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Alisha\Desktop\WORK\"/>
    </mc:Choice>
  </mc:AlternateContent>
  <xr:revisionPtr revIDLastSave="0" documentId="13_ncr:1_{0169A053-2A90-4668-B9F3-C7A098BFFB35}" xr6:coauthVersionLast="47" xr6:coauthVersionMax="47" xr10:uidLastSave="{00000000-0000-0000-0000-000000000000}"/>
  <bookViews>
    <workbookView xWindow="-108" yWindow="-108" windowWidth="23256" windowHeight="12576" firstSheet="8" activeTab="13" xr2:uid="{00000000-000D-0000-FFFF-FFFF00000000}"/>
  </bookViews>
  <sheets>
    <sheet name="Global Dashboard" sheetId="116" r:id="rId1"/>
    <sheet name="NBC NgRd" sheetId="115" r:id="rId2"/>
    <sheet name="Children" sheetId="79" r:id="rId3"/>
    <sheet name="Youth&amp;YAd" sheetId="75" r:id="rId4"/>
    <sheet name="Family Care" sheetId="109" r:id="rId5"/>
    <sheet name="Discipleship" sheetId="94" r:id="rId6"/>
    <sheet name="Worship" sheetId="95" r:id="rId7"/>
    <sheet name="Media" sheetId="96" r:id="rId8"/>
    <sheet name="NBC Kibera " sheetId="113" r:id="rId9"/>
    <sheet name="NBC ORongai" sheetId="114" r:id="rId10"/>
    <sheet name="NBC Westlands" sheetId="100" r:id="rId11"/>
    <sheet name="NBC Kikuyu" sheetId="101" r:id="rId12"/>
    <sheet name="NBC Kitengela" sheetId="103" r:id="rId13"/>
    <sheet name="GMO " sheetId="111" r:id="rId14"/>
    <sheet name="Administry" sheetId="117" r:id="rId15"/>
    <sheet name="Leadership" sheetId="84" r:id="rId16"/>
  </sheets>
  <definedNames>
    <definedName name="Admin_Hse">#REF!</definedName>
    <definedName name="Audit">#REF!</definedName>
    <definedName name="Bank_Charges">#REF!</definedName>
    <definedName name="Board_of_Children" localSheetId="8">#REF!</definedName>
    <definedName name="Board_of_Children">#REF!</definedName>
    <definedName name="Board_of_Worship" localSheetId="8">#REF!</definedName>
    <definedName name="Board_of_Worship">#REF!</definedName>
    <definedName name="Board_of_Youth" localSheetId="8">#REF!</definedName>
    <definedName name="Board_of_Youth">#REF!</definedName>
    <definedName name="Car_Travel">#REF!</definedName>
    <definedName name="Church_Van" localSheetId="8">#REF!</definedName>
    <definedName name="Church_Van">#REF!</definedName>
    <definedName name="Cleaning_Material">#REF!</definedName>
    <definedName name="Compassionate" localSheetId="8">#REF!</definedName>
    <definedName name="Compassionate">#REF!</definedName>
    <definedName name="Couples_Fellowship" localSheetId="8">#REF!</definedName>
    <definedName name="Couples_Fellowship">#REF!</definedName>
    <definedName name="Equip_Furniture">#REF!</definedName>
    <definedName name="Flower" localSheetId="8">#REF!</definedName>
    <definedName name="Flower">#REF!</definedName>
    <definedName name="FYP" localSheetId="8">#REF!</definedName>
    <definedName name="FYP">#REF!</definedName>
    <definedName name="Generator" localSheetId="8">#REF!</definedName>
    <definedName name="Generator">#REF!</definedName>
    <definedName name="Home_Group_Fellowships">#REF!</definedName>
    <definedName name="Hospitality">#REF!</definedName>
    <definedName name="Housing">#REF!</definedName>
    <definedName name="Income" localSheetId="8">#REF!</definedName>
    <definedName name="Income">#REF!</definedName>
    <definedName name="Insurances" localSheetId="8">#REF!</definedName>
    <definedName name="Insurances">#REF!</definedName>
    <definedName name="IT_Maintenance">#REF!</definedName>
    <definedName name="Library">#REF!</definedName>
    <definedName name="MAIN">#REF!</definedName>
    <definedName name="Mambers_Kitty" localSheetId="8">#REF!</definedName>
    <definedName name="Mambers_Kitty">#REF!</definedName>
    <definedName name="Medical">#REF!</definedName>
    <definedName name="Members_Kitty" localSheetId="8">#REF!</definedName>
    <definedName name="Members_Kitty">#REF!</definedName>
    <definedName name="Mens_Fellowship">#REF!</definedName>
    <definedName name="MISSIONARY">#REF!</definedName>
    <definedName name="Music" localSheetId="8">#REF!</definedName>
    <definedName name="Music">#REF!</definedName>
    <definedName name="NOW" localSheetId="8">#REF!</definedName>
    <definedName name="NOW">#REF!</definedName>
    <definedName name="Outlook" localSheetId="8">#REF!</definedName>
    <definedName name="Outlook">#REF!</definedName>
    <definedName name="Outreach" localSheetId="8">#REF!</definedName>
    <definedName name="Outreach">#REF!</definedName>
    <definedName name="Parking_Creche">#REF!</definedName>
    <definedName name="Pastoral_Communication" localSheetId="8">#REF!</definedName>
    <definedName name="Pastoral_Communication">#REF!</definedName>
    <definedName name="Pastoral_Emeritus" localSheetId="8">#REF!</definedName>
    <definedName name="Pastoral_Emeritus">#REF!</definedName>
    <definedName name="Postage_Tel.">#REF!</definedName>
    <definedName name="_xlnm.Print_Area" localSheetId="5">Discipleship!$A$1:$Q$191</definedName>
    <definedName name="_xlnm.Print_Area" localSheetId="15">Leadership!$A$1:$U$64</definedName>
    <definedName name="_xlnm.Print_Area" localSheetId="3">'Youth&amp;YAd'!$A$1:$Q$66</definedName>
    <definedName name="_xlnm.Print_Titles" localSheetId="2">Children!#REF!</definedName>
    <definedName name="_xlnm.Print_Titles" localSheetId="5">Discipleship!$1:$2</definedName>
    <definedName name="_xlnm.Print_Titles" localSheetId="15">Leadership!$1:$3</definedName>
    <definedName name="_xlnm.Print_Titles" localSheetId="3">'Youth&amp;YAd'!$1:$3</definedName>
    <definedName name="Printing_Statio.">#REF!</definedName>
    <definedName name="Professional_Fee">#REF!</definedName>
    <definedName name="Property">#REF!</definedName>
    <definedName name="Pulpit" localSheetId="8">#REF!</definedName>
    <definedName name="Pulpit">#REF!</definedName>
    <definedName name="Salaries">#REF!</definedName>
    <definedName name="Security">#REF!</definedName>
    <definedName name="Staff_Training">#REF!</definedName>
    <definedName name="Staff_Welfare">#REF!</definedName>
    <definedName name="Tanari_Trust" localSheetId="8">#REF!</definedName>
    <definedName name="Tanari_Trust">#REF!</definedName>
    <definedName name="Tape_Ministry" localSheetId="8">#REF!</definedName>
    <definedName name="Tape_Ministry">#REF!</definedName>
    <definedName name="Total" localSheetId="8">#REF!</definedName>
    <definedName name="Total">#REF!</definedName>
    <definedName name="Uniforms" localSheetId="8">#REF!</definedName>
    <definedName name="Uniforms">#REF!</definedName>
    <definedName name="Urban_Ministry" localSheetId="8">#REF!</definedName>
    <definedName name="Urban_Ministry">#REF!</definedName>
    <definedName name="Utilities">#REF!</definedName>
  </definedNames>
  <calcPr calcId="191029"/>
  <customWorkbookViews>
    <customWorkbookView name="DJuma - Personal View" guid="{A408317D-9684-4F12-B43C-93F0C126CC87}" mergeInterval="0" personalView="1" maximized="1" windowWidth="636" windowHeight="344" activeSheetId="3"/>
    <customWorkbookView name="Daniel Juma - Personal View" guid="{E44D6A16-C102-4457-AAF0-931552AF3280}" mergeInterval="0" personalView="1" maximized="1" windowWidth="636" windowHeight="318" tabRatio="752" activeSheetId="2"/>
    <customWorkbookView name="Finance  - Personal View" guid="{770579C1-8D08-11D5-869F-0000E87918B8}" mergeInterval="0" personalView="1" maximized="1" windowWidth="636" windowHeight="344" tabRatio="752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8" i="117" l="1"/>
  <c r="N77" i="117"/>
  <c r="N76" i="117"/>
  <c r="N74" i="117"/>
  <c r="N73" i="117"/>
  <c r="N72" i="117"/>
  <c r="N71" i="117"/>
  <c r="N70" i="117"/>
  <c r="N69" i="117"/>
  <c r="N68" i="117"/>
  <c r="N67" i="117"/>
  <c r="N66" i="117"/>
  <c r="N65" i="117"/>
  <c r="N64" i="117"/>
  <c r="N63" i="117"/>
  <c r="N61" i="117"/>
  <c r="N60" i="117"/>
  <c r="N59" i="117"/>
  <c r="N58" i="117"/>
  <c r="N57" i="117"/>
  <c r="N56" i="117"/>
  <c r="N55" i="117"/>
  <c r="N54" i="117"/>
  <c r="N53" i="117"/>
  <c r="N52" i="117"/>
  <c r="N51" i="117"/>
  <c r="N50" i="117"/>
  <c r="N49" i="117"/>
  <c r="N48" i="117"/>
  <c r="N47" i="117"/>
  <c r="N46" i="117"/>
  <c r="N45" i="117"/>
  <c r="N44" i="117"/>
  <c r="N43" i="117"/>
  <c r="N42" i="117"/>
  <c r="N41" i="117"/>
  <c r="N40" i="117"/>
  <c r="N38" i="117"/>
  <c r="N37" i="117"/>
  <c r="N36" i="117"/>
  <c r="N35" i="117"/>
  <c r="N34" i="117"/>
  <c r="N33" i="117"/>
  <c r="N32" i="117"/>
  <c r="N31" i="117"/>
  <c r="N30" i="117"/>
  <c r="N29" i="117"/>
  <c r="N28" i="117"/>
  <c r="N27" i="117"/>
  <c r="N26" i="117"/>
  <c r="N25" i="117"/>
  <c r="N23" i="117"/>
  <c r="N22" i="117"/>
  <c r="N21" i="117"/>
  <c r="N20" i="117"/>
  <c r="N19" i="117"/>
  <c r="N18" i="117"/>
  <c r="N17" i="117"/>
  <c r="N16" i="117"/>
  <c r="N15" i="117"/>
  <c r="N14" i="117"/>
  <c r="N13" i="117"/>
  <c r="N12" i="117"/>
  <c r="N11" i="117"/>
  <c r="N10" i="117"/>
  <c r="N9" i="117"/>
  <c r="N8" i="117"/>
  <c r="N7" i="117"/>
  <c r="N3" i="117" l="1"/>
  <c r="D12" i="116" s="1"/>
  <c r="D13" i="116" l="1"/>
  <c r="P101" i="84"/>
  <c r="P102" i="84"/>
  <c r="P103" i="84"/>
  <c r="P97" i="84"/>
  <c r="S124" i="84"/>
  <c r="T122" i="84"/>
  <c r="T121" i="84"/>
  <c r="T120" i="84"/>
  <c r="T119" i="84"/>
  <c r="T118" i="84"/>
  <c r="T117" i="84"/>
  <c r="T116" i="84"/>
  <c r="T115" i="84"/>
  <c r="T114" i="84"/>
  <c r="T113" i="84"/>
  <c r="T112" i="84"/>
  <c r="T111" i="84"/>
  <c r="T110" i="84"/>
  <c r="T109" i="84"/>
  <c r="T108" i="84"/>
  <c r="T107" i="84"/>
  <c r="T106" i="84"/>
  <c r="T105" i="84"/>
  <c r="P105" i="84"/>
  <c r="T104" i="84"/>
  <c r="T103" i="84"/>
  <c r="R102" i="84"/>
  <c r="T102" i="84" s="1"/>
  <c r="T101" i="84"/>
  <c r="T100" i="84"/>
  <c r="P100" i="84"/>
  <c r="T99" i="84"/>
  <c r="P99" i="84"/>
  <c r="R98" i="84"/>
  <c r="T98" i="84" s="1"/>
  <c r="T97" i="84"/>
  <c r="T96" i="84"/>
  <c r="P96" i="84"/>
  <c r="T95" i="84"/>
  <c r="P95" i="84"/>
  <c r="T94" i="84"/>
  <c r="P94" i="84"/>
  <c r="T93" i="84"/>
  <c r="T92" i="84"/>
  <c r="T91" i="84"/>
  <c r="T90" i="84"/>
  <c r="T89" i="84"/>
  <c r="T88" i="84"/>
  <c r="T87" i="84"/>
  <c r="T86" i="84"/>
  <c r="T85" i="84"/>
  <c r="T84" i="84"/>
  <c r="T83" i="84"/>
  <c r="T82" i="84"/>
  <c r="T81" i="84"/>
  <c r="T80" i="84"/>
  <c r="T79" i="84"/>
  <c r="T78" i="84"/>
  <c r="T77" i="84"/>
  <c r="T76" i="84"/>
  <c r="T75" i="84"/>
  <c r="T74" i="84"/>
  <c r="T73" i="84"/>
  <c r="T72" i="84"/>
  <c r="T71" i="84"/>
  <c r="T70" i="84"/>
  <c r="T69" i="84"/>
  <c r="T68" i="84"/>
  <c r="T67" i="84"/>
  <c r="T66" i="84"/>
  <c r="T65" i="84"/>
  <c r="T64" i="84"/>
  <c r="T63" i="84"/>
  <c r="T62" i="84"/>
  <c r="T61" i="84"/>
  <c r="T60" i="84"/>
  <c r="T59" i="84"/>
  <c r="T58" i="84"/>
  <c r="T57" i="84"/>
  <c r="T56" i="84"/>
  <c r="T55" i="84"/>
  <c r="P55" i="84"/>
  <c r="T54" i="84"/>
  <c r="T53" i="84"/>
  <c r="T52" i="84"/>
  <c r="R51" i="84"/>
  <c r="T51" i="84" s="1"/>
  <c r="P51" i="84"/>
  <c r="T50" i="84"/>
  <c r="T49" i="84"/>
  <c r="T48" i="84"/>
  <c r="T47" i="84"/>
  <c r="T46" i="84"/>
  <c r="T45" i="84"/>
  <c r="T44" i="84"/>
  <c r="T43" i="84"/>
  <c r="T42" i="84"/>
  <c r="T41" i="84"/>
  <c r="T40" i="84"/>
  <c r="T39" i="84"/>
  <c r="T38" i="84"/>
  <c r="T37" i="84"/>
  <c r="T36" i="84"/>
  <c r="T35" i="84"/>
  <c r="T34" i="84"/>
  <c r="T33" i="84"/>
  <c r="T32" i="84"/>
  <c r="T31" i="84"/>
  <c r="T30" i="84"/>
  <c r="T29" i="84"/>
  <c r="T28" i="84"/>
  <c r="T27" i="84"/>
  <c r="T26" i="84"/>
  <c r="T25" i="84"/>
  <c r="T24" i="84"/>
  <c r="T23" i="84"/>
  <c r="T22" i="84"/>
  <c r="P22" i="84"/>
  <c r="T21" i="84"/>
  <c r="T20" i="84"/>
  <c r="T19" i="84"/>
  <c r="T18" i="84"/>
  <c r="P18" i="84"/>
  <c r="T17" i="84"/>
  <c r="T16" i="84"/>
  <c r="T15" i="84"/>
  <c r="T14" i="84"/>
  <c r="T13" i="84"/>
  <c r="T12" i="84"/>
  <c r="T9" i="84"/>
  <c r="T8" i="84"/>
  <c r="T7" i="84"/>
  <c r="T6" i="84"/>
  <c r="P6" i="84"/>
  <c r="T171" i="111"/>
  <c r="P2" i="84" l="1"/>
  <c r="T124" i="84"/>
  <c r="R124" i="84"/>
  <c r="S173" i="111"/>
  <c r="S177" i="111" s="1"/>
  <c r="R173" i="111"/>
  <c r="R177" i="111" s="1"/>
  <c r="T121" i="111"/>
  <c r="T119" i="111"/>
  <c r="T118" i="111"/>
  <c r="T41" i="111"/>
  <c r="T40" i="111"/>
  <c r="T39" i="111"/>
  <c r="T38" i="111"/>
  <c r="T37" i="111"/>
  <c r="T36" i="111"/>
  <c r="T35" i="111"/>
  <c r="T42" i="111"/>
  <c r="T43" i="111"/>
  <c r="T73" i="111"/>
  <c r="T72" i="111"/>
  <c r="T71" i="111"/>
  <c r="T70" i="111"/>
  <c r="T69" i="111"/>
  <c r="T74" i="111"/>
  <c r="T75" i="111"/>
  <c r="T88" i="111"/>
  <c r="T87" i="111"/>
  <c r="T86" i="111"/>
  <c r="T85" i="111"/>
  <c r="T84" i="111"/>
  <c r="T83" i="111"/>
  <c r="T82" i="111"/>
  <c r="T81" i="111"/>
  <c r="T80" i="111"/>
  <c r="T79" i="111"/>
  <c r="T78" i="111"/>
  <c r="T77" i="111"/>
  <c r="T76" i="111"/>
  <c r="T89" i="111"/>
  <c r="T90" i="111"/>
  <c r="T101" i="111"/>
  <c r="T100" i="111"/>
  <c r="T99" i="111"/>
  <c r="T98" i="111"/>
  <c r="T97" i="111"/>
  <c r="T96" i="111"/>
  <c r="T95" i="111"/>
  <c r="T94" i="111"/>
  <c r="T93" i="111"/>
  <c r="T92" i="111"/>
  <c r="T91" i="111"/>
  <c r="T102" i="111"/>
  <c r="T103" i="111"/>
  <c r="T112" i="111"/>
  <c r="T111" i="111"/>
  <c r="T110" i="111"/>
  <c r="T109" i="111"/>
  <c r="T108" i="111"/>
  <c r="T107" i="111"/>
  <c r="T106" i="111"/>
  <c r="T105" i="111"/>
  <c r="T104" i="111"/>
  <c r="T114" i="111"/>
  <c r="T113" i="111"/>
  <c r="T115" i="111"/>
  <c r="T116" i="111"/>
  <c r="T117" i="111"/>
  <c r="T123" i="111"/>
  <c r="T122" i="111"/>
  <c r="T120" i="111"/>
  <c r="P127" i="111"/>
  <c r="T127" i="111"/>
  <c r="P126" i="111"/>
  <c r="P125" i="111"/>
  <c r="P124" i="111"/>
  <c r="P123" i="111"/>
  <c r="P122" i="111"/>
  <c r="P121" i="111"/>
  <c r="P119" i="111"/>
  <c r="P117" i="111"/>
  <c r="P116" i="111"/>
  <c r="P115" i="111"/>
  <c r="P120" i="111"/>
  <c r="P118" i="111"/>
  <c r="P105" i="111" l="1"/>
  <c r="P114" i="111"/>
  <c r="P113" i="111"/>
  <c r="P112" i="111"/>
  <c r="P111" i="111"/>
  <c r="P110" i="111"/>
  <c r="P109" i="111"/>
  <c r="P108" i="111"/>
  <c r="P107" i="111"/>
  <c r="P106" i="111"/>
  <c r="P104" i="111"/>
  <c r="P102" i="111"/>
  <c r="P103" i="111"/>
  <c r="P101" i="111"/>
  <c r="P100" i="111"/>
  <c r="P99" i="111"/>
  <c r="P98" i="111"/>
  <c r="P97" i="111"/>
  <c r="P96" i="111"/>
  <c r="P95" i="111"/>
  <c r="P94" i="111"/>
  <c r="P93" i="111"/>
  <c r="P92" i="111"/>
  <c r="P91" i="111"/>
  <c r="P90" i="111"/>
  <c r="P89" i="111"/>
  <c r="P88" i="111"/>
  <c r="P87" i="111"/>
  <c r="P86" i="111"/>
  <c r="P85" i="111"/>
  <c r="P84" i="111"/>
  <c r="P83" i="111"/>
  <c r="P82" i="111"/>
  <c r="P76" i="111"/>
  <c r="P77" i="111"/>
  <c r="P78" i="111"/>
  <c r="P79" i="111"/>
  <c r="P80" i="111"/>
  <c r="P81" i="111"/>
  <c r="P43" i="111"/>
  <c r="P42" i="111"/>
  <c r="P41" i="111"/>
  <c r="P40" i="111"/>
  <c r="P39" i="111"/>
  <c r="P38" i="111"/>
  <c r="P35" i="111"/>
  <c r="T170" i="111"/>
  <c r="T169" i="111"/>
  <c r="T168" i="111"/>
  <c r="T167" i="111"/>
  <c r="T166" i="111"/>
  <c r="T173" i="111" s="1"/>
  <c r="T177" i="111" s="1"/>
  <c r="P71" i="111"/>
  <c r="P70" i="111"/>
  <c r="P69" i="111"/>
  <c r="P75" i="111"/>
  <c r="P74" i="111"/>
  <c r="P73" i="111"/>
  <c r="P72" i="111"/>
  <c r="P37" i="111"/>
  <c r="P36" i="111"/>
  <c r="P2" i="101"/>
  <c r="P79" i="103"/>
  <c r="P78" i="103"/>
  <c r="P77" i="103"/>
  <c r="P76" i="103"/>
  <c r="P75" i="103"/>
  <c r="P73" i="103"/>
  <c r="P72" i="103"/>
  <c r="P71" i="103"/>
  <c r="P3" i="103" s="1"/>
  <c r="P70" i="103"/>
  <c r="P69" i="103"/>
  <c r="P68" i="103"/>
  <c r="P66" i="103"/>
  <c r="P65" i="103"/>
  <c r="P64" i="103"/>
  <c r="P63" i="103"/>
  <c r="P62" i="103"/>
  <c r="P61" i="103"/>
  <c r="P60" i="103"/>
  <c r="P58" i="103"/>
  <c r="P56" i="103"/>
  <c r="P55" i="103"/>
  <c r="P54" i="103"/>
  <c r="P53" i="103"/>
  <c r="P52" i="103"/>
  <c r="P51" i="103"/>
  <c r="P50" i="103"/>
  <c r="P49" i="103"/>
  <c r="P48" i="103"/>
  <c r="P46" i="103"/>
  <c r="P45" i="103"/>
  <c r="P44" i="103"/>
  <c r="P43" i="103"/>
  <c r="P42" i="103"/>
  <c r="P41" i="103"/>
  <c r="P40" i="103"/>
  <c r="P39" i="103"/>
  <c r="P38" i="103"/>
  <c r="P37" i="103"/>
  <c r="P36" i="103"/>
  <c r="P35" i="103"/>
  <c r="P34" i="103"/>
  <c r="P33" i="103"/>
  <c r="P32" i="103"/>
  <c r="P31" i="103"/>
  <c r="P30" i="103"/>
  <c r="P29" i="103"/>
  <c r="P28" i="103"/>
  <c r="P27" i="103"/>
  <c r="P26" i="103"/>
  <c r="P24" i="103"/>
  <c r="P23" i="103"/>
  <c r="P22" i="103"/>
  <c r="P21" i="103"/>
  <c r="P20" i="103"/>
  <c r="P19" i="103"/>
  <c r="P18" i="103"/>
  <c r="P17" i="103"/>
  <c r="P16" i="103"/>
  <c r="P15" i="103"/>
  <c r="P14" i="103"/>
  <c r="P13" i="103"/>
  <c r="P12" i="103"/>
  <c r="P11" i="103"/>
  <c r="P10" i="103"/>
  <c r="T109" i="103"/>
  <c r="S109" i="103"/>
  <c r="R109" i="103"/>
  <c r="U138" i="101"/>
  <c r="P138" i="101"/>
  <c r="U137" i="101"/>
  <c r="P137" i="101"/>
  <c r="T136" i="101"/>
  <c r="P136" i="101"/>
  <c r="U135" i="101"/>
  <c r="P135" i="101"/>
  <c r="U134" i="101"/>
  <c r="P134" i="101"/>
  <c r="P51" i="101"/>
  <c r="P130" i="101"/>
  <c r="P129" i="101"/>
  <c r="P119" i="101"/>
  <c r="P118" i="101"/>
  <c r="P117" i="101"/>
  <c r="P116" i="101"/>
  <c r="P115" i="101"/>
  <c r="P114" i="101"/>
  <c r="P113" i="101"/>
  <c r="P112" i="101"/>
  <c r="P111" i="101"/>
  <c r="P110" i="101"/>
  <c r="P109" i="101"/>
  <c r="P108" i="101"/>
  <c r="P107" i="101"/>
  <c r="P106" i="101"/>
  <c r="P105" i="101"/>
  <c r="P104" i="101"/>
  <c r="P103" i="101"/>
  <c r="P102" i="101"/>
  <c r="P101" i="101"/>
  <c r="P100" i="101"/>
  <c r="P99" i="101"/>
  <c r="P98" i="101"/>
  <c r="P97" i="101"/>
  <c r="P96" i="101"/>
  <c r="P93" i="101"/>
  <c r="P92" i="101"/>
  <c r="P91" i="101"/>
  <c r="P90" i="101"/>
  <c r="P89" i="101"/>
  <c r="P88" i="101"/>
  <c r="P87" i="101"/>
  <c r="P86" i="101"/>
  <c r="P85" i="101"/>
  <c r="P84" i="101"/>
  <c r="P83" i="101"/>
  <c r="P82" i="101"/>
  <c r="P75" i="101"/>
  <c r="P74" i="101"/>
  <c r="P73" i="101"/>
  <c r="P72" i="101"/>
  <c r="P71" i="101"/>
  <c r="P70" i="101"/>
  <c r="P68" i="101"/>
  <c r="P67" i="101"/>
  <c r="P66" i="101"/>
  <c r="P65" i="101"/>
  <c r="P61" i="101"/>
  <c r="P60" i="101"/>
  <c r="P59" i="101"/>
  <c r="P58" i="101"/>
  <c r="P57" i="101"/>
  <c r="P56" i="101"/>
  <c r="P55" i="101"/>
  <c r="P54" i="101"/>
  <c r="P53" i="101"/>
  <c r="P52" i="101"/>
  <c r="P50" i="101"/>
  <c r="P49" i="101"/>
  <c r="P48" i="101"/>
  <c r="P47" i="101"/>
  <c r="P46" i="101"/>
  <c r="P45" i="101"/>
  <c r="P44" i="101"/>
  <c r="P43" i="101"/>
  <c r="P42" i="101"/>
  <c r="P41" i="101"/>
  <c r="P40" i="101"/>
  <c r="P38" i="101"/>
  <c r="P37" i="101"/>
  <c r="P36" i="101"/>
  <c r="P35" i="101"/>
  <c r="P33" i="101"/>
  <c r="P32" i="101"/>
  <c r="P31" i="101"/>
  <c r="P30" i="101"/>
  <c r="P26" i="101"/>
  <c r="P23" i="101"/>
  <c r="P22" i="101"/>
  <c r="P21" i="101"/>
  <c r="P20" i="101"/>
  <c r="P19" i="101"/>
  <c r="P18" i="101"/>
  <c r="P15" i="101"/>
  <c r="P14" i="101"/>
  <c r="P10" i="101"/>
  <c r="P8" i="101"/>
  <c r="P7" i="101"/>
  <c r="P6" i="101"/>
  <c r="R154" i="101"/>
  <c r="S153" i="101"/>
  <c r="T152" i="101"/>
  <c r="T151" i="101"/>
  <c r="T150" i="101"/>
  <c r="T149" i="101"/>
  <c r="T148" i="101"/>
  <c r="T147" i="101"/>
  <c r="T146" i="101"/>
  <c r="T145" i="101"/>
  <c r="T144" i="101"/>
  <c r="T143" i="101"/>
  <c r="T142" i="101"/>
  <c r="T141" i="101"/>
  <c r="T140" i="101"/>
  <c r="T133" i="101"/>
  <c r="T132" i="101"/>
  <c r="T131" i="101"/>
  <c r="T130" i="101"/>
  <c r="T129" i="101"/>
  <c r="T128" i="101"/>
  <c r="T127" i="101"/>
  <c r="T126" i="101"/>
  <c r="T125" i="101"/>
  <c r="T124" i="101"/>
  <c r="T123" i="101"/>
  <c r="T122" i="101"/>
  <c r="T121" i="101"/>
  <c r="T120" i="101"/>
  <c r="T119" i="101"/>
  <c r="T118" i="101"/>
  <c r="T117" i="101"/>
  <c r="T116" i="101"/>
  <c r="T115" i="101"/>
  <c r="T114" i="101"/>
  <c r="T113" i="101"/>
  <c r="T112" i="101"/>
  <c r="T111" i="101"/>
  <c r="T110" i="101"/>
  <c r="T109" i="101"/>
  <c r="T108" i="101"/>
  <c r="T107" i="101"/>
  <c r="T106" i="101"/>
  <c r="T105" i="101"/>
  <c r="T104" i="101"/>
  <c r="T103" i="101"/>
  <c r="T102" i="101"/>
  <c r="T101" i="101"/>
  <c r="T100" i="101"/>
  <c r="T99" i="101"/>
  <c r="T98" i="101"/>
  <c r="T97" i="101"/>
  <c r="T96" i="101"/>
  <c r="T95" i="101"/>
  <c r="T94" i="101"/>
  <c r="T93" i="101"/>
  <c r="T92" i="101"/>
  <c r="T91" i="101"/>
  <c r="T90" i="101"/>
  <c r="T89" i="101"/>
  <c r="T88" i="101"/>
  <c r="T87" i="101"/>
  <c r="T86" i="101"/>
  <c r="T85" i="101"/>
  <c r="T84" i="101"/>
  <c r="T83" i="101"/>
  <c r="T82" i="101"/>
  <c r="T81" i="101"/>
  <c r="T80" i="101"/>
  <c r="T79" i="101"/>
  <c r="T78" i="101"/>
  <c r="T77" i="101"/>
  <c r="T76" i="101"/>
  <c r="T75" i="101"/>
  <c r="T74" i="101"/>
  <c r="T73" i="101"/>
  <c r="T72" i="101"/>
  <c r="T71" i="101"/>
  <c r="T70" i="101"/>
  <c r="T69" i="101"/>
  <c r="T68" i="101"/>
  <c r="T67" i="101"/>
  <c r="T66" i="101"/>
  <c r="T65" i="101"/>
  <c r="T64" i="101"/>
  <c r="T63" i="101"/>
  <c r="T62" i="101"/>
  <c r="T61" i="101"/>
  <c r="T60" i="101"/>
  <c r="T59" i="101"/>
  <c r="T58" i="101"/>
  <c r="T57" i="101"/>
  <c r="T56" i="101"/>
  <c r="T55" i="101"/>
  <c r="T54" i="101"/>
  <c r="T53" i="101"/>
  <c r="T52" i="101"/>
  <c r="T51" i="101"/>
  <c r="T50" i="101"/>
  <c r="T49" i="101"/>
  <c r="T48" i="101"/>
  <c r="T47" i="101"/>
  <c r="T46" i="101"/>
  <c r="T45" i="101"/>
  <c r="T44" i="101"/>
  <c r="T43" i="101"/>
  <c r="T42" i="101"/>
  <c r="T41" i="101"/>
  <c r="T40" i="101"/>
  <c r="T39" i="101"/>
  <c r="T38" i="101"/>
  <c r="T37" i="101"/>
  <c r="T36" i="101"/>
  <c r="T35" i="101"/>
  <c r="T34" i="101"/>
  <c r="T33" i="101"/>
  <c r="T32" i="101"/>
  <c r="T31" i="101"/>
  <c r="T30" i="101"/>
  <c r="T29" i="101"/>
  <c r="T28" i="101"/>
  <c r="T27" i="101"/>
  <c r="T26" i="101"/>
  <c r="T25" i="101"/>
  <c r="T24" i="101"/>
  <c r="T23" i="101"/>
  <c r="T22" i="101"/>
  <c r="T21" i="101"/>
  <c r="T20" i="101"/>
  <c r="T19" i="101"/>
  <c r="T18" i="101"/>
  <c r="T17" i="101"/>
  <c r="T16" i="101"/>
  <c r="T15" i="101"/>
  <c r="T14" i="101"/>
  <c r="T13" i="101"/>
  <c r="T12" i="101"/>
  <c r="T11" i="101"/>
  <c r="T10" i="101"/>
  <c r="T9" i="101"/>
  <c r="T8" i="101"/>
  <c r="T7" i="101"/>
  <c r="P81" i="100"/>
  <c r="P114" i="100"/>
  <c r="P107" i="100"/>
  <c r="P106" i="100"/>
  <c r="P105" i="100"/>
  <c r="P97" i="100"/>
  <c r="P96" i="100"/>
  <c r="P95" i="100"/>
  <c r="T87" i="100"/>
  <c r="P87" i="100"/>
  <c r="P51" i="100"/>
  <c r="T121" i="100"/>
  <c r="P49" i="100"/>
  <c r="P45" i="100"/>
  <c r="P41" i="100"/>
  <c r="P123" i="100"/>
  <c r="P122" i="100"/>
  <c r="P121" i="100"/>
  <c r="P120" i="100"/>
  <c r="P119" i="100"/>
  <c r="P111" i="100"/>
  <c r="P110" i="100"/>
  <c r="P109" i="100"/>
  <c r="P108" i="100"/>
  <c r="P103" i="100"/>
  <c r="P102" i="100"/>
  <c r="P101" i="100"/>
  <c r="P100" i="100"/>
  <c r="P99" i="100"/>
  <c r="P94" i="100"/>
  <c r="P93" i="100"/>
  <c r="P92" i="100"/>
  <c r="P91" i="100"/>
  <c r="P90" i="100"/>
  <c r="P89" i="100"/>
  <c r="P88" i="100"/>
  <c r="P85" i="100"/>
  <c r="P84" i="100"/>
  <c r="P83" i="100"/>
  <c r="P82" i="100"/>
  <c r="P77" i="100"/>
  <c r="P76" i="100"/>
  <c r="P75" i="100"/>
  <c r="P74" i="100"/>
  <c r="P73" i="100"/>
  <c r="P72" i="100"/>
  <c r="P70" i="100"/>
  <c r="P69" i="100"/>
  <c r="P68" i="100"/>
  <c r="P67" i="100"/>
  <c r="P66" i="100"/>
  <c r="P65" i="100"/>
  <c r="P64" i="100"/>
  <c r="P63" i="100"/>
  <c r="P62" i="100"/>
  <c r="P61" i="100"/>
  <c r="P60" i="100"/>
  <c r="P59" i="100"/>
  <c r="P55" i="100"/>
  <c r="P53" i="100"/>
  <c r="P52" i="100"/>
  <c r="P40" i="100"/>
  <c r="P39" i="100"/>
  <c r="P38" i="100"/>
  <c r="P37" i="100"/>
  <c r="P36" i="100"/>
  <c r="P35" i="100"/>
  <c r="P33" i="100"/>
  <c r="P32" i="100"/>
  <c r="P31" i="100"/>
  <c r="P30" i="100"/>
  <c r="P29" i="100"/>
  <c r="P28" i="100"/>
  <c r="P27" i="100"/>
  <c r="P26" i="100"/>
  <c r="P25" i="100"/>
  <c r="P24" i="100"/>
  <c r="P23" i="100"/>
  <c r="P22" i="100"/>
  <c r="P21" i="100"/>
  <c r="P20" i="100"/>
  <c r="P19" i="100"/>
  <c r="P18" i="100"/>
  <c r="P17" i="100"/>
  <c r="P16" i="100"/>
  <c r="P15" i="100"/>
  <c r="P14" i="100"/>
  <c r="P13" i="100"/>
  <c r="P12" i="100"/>
  <c r="P11" i="100"/>
  <c r="P10" i="100"/>
  <c r="P9" i="100"/>
  <c r="P8" i="100"/>
  <c r="P7" i="100"/>
  <c r="U123" i="100"/>
  <c r="U122" i="100"/>
  <c r="U120" i="100"/>
  <c r="U119" i="100"/>
  <c r="S146" i="100"/>
  <c r="R146" i="100"/>
  <c r="T145" i="100"/>
  <c r="T143" i="100"/>
  <c r="T142" i="100"/>
  <c r="T141" i="100"/>
  <c r="T140" i="100"/>
  <c r="T139" i="100"/>
  <c r="T138" i="100"/>
  <c r="T137" i="100"/>
  <c r="T136" i="100"/>
  <c r="T135" i="100"/>
  <c r="T134" i="100"/>
  <c r="T133" i="100"/>
  <c r="T132" i="100"/>
  <c r="T131" i="100"/>
  <c r="T130" i="100"/>
  <c r="T129" i="100"/>
  <c r="T128" i="100"/>
  <c r="T127" i="100"/>
  <c r="T126" i="100"/>
  <c r="T125" i="100"/>
  <c r="T118" i="100"/>
  <c r="T117" i="100"/>
  <c r="T116" i="100"/>
  <c r="T115" i="100"/>
  <c r="T114" i="100"/>
  <c r="T113" i="100"/>
  <c r="T112" i="100"/>
  <c r="T111" i="100"/>
  <c r="T110" i="100"/>
  <c r="T109" i="100"/>
  <c r="T108" i="100"/>
  <c r="T107" i="100"/>
  <c r="T106" i="100"/>
  <c r="T104" i="100"/>
  <c r="T103" i="100"/>
  <c r="T102" i="100"/>
  <c r="T101" i="100"/>
  <c r="T100" i="100"/>
  <c r="T99" i="100"/>
  <c r="T98" i="100"/>
  <c r="T97" i="100"/>
  <c r="T96" i="100"/>
  <c r="T95" i="100"/>
  <c r="T94" i="100"/>
  <c r="T93" i="100"/>
  <c r="T92" i="100"/>
  <c r="T91" i="100"/>
  <c r="T90" i="100"/>
  <c r="T89" i="100"/>
  <c r="T88" i="100"/>
  <c r="T85" i="100"/>
  <c r="T84" i="100"/>
  <c r="T83" i="100"/>
  <c r="T82" i="100"/>
  <c r="T80" i="100"/>
  <c r="T79" i="100"/>
  <c r="T78" i="100"/>
  <c r="T77" i="100"/>
  <c r="T76" i="100"/>
  <c r="T75" i="100"/>
  <c r="T74" i="100"/>
  <c r="T73" i="100"/>
  <c r="T72" i="100"/>
  <c r="T71" i="100"/>
  <c r="T70" i="100"/>
  <c r="T69" i="100"/>
  <c r="T68" i="100"/>
  <c r="T67" i="100"/>
  <c r="T66" i="100"/>
  <c r="T65" i="100"/>
  <c r="T64" i="100"/>
  <c r="T63" i="100"/>
  <c r="T62" i="100"/>
  <c r="T61" i="100"/>
  <c r="T60" i="100"/>
  <c r="T59" i="100"/>
  <c r="T58" i="100"/>
  <c r="T57" i="100"/>
  <c r="T56" i="100"/>
  <c r="T55" i="100"/>
  <c r="T54" i="100"/>
  <c r="T53" i="100"/>
  <c r="T52" i="100"/>
  <c r="T51" i="100"/>
  <c r="T50" i="100"/>
  <c r="T49" i="100"/>
  <c r="T48" i="100"/>
  <c r="T47" i="100"/>
  <c r="T46" i="100"/>
  <c r="T45" i="100"/>
  <c r="T44" i="100"/>
  <c r="T43" i="100"/>
  <c r="T42" i="100"/>
  <c r="T41" i="100"/>
  <c r="T40" i="100"/>
  <c r="T39" i="100"/>
  <c r="T38" i="100"/>
  <c r="T37" i="100"/>
  <c r="T36" i="100"/>
  <c r="T35" i="100"/>
  <c r="T34" i="100"/>
  <c r="T33" i="100"/>
  <c r="T32" i="100"/>
  <c r="T31" i="100"/>
  <c r="T30" i="100"/>
  <c r="T29" i="100"/>
  <c r="T28" i="100"/>
  <c r="T27" i="100"/>
  <c r="T26" i="100"/>
  <c r="T25" i="100"/>
  <c r="T24" i="100"/>
  <c r="T23" i="100"/>
  <c r="T22" i="100"/>
  <c r="T21" i="100"/>
  <c r="T20" i="100"/>
  <c r="T19" i="100"/>
  <c r="T18" i="100"/>
  <c r="T17" i="100"/>
  <c r="T16" i="100"/>
  <c r="T15" i="100"/>
  <c r="T14" i="100"/>
  <c r="T13" i="100"/>
  <c r="T12" i="100"/>
  <c r="T11" i="100"/>
  <c r="T10" i="100"/>
  <c r="T9" i="100"/>
  <c r="T8" i="100"/>
  <c r="T7" i="100"/>
  <c r="T6" i="100"/>
  <c r="P6" i="100"/>
  <c r="P2" i="111" l="1"/>
  <c r="D11" i="116" s="1"/>
  <c r="S154" i="101"/>
  <c r="T154" i="101"/>
  <c r="P2" i="100"/>
  <c r="T146" i="100"/>
  <c r="T91" i="114" l="1"/>
  <c r="P91" i="114"/>
  <c r="T90" i="114"/>
  <c r="P90" i="114"/>
  <c r="T89" i="114"/>
  <c r="P89" i="114"/>
  <c r="T88" i="114"/>
  <c r="P88" i="114"/>
  <c r="T87" i="114"/>
  <c r="P87" i="114"/>
  <c r="T86" i="114"/>
  <c r="P86" i="114"/>
  <c r="T85" i="114"/>
  <c r="P85" i="114"/>
  <c r="T84" i="114"/>
  <c r="P84" i="114"/>
  <c r="T83" i="114"/>
  <c r="P83" i="114"/>
  <c r="T82" i="114"/>
  <c r="P82" i="114"/>
  <c r="T81" i="114"/>
  <c r="P81" i="114"/>
  <c r="T80" i="114"/>
  <c r="P80" i="114"/>
  <c r="T77" i="114"/>
  <c r="P77" i="114"/>
  <c r="T76" i="114"/>
  <c r="P76" i="114"/>
  <c r="T75" i="114"/>
  <c r="P75" i="114"/>
  <c r="T74" i="114"/>
  <c r="P74" i="114"/>
  <c r="T73" i="114"/>
  <c r="P73" i="114"/>
  <c r="T72" i="114"/>
  <c r="P72" i="114"/>
  <c r="T65" i="114"/>
  <c r="P65" i="114"/>
  <c r="T64" i="114"/>
  <c r="P64" i="114"/>
  <c r="T79" i="114"/>
  <c r="P79" i="114"/>
  <c r="T78" i="114"/>
  <c r="P78" i="114"/>
  <c r="T71" i="114"/>
  <c r="P71" i="114"/>
  <c r="T70" i="114"/>
  <c r="P70" i="114"/>
  <c r="T67" i="114"/>
  <c r="P67" i="114"/>
  <c r="T66" i="114"/>
  <c r="P66" i="114"/>
  <c r="P109" i="114" l="1"/>
  <c r="P108" i="114"/>
  <c r="P107" i="114"/>
  <c r="P106" i="114"/>
  <c r="P105" i="114"/>
  <c r="P100" i="114"/>
  <c r="P93" i="114"/>
  <c r="P62" i="114"/>
  <c r="P61" i="114"/>
  <c r="P60" i="114"/>
  <c r="P59" i="114"/>
  <c r="P58" i="114"/>
  <c r="P57" i="114"/>
  <c r="P56" i="114"/>
  <c r="P55" i="114"/>
  <c r="P54" i="114"/>
  <c r="P53" i="114"/>
  <c r="P52" i="114"/>
  <c r="P51" i="114"/>
  <c r="P50" i="114"/>
  <c r="P49" i="114"/>
  <c r="P48" i="114"/>
  <c r="P47" i="114"/>
  <c r="P43" i="114"/>
  <c r="P42" i="114"/>
  <c r="P41" i="114"/>
  <c r="P40" i="114"/>
  <c r="P39" i="114"/>
  <c r="P38" i="114"/>
  <c r="P37" i="114"/>
  <c r="P36" i="114"/>
  <c r="P35" i="114"/>
  <c r="P34" i="114"/>
  <c r="P33" i="114"/>
  <c r="P31" i="114"/>
  <c r="P30" i="114"/>
  <c r="P29" i="114"/>
  <c r="P28" i="114"/>
  <c r="P27" i="114"/>
  <c r="P26" i="114"/>
  <c r="P25" i="114"/>
  <c r="P24" i="114"/>
  <c r="P23" i="114"/>
  <c r="P22" i="114"/>
  <c r="P21" i="114"/>
  <c r="P20" i="114"/>
  <c r="P19" i="114"/>
  <c r="P18" i="114"/>
  <c r="P17" i="114"/>
  <c r="P16" i="114"/>
  <c r="P15" i="114"/>
  <c r="P14" i="114"/>
  <c r="P13" i="114"/>
  <c r="P10" i="114"/>
  <c r="P9" i="114"/>
  <c r="P8" i="114"/>
  <c r="P7" i="114"/>
  <c r="P6" i="114"/>
  <c r="P2" i="114" l="1"/>
  <c r="S156" i="114"/>
  <c r="R156" i="114"/>
  <c r="T153" i="114"/>
  <c r="T150" i="114"/>
  <c r="T149" i="114"/>
  <c r="T148" i="114"/>
  <c r="T147" i="114"/>
  <c r="T146" i="114"/>
  <c r="T145" i="114"/>
  <c r="T144" i="114"/>
  <c r="T143" i="114"/>
  <c r="T142" i="114"/>
  <c r="T141" i="114"/>
  <c r="T140" i="114"/>
  <c r="T139" i="114"/>
  <c r="T138" i="114"/>
  <c r="T137" i="114"/>
  <c r="T136" i="114"/>
  <c r="T135" i="114"/>
  <c r="T134" i="114"/>
  <c r="T133" i="114"/>
  <c r="T132" i="114"/>
  <c r="T131" i="114"/>
  <c r="T130" i="114"/>
  <c r="T129" i="114"/>
  <c r="T127" i="114"/>
  <c r="T126" i="114"/>
  <c r="T124" i="114"/>
  <c r="T123" i="114"/>
  <c r="T122" i="114"/>
  <c r="T121" i="114"/>
  <c r="T120" i="114"/>
  <c r="T119" i="114"/>
  <c r="T118" i="114"/>
  <c r="T117" i="114"/>
  <c r="T116" i="114"/>
  <c r="T115" i="114"/>
  <c r="T114" i="114"/>
  <c r="T113" i="114"/>
  <c r="T112" i="114"/>
  <c r="T111" i="114"/>
  <c r="T110" i="114"/>
  <c r="T109" i="114"/>
  <c r="T108" i="114"/>
  <c r="T107" i="114"/>
  <c r="T106" i="114"/>
  <c r="T105" i="114"/>
  <c r="T104" i="114"/>
  <c r="T103" i="114"/>
  <c r="T102" i="114"/>
  <c r="T101" i="114"/>
  <c r="T100" i="114"/>
  <c r="T99" i="114"/>
  <c r="T98" i="114"/>
  <c r="T97" i="114"/>
  <c r="T96" i="114"/>
  <c r="T95" i="114"/>
  <c r="T94" i="114"/>
  <c r="T93" i="114"/>
  <c r="T92" i="114"/>
  <c r="T63" i="114"/>
  <c r="T62" i="114"/>
  <c r="T61" i="114"/>
  <c r="T60" i="114"/>
  <c r="T59" i="114"/>
  <c r="T58" i="114"/>
  <c r="T57" i="114"/>
  <c r="T56" i="114"/>
  <c r="T55" i="114"/>
  <c r="T54" i="114"/>
  <c r="T53" i="114"/>
  <c r="T52" i="114"/>
  <c r="T51" i="114"/>
  <c r="T50" i="114"/>
  <c r="T49" i="114"/>
  <c r="T48" i="114"/>
  <c r="T47" i="114"/>
  <c r="T46" i="114"/>
  <c r="T45" i="114"/>
  <c r="T44" i="114"/>
  <c r="T43" i="114"/>
  <c r="T42" i="114"/>
  <c r="T41" i="114"/>
  <c r="T40" i="114"/>
  <c r="T39" i="114"/>
  <c r="T38" i="114"/>
  <c r="T37" i="114"/>
  <c r="T36" i="114"/>
  <c r="T35" i="114"/>
  <c r="T34" i="114"/>
  <c r="T33" i="114"/>
  <c r="T32" i="114"/>
  <c r="T31" i="114"/>
  <c r="T30" i="114"/>
  <c r="T29" i="114"/>
  <c r="T28" i="114"/>
  <c r="T27" i="114"/>
  <c r="T26" i="114"/>
  <c r="T25" i="114"/>
  <c r="T24" i="114"/>
  <c r="T23" i="114"/>
  <c r="T22" i="114"/>
  <c r="T21" i="114"/>
  <c r="T20" i="114"/>
  <c r="T19" i="114"/>
  <c r="T18" i="114"/>
  <c r="T17" i="114"/>
  <c r="T16" i="114"/>
  <c r="T15" i="114"/>
  <c r="T14" i="114"/>
  <c r="U96" i="113"/>
  <c r="P96" i="113"/>
  <c r="P95" i="113"/>
  <c r="U94" i="113"/>
  <c r="P94" i="113"/>
  <c r="U93" i="113"/>
  <c r="P93" i="113"/>
  <c r="U92" i="113"/>
  <c r="P92" i="113"/>
  <c r="U91" i="113"/>
  <c r="P91" i="113"/>
  <c r="T81" i="113"/>
  <c r="P81" i="113"/>
  <c r="T82" i="113"/>
  <c r="P80" i="113"/>
  <c r="P82" i="113"/>
  <c r="P57" i="113"/>
  <c r="P58" i="113"/>
  <c r="P59" i="113"/>
  <c r="P60" i="113"/>
  <c r="P61" i="113"/>
  <c r="P62" i="113"/>
  <c r="P63" i="113"/>
  <c r="P48" i="113"/>
  <c r="P49" i="113"/>
  <c r="P50" i="113"/>
  <c r="P45" i="113"/>
  <c r="P46" i="113"/>
  <c r="P26" i="113"/>
  <c r="P27" i="113"/>
  <c r="P28" i="113"/>
  <c r="P29" i="113"/>
  <c r="P30" i="113"/>
  <c r="P21" i="113"/>
  <c r="P25" i="113"/>
  <c r="P11" i="113"/>
  <c r="P12" i="113"/>
  <c r="P9" i="113"/>
  <c r="P10" i="113"/>
  <c r="T156" i="114" l="1"/>
  <c r="P8" i="113"/>
  <c r="S124" i="113"/>
  <c r="R124" i="113"/>
  <c r="T120" i="113"/>
  <c r="T119" i="113"/>
  <c r="T118" i="113"/>
  <c r="T117" i="113"/>
  <c r="T116" i="113"/>
  <c r="T115" i="113"/>
  <c r="T114" i="113"/>
  <c r="T113" i="113"/>
  <c r="T112" i="113"/>
  <c r="T111" i="113"/>
  <c r="T110" i="113"/>
  <c r="T109" i="113"/>
  <c r="T108" i="113"/>
  <c r="T107" i="113"/>
  <c r="T106" i="113"/>
  <c r="T105" i="113"/>
  <c r="T104" i="113"/>
  <c r="T103" i="113"/>
  <c r="T102" i="113"/>
  <c r="T101" i="113"/>
  <c r="T100" i="113"/>
  <c r="T99" i="113"/>
  <c r="T98" i="113"/>
  <c r="T97" i="113"/>
  <c r="T90" i="113"/>
  <c r="T89" i="113"/>
  <c r="P89" i="113"/>
  <c r="T88" i="113"/>
  <c r="T87" i="113"/>
  <c r="P87" i="113"/>
  <c r="T86" i="113"/>
  <c r="P86" i="113"/>
  <c r="T85" i="113"/>
  <c r="P85" i="113"/>
  <c r="T84" i="113"/>
  <c r="P84" i="113"/>
  <c r="T83" i="113"/>
  <c r="P83" i="113"/>
  <c r="T80" i="113"/>
  <c r="T79" i="113"/>
  <c r="P79" i="113"/>
  <c r="T78" i="113"/>
  <c r="P78" i="113"/>
  <c r="T77" i="113"/>
  <c r="P77" i="113"/>
  <c r="T76" i="113"/>
  <c r="P76" i="113"/>
  <c r="T75" i="113"/>
  <c r="P75" i="113"/>
  <c r="T74" i="113"/>
  <c r="T73" i="113"/>
  <c r="P73" i="113"/>
  <c r="T72" i="113"/>
  <c r="P72" i="113"/>
  <c r="T71" i="113"/>
  <c r="P71" i="113"/>
  <c r="T70" i="113"/>
  <c r="P70" i="113"/>
  <c r="T69" i="113"/>
  <c r="P69" i="113"/>
  <c r="T68" i="113"/>
  <c r="P68" i="113"/>
  <c r="T67" i="113"/>
  <c r="P67" i="113"/>
  <c r="T66" i="113"/>
  <c r="P66" i="113"/>
  <c r="T65" i="113"/>
  <c r="T64" i="113"/>
  <c r="P64" i="113"/>
  <c r="T63" i="113"/>
  <c r="T62" i="113"/>
  <c r="T61" i="113"/>
  <c r="T60" i="113"/>
  <c r="T59" i="113"/>
  <c r="T58" i="113"/>
  <c r="T57" i="113"/>
  <c r="T56" i="113"/>
  <c r="P56" i="113"/>
  <c r="T55" i="113"/>
  <c r="P55" i="113"/>
  <c r="T54" i="113"/>
  <c r="P54" i="113"/>
  <c r="T53" i="113"/>
  <c r="P53" i="113"/>
  <c r="T52" i="113"/>
  <c r="T51" i="113"/>
  <c r="T50" i="113"/>
  <c r="T49" i="113"/>
  <c r="T48" i="113"/>
  <c r="T47" i="113"/>
  <c r="P47" i="113"/>
  <c r="T46" i="113"/>
  <c r="T45" i="113"/>
  <c r="T44" i="113"/>
  <c r="P44" i="113"/>
  <c r="T43" i="113"/>
  <c r="P43" i="113"/>
  <c r="T42" i="113"/>
  <c r="P42" i="113"/>
  <c r="T41" i="113"/>
  <c r="P41" i="113"/>
  <c r="T40" i="113"/>
  <c r="P40" i="113"/>
  <c r="T39" i="113"/>
  <c r="P39" i="113"/>
  <c r="T38" i="113"/>
  <c r="P38" i="113"/>
  <c r="T37" i="113"/>
  <c r="P37" i="113"/>
  <c r="T36" i="113"/>
  <c r="T35" i="113"/>
  <c r="T34" i="113"/>
  <c r="T33" i="113"/>
  <c r="T32" i="113"/>
  <c r="T30" i="113"/>
  <c r="T29" i="113"/>
  <c r="T28" i="113"/>
  <c r="T27" i="113"/>
  <c r="T26" i="113"/>
  <c r="T25" i="113"/>
  <c r="T24" i="113"/>
  <c r="P24" i="113"/>
  <c r="T23" i="113"/>
  <c r="P23" i="113"/>
  <c r="T22" i="113"/>
  <c r="P22" i="113"/>
  <c r="T21" i="113"/>
  <c r="T20" i="113"/>
  <c r="P20" i="113"/>
  <c r="T19" i="113"/>
  <c r="P19" i="113"/>
  <c r="T18" i="113"/>
  <c r="P18" i="113"/>
  <c r="T17" i="113"/>
  <c r="P17" i="113"/>
  <c r="T16" i="113"/>
  <c r="P16" i="113"/>
  <c r="T15" i="113"/>
  <c r="P15" i="113"/>
  <c r="T14" i="113"/>
  <c r="P14" i="113"/>
  <c r="T13" i="113"/>
  <c r="P13" i="113"/>
  <c r="T12" i="113"/>
  <c r="T11" i="113"/>
  <c r="T10" i="113"/>
  <c r="T9" i="113"/>
  <c r="T8" i="113"/>
  <c r="T7" i="113"/>
  <c r="P7" i="113"/>
  <c r="T6" i="113"/>
  <c r="P6" i="113"/>
  <c r="P2" i="113" s="1"/>
  <c r="S123" i="96"/>
  <c r="T122" i="96"/>
  <c r="R121" i="96"/>
  <c r="T121" i="96" s="1"/>
  <c r="R120" i="96"/>
  <c r="R123" i="96" s="1"/>
  <c r="T119" i="96"/>
  <c r="T118" i="96"/>
  <c r="T117" i="96"/>
  <c r="T116" i="96"/>
  <c r="T115" i="96"/>
  <c r="T114" i="96"/>
  <c r="T112" i="96"/>
  <c r="P112" i="96"/>
  <c r="T111" i="96"/>
  <c r="P111" i="96"/>
  <c r="T110" i="96"/>
  <c r="P110" i="96"/>
  <c r="T109" i="96"/>
  <c r="P109" i="96"/>
  <c r="T108" i="96"/>
  <c r="P108" i="96"/>
  <c r="T107" i="96"/>
  <c r="P107" i="96"/>
  <c r="T71" i="96"/>
  <c r="T70" i="96"/>
  <c r="P70" i="96"/>
  <c r="T67" i="96"/>
  <c r="T66" i="96"/>
  <c r="P60" i="96"/>
  <c r="P59" i="96"/>
  <c r="P58" i="96"/>
  <c r="P57" i="96"/>
  <c r="P56" i="96"/>
  <c r="T55" i="96"/>
  <c r="P55" i="96"/>
  <c r="T54" i="96"/>
  <c r="P54" i="96"/>
  <c r="T53" i="96"/>
  <c r="P53" i="96"/>
  <c r="T52" i="96"/>
  <c r="P52" i="96"/>
  <c r="T51" i="96"/>
  <c r="P51" i="96"/>
  <c r="T43" i="96"/>
  <c r="T42" i="96"/>
  <c r="T40" i="96"/>
  <c r="T39" i="96"/>
  <c r="T38" i="96"/>
  <c r="T33" i="96"/>
  <c r="P33" i="96"/>
  <c r="T32" i="96"/>
  <c r="P32" i="96"/>
  <c r="T31" i="96"/>
  <c r="P31" i="96"/>
  <c r="T30" i="96"/>
  <c r="P30" i="96"/>
  <c r="P32" i="95"/>
  <c r="S131" i="95"/>
  <c r="T128" i="95"/>
  <c r="T127" i="95"/>
  <c r="T126" i="95"/>
  <c r="T125" i="95"/>
  <c r="T124" i="95"/>
  <c r="T123" i="95"/>
  <c r="T122" i="95"/>
  <c r="T121" i="95"/>
  <c r="P121" i="95"/>
  <c r="T120" i="95"/>
  <c r="P120" i="95"/>
  <c r="T119" i="95"/>
  <c r="P119" i="95"/>
  <c r="T118" i="95"/>
  <c r="T117" i="95"/>
  <c r="T116" i="95"/>
  <c r="T115" i="95"/>
  <c r="T114" i="95"/>
  <c r="T113" i="95"/>
  <c r="T112" i="95"/>
  <c r="T111" i="95"/>
  <c r="T110" i="95"/>
  <c r="T109" i="95"/>
  <c r="T108" i="95"/>
  <c r="T107" i="95"/>
  <c r="T106" i="95"/>
  <c r="T105" i="95"/>
  <c r="T104" i="95"/>
  <c r="T103" i="95"/>
  <c r="T102" i="95"/>
  <c r="T101" i="95"/>
  <c r="T100" i="95"/>
  <c r="T99" i="95"/>
  <c r="T98" i="95"/>
  <c r="T97" i="95"/>
  <c r="T96" i="95"/>
  <c r="T95" i="95"/>
  <c r="T94" i="95"/>
  <c r="T93" i="95"/>
  <c r="T92" i="95"/>
  <c r="P92" i="95"/>
  <c r="T91" i="95"/>
  <c r="T90" i="95"/>
  <c r="T89" i="95"/>
  <c r="T88" i="95"/>
  <c r="T87" i="95"/>
  <c r="T86" i="95"/>
  <c r="T85" i="95"/>
  <c r="T84" i="95"/>
  <c r="T83" i="95"/>
  <c r="P83" i="95"/>
  <c r="T82" i="95"/>
  <c r="P82" i="95"/>
  <c r="T81" i="95"/>
  <c r="P81" i="95"/>
  <c r="T80" i="95"/>
  <c r="P80" i="95"/>
  <c r="T79" i="95"/>
  <c r="P79" i="95"/>
  <c r="T78" i="95"/>
  <c r="P78" i="95"/>
  <c r="T77" i="95"/>
  <c r="P77" i="95"/>
  <c r="T76" i="95"/>
  <c r="P76" i="95"/>
  <c r="T75" i="95"/>
  <c r="P75" i="95"/>
  <c r="T74" i="95"/>
  <c r="P74" i="95"/>
  <c r="T73" i="95"/>
  <c r="P73" i="95"/>
  <c r="T72" i="95"/>
  <c r="R72" i="95"/>
  <c r="R131" i="95" s="1"/>
  <c r="P72" i="95"/>
  <c r="T71" i="95"/>
  <c r="P71" i="95"/>
  <c r="T70" i="95"/>
  <c r="P70" i="95"/>
  <c r="T69" i="95"/>
  <c r="P69" i="95"/>
  <c r="T68" i="95"/>
  <c r="T67" i="95"/>
  <c r="T66" i="95"/>
  <c r="T65" i="95"/>
  <c r="T64" i="95"/>
  <c r="P64" i="95"/>
  <c r="T63" i="95"/>
  <c r="P63" i="95"/>
  <c r="T62" i="95"/>
  <c r="T61" i="95"/>
  <c r="P61" i="95"/>
  <c r="T60" i="95"/>
  <c r="P60" i="95"/>
  <c r="T59" i="95"/>
  <c r="P59" i="95"/>
  <c r="T58" i="95"/>
  <c r="P58" i="95"/>
  <c r="T57" i="95"/>
  <c r="T56" i="95"/>
  <c r="P56" i="95"/>
  <c r="T55" i="95"/>
  <c r="P55" i="95"/>
  <c r="T54" i="95"/>
  <c r="P54" i="95"/>
  <c r="T53" i="95"/>
  <c r="P53" i="95"/>
  <c r="P52" i="95"/>
  <c r="P51" i="95"/>
  <c r="T50" i="95"/>
  <c r="P50" i="95"/>
  <c r="T49" i="95"/>
  <c r="P49" i="95"/>
  <c r="T48" i="95"/>
  <c r="P48" i="95"/>
  <c r="T47" i="95"/>
  <c r="P47" i="95"/>
  <c r="T46" i="95"/>
  <c r="P46" i="95"/>
  <c r="T45" i="95"/>
  <c r="P45" i="95"/>
  <c r="T44" i="95"/>
  <c r="P44" i="95"/>
  <c r="T43" i="95"/>
  <c r="P43" i="95"/>
  <c r="T42" i="95"/>
  <c r="P42" i="95"/>
  <c r="T41" i="95"/>
  <c r="P41" i="95"/>
  <c r="T40" i="95"/>
  <c r="P40" i="95"/>
  <c r="T39" i="95"/>
  <c r="P39" i="95"/>
  <c r="T38" i="95"/>
  <c r="P38" i="95"/>
  <c r="T37" i="95"/>
  <c r="P37" i="95"/>
  <c r="T36" i="95"/>
  <c r="P36" i="95"/>
  <c r="T35" i="95"/>
  <c r="P35" i="95"/>
  <c r="P34" i="95"/>
  <c r="T33" i="95"/>
  <c r="P33" i="95"/>
  <c r="P31" i="95"/>
  <c r="T30" i="95"/>
  <c r="P30" i="95"/>
  <c r="P29" i="95"/>
  <c r="T28" i="95"/>
  <c r="P28" i="95"/>
  <c r="T27" i="95"/>
  <c r="P27" i="95"/>
  <c r="T26" i="95"/>
  <c r="P26" i="95"/>
  <c r="P25" i="95"/>
  <c r="T24" i="95"/>
  <c r="P24" i="95"/>
  <c r="T23" i="95"/>
  <c r="P23" i="95"/>
  <c r="T22" i="95"/>
  <c r="P22" i="95"/>
  <c r="T21" i="95"/>
  <c r="P21" i="95"/>
  <c r="T20" i="95"/>
  <c r="P20" i="95"/>
  <c r="T19" i="95"/>
  <c r="P19" i="95"/>
  <c r="T18" i="95"/>
  <c r="P18" i="95"/>
  <c r="P17" i="95"/>
  <c r="P16" i="95"/>
  <c r="T15" i="95"/>
  <c r="P15" i="95"/>
  <c r="T14" i="95"/>
  <c r="P14" i="95"/>
  <c r="T13" i="95"/>
  <c r="P13" i="95"/>
  <c r="T12" i="95"/>
  <c r="P12" i="95"/>
  <c r="T11" i="95"/>
  <c r="P11" i="95"/>
  <c r="T10" i="95"/>
  <c r="P10" i="95"/>
  <c r="T9" i="95"/>
  <c r="P9" i="95"/>
  <c r="T8" i="95"/>
  <c r="P8" i="95"/>
  <c r="P7" i="95"/>
  <c r="T6" i="95"/>
  <c r="P6" i="95"/>
  <c r="P2" i="95" s="1"/>
  <c r="P2" i="94"/>
  <c r="P102" i="94"/>
  <c r="P62" i="94"/>
  <c r="P61" i="94"/>
  <c r="P60" i="94"/>
  <c r="P59" i="94"/>
  <c r="P58" i="94"/>
  <c r="P57" i="94"/>
  <c r="P56" i="94"/>
  <c r="P55" i="94"/>
  <c r="P54" i="94"/>
  <c r="P53" i="94"/>
  <c r="P52" i="94"/>
  <c r="P51" i="94"/>
  <c r="P48" i="94"/>
  <c r="P47" i="94"/>
  <c r="P44" i="94"/>
  <c r="P43" i="94"/>
  <c r="P40" i="94"/>
  <c r="P39" i="94"/>
  <c r="P38" i="94"/>
  <c r="P37" i="94"/>
  <c r="P36" i="94"/>
  <c r="P35" i="94"/>
  <c r="P26" i="94"/>
  <c r="S118" i="94"/>
  <c r="R118" i="94"/>
  <c r="T115" i="94"/>
  <c r="T114" i="94"/>
  <c r="T113" i="94"/>
  <c r="T112" i="94"/>
  <c r="T111" i="94"/>
  <c r="T110" i="94"/>
  <c r="T109" i="94"/>
  <c r="T108" i="94"/>
  <c r="T107" i="94"/>
  <c r="T106" i="94"/>
  <c r="T105" i="94"/>
  <c r="T104" i="94"/>
  <c r="T103" i="94"/>
  <c r="T102" i="94"/>
  <c r="T101" i="94"/>
  <c r="T100" i="94"/>
  <c r="T99" i="94"/>
  <c r="T98" i="94"/>
  <c r="T97" i="94"/>
  <c r="T96" i="94"/>
  <c r="T95" i="94"/>
  <c r="T94" i="94"/>
  <c r="T93" i="94"/>
  <c r="T92" i="94"/>
  <c r="T91" i="94"/>
  <c r="T90" i="94"/>
  <c r="T89" i="94"/>
  <c r="T88" i="94"/>
  <c r="T87" i="94"/>
  <c r="T86" i="94"/>
  <c r="T85" i="94"/>
  <c r="T84" i="94"/>
  <c r="T83" i="94"/>
  <c r="T82" i="94"/>
  <c r="T81" i="94"/>
  <c r="T80" i="94"/>
  <c r="T79" i="94"/>
  <c r="T78" i="94"/>
  <c r="T77" i="94"/>
  <c r="T76" i="94"/>
  <c r="T75" i="94"/>
  <c r="T74" i="94"/>
  <c r="T73" i="94"/>
  <c r="T72" i="94"/>
  <c r="T71" i="94"/>
  <c r="T70" i="94"/>
  <c r="T69" i="94"/>
  <c r="T68" i="94"/>
  <c r="T67" i="94"/>
  <c r="T66" i="94"/>
  <c r="T65" i="94"/>
  <c r="T64" i="94"/>
  <c r="T63" i="94"/>
  <c r="T62" i="94"/>
  <c r="T61" i="94"/>
  <c r="T60" i="94"/>
  <c r="T59" i="94"/>
  <c r="T58" i="94"/>
  <c r="T57" i="94"/>
  <c r="T56" i="94"/>
  <c r="T55" i="94"/>
  <c r="T54" i="94"/>
  <c r="T53" i="94"/>
  <c r="T52" i="94"/>
  <c r="T51" i="94"/>
  <c r="T50" i="94"/>
  <c r="T49" i="94"/>
  <c r="T48" i="94"/>
  <c r="T47" i="94"/>
  <c r="T46" i="94"/>
  <c r="T45" i="94"/>
  <c r="T44" i="94"/>
  <c r="T43" i="94"/>
  <c r="T42" i="94"/>
  <c r="T41" i="94"/>
  <c r="T40" i="94"/>
  <c r="T39" i="94"/>
  <c r="T38" i="94"/>
  <c r="T37" i="94"/>
  <c r="T36" i="94"/>
  <c r="T35" i="94"/>
  <c r="T34" i="94"/>
  <c r="T33" i="94"/>
  <c r="T32" i="94"/>
  <c r="T31" i="94"/>
  <c r="T30" i="94"/>
  <c r="T29" i="94"/>
  <c r="T28" i="94"/>
  <c r="T27" i="94"/>
  <c r="T26" i="94"/>
  <c r="T25" i="94"/>
  <c r="T24" i="94"/>
  <c r="T23" i="94"/>
  <c r="T22" i="94"/>
  <c r="T21" i="94"/>
  <c r="T20" i="94"/>
  <c r="T19" i="94"/>
  <c r="T18" i="94"/>
  <c r="T17" i="94"/>
  <c r="T16" i="94"/>
  <c r="T15" i="94"/>
  <c r="T14" i="94"/>
  <c r="T13" i="94"/>
  <c r="T12" i="94"/>
  <c r="T11" i="94"/>
  <c r="T10" i="94"/>
  <c r="T9" i="94"/>
  <c r="T8" i="94"/>
  <c r="T7" i="94"/>
  <c r="T6" i="94"/>
  <c r="P2" i="109"/>
  <c r="T71" i="109"/>
  <c r="P71" i="109"/>
  <c r="P60" i="109"/>
  <c r="P68" i="109"/>
  <c r="P67" i="109"/>
  <c r="P66" i="109"/>
  <c r="P64" i="109"/>
  <c r="P63" i="109"/>
  <c r="P62" i="109"/>
  <c r="P59" i="109"/>
  <c r="P58" i="109"/>
  <c r="P51" i="109"/>
  <c r="P50" i="109"/>
  <c r="P47" i="109"/>
  <c r="P46" i="109"/>
  <c r="P45" i="109"/>
  <c r="P44" i="109"/>
  <c r="P43" i="109"/>
  <c r="P42" i="109"/>
  <c r="P41" i="109"/>
  <c r="P40" i="109"/>
  <c r="P39" i="109"/>
  <c r="P36" i="109"/>
  <c r="P37" i="109"/>
  <c r="P38" i="109"/>
  <c r="P35" i="109"/>
  <c r="S117" i="109"/>
  <c r="R117" i="109"/>
  <c r="T116" i="109"/>
  <c r="T115" i="109"/>
  <c r="T114" i="109"/>
  <c r="T113" i="109"/>
  <c r="T112" i="109"/>
  <c r="T111" i="109"/>
  <c r="T110" i="109"/>
  <c r="T109" i="109"/>
  <c r="T108" i="109"/>
  <c r="T107" i="109"/>
  <c r="T106" i="109"/>
  <c r="T105" i="109"/>
  <c r="T104" i="109"/>
  <c r="T103" i="109"/>
  <c r="T102" i="109"/>
  <c r="T101" i="109"/>
  <c r="T100" i="109"/>
  <c r="T99" i="109"/>
  <c r="T98" i="109"/>
  <c r="T97" i="109"/>
  <c r="T96" i="109"/>
  <c r="T95" i="109"/>
  <c r="T94" i="109"/>
  <c r="T93" i="109"/>
  <c r="T92" i="109"/>
  <c r="T91" i="109"/>
  <c r="T90" i="109"/>
  <c r="T89" i="109"/>
  <c r="T88" i="109"/>
  <c r="T87" i="109"/>
  <c r="T86" i="109"/>
  <c r="T85" i="109"/>
  <c r="T84" i="109"/>
  <c r="T83" i="109"/>
  <c r="T82" i="109"/>
  <c r="T81" i="109"/>
  <c r="T80" i="109"/>
  <c r="T79" i="109"/>
  <c r="T78" i="109"/>
  <c r="T77" i="109"/>
  <c r="T76" i="109"/>
  <c r="T75" i="109"/>
  <c r="T74" i="109"/>
  <c r="T73" i="109"/>
  <c r="T72" i="109"/>
  <c r="T70" i="109"/>
  <c r="T69" i="109"/>
  <c r="T68" i="109"/>
  <c r="T67" i="109"/>
  <c r="T66" i="109"/>
  <c r="T65" i="109"/>
  <c r="T64" i="109"/>
  <c r="T63" i="109"/>
  <c r="T62" i="109"/>
  <c r="T61" i="109"/>
  <c r="T60" i="109"/>
  <c r="T59" i="109"/>
  <c r="T58" i="109"/>
  <c r="T57" i="109"/>
  <c r="T56" i="109"/>
  <c r="T55" i="109"/>
  <c r="T54" i="109"/>
  <c r="T53" i="109"/>
  <c r="T52" i="109"/>
  <c r="T51" i="109"/>
  <c r="T50" i="109"/>
  <c r="T49" i="109"/>
  <c r="T48" i="109"/>
  <c r="T47" i="109"/>
  <c r="T46" i="109"/>
  <c r="T45" i="109"/>
  <c r="T44" i="109"/>
  <c r="T43" i="109"/>
  <c r="T42" i="109"/>
  <c r="T41" i="109"/>
  <c r="T40" i="109"/>
  <c r="T39" i="109"/>
  <c r="T38" i="109"/>
  <c r="T37" i="109"/>
  <c r="T36" i="109"/>
  <c r="T35" i="109"/>
  <c r="D7" i="115"/>
  <c r="P13" i="75"/>
  <c r="P32" i="75"/>
  <c r="P35" i="75"/>
  <c r="P42" i="75"/>
  <c r="S115" i="75"/>
  <c r="T113" i="75"/>
  <c r="T112" i="75"/>
  <c r="T111" i="75"/>
  <c r="T110" i="75"/>
  <c r="T109" i="75"/>
  <c r="T108" i="75"/>
  <c r="T107" i="75"/>
  <c r="T106" i="75"/>
  <c r="T105" i="75"/>
  <c r="T104" i="75"/>
  <c r="T103" i="75"/>
  <c r="T102" i="75"/>
  <c r="T101" i="75"/>
  <c r="T100" i="75"/>
  <c r="T99" i="75"/>
  <c r="R98" i="75"/>
  <c r="R115" i="75" s="1"/>
  <c r="T115" i="75" s="1"/>
  <c r="T97" i="75"/>
  <c r="T96" i="75"/>
  <c r="T95" i="75"/>
  <c r="P95" i="75"/>
  <c r="T94" i="75"/>
  <c r="P94" i="75"/>
  <c r="T93" i="75"/>
  <c r="P93" i="75"/>
  <c r="T92" i="75"/>
  <c r="P92" i="75"/>
  <c r="T91" i="75"/>
  <c r="T90" i="75"/>
  <c r="T89" i="75"/>
  <c r="P89" i="75"/>
  <c r="T88" i="75"/>
  <c r="P88" i="75"/>
  <c r="T87" i="75"/>
  <c r="T86" i="75"/>
  <c r="T85" i="75"/>
  <c r="T84" i="75"/>
  <c r="T83" i="75"/>
  <c r="T82" i="75"/>
  <c r="T81" i="75"/>
  <c r="T80" i="75"/>
  <c r="T79" i="75"/>
  <c r="T78" i="75"/>
  <c r="T77" i="75"/>
  <c r="T76" i="75"/>
  <c r="T75" i="75"/>
  <c r="T74" i="75"/>
  <c r="T73" i="75"/>
  <c r="T72" i="75"/>
  <c r="T71" i="75"/>
  <c r="P71" i="75"/>
  <c r="T70" i="75"/>
  <c r="T69" i="75"/>
  <c r="P69" i="75"/>
  <c r="T68" i="75"/>
  <c r="P68" i="75"/>
  <c r="T67" i="75"/>
  <c r="P67" i="75"/>
  <c r="T66" i="75"/>
  <c r="T65" i="75"/>
  <c r="T64" i="75"/>
  <c r="P64" i="75"/>
  <c r="T63" i="75"/>
  <c r="P63" i="75"/>
  <c r="T62" i="75"/>
  <c r="P62" i="75"/>
  <c r="T61" i="75"/>
  <c r="T60" i="75"/>
  <c r="P60" i="75"/>
  <c r="T59" i="75"/>
  <c r="P59" i="75"/>
  <c r="T58" i="75"/>
  <c r="P58" i="75"/>
  <c r="T57" i="75"/>
  <c r="P57" i="75"/>
  <c r="T56" i="75"/>
  <c r="P56" i="75"/>
  <c r="T55" i="75"/>
  <c r="P55" i="75"/>
  <c r="T54" i="75"/>
  <c r="P54" i="75"/>
  <c r="T53" i="75"/>
  <c r="T52" i="75"/>
  <c r="T51" i="75"/>
  <c r="T50" i="75"/>
  <c r="T49" i="75"/>
  <c r="T48" i="75"/>
  <c r="T47" i="75"/>
  <c r="P47" i="75"/>
  <c r="T46" i="75"/>
  <c r="P46" i="75"/>
  <c r="T45" i="75"/>
  <c r="T44" i="75"/>
  <c r="T43" i="75"/>
  <c r="T42" i="75"/>
  <c r="T41" i="75"/>
  <c r="T40" i="75"/>
  <c r="T39" i="75"/>
  <c r="T38" i="75"/>
  <c r="P38" i="75"/>
  <c r="T37" i="75"/>
  <c r="T36" i="75"/>
  <c r="P36" i="75"/>
  <c r="T35" i="75"/>
  <c r="T34" i="75"/>
  <c r="P34" i="75"/>
  <c r="T33" i="75"/>
  <c r="P33" i="75"/>
  <c r="T32" i="75"/>
  <c r="T31" i="75"/>
  <c r="P31" i="75"/>
  <c r="T30" i="75"/>
  <c r="T29" i="75"/>
  <c r="T28" i="75"/>
  <c r="P28" i="75"/>
  <c r="T27" i="75"/>
  <c r="P27" i="75"/>
  <c r="T26" i="75"/>
  <c r="T25" i="75"/>
  <c r="P25" i="75"/>
  <c r="T24" i="75"/>
  <c r="P24" i="75"/>
  <c r="T23" i="75"/>
  <c r="P23" i="75"/>
  <c r="T22" i="75"/>
  <c r="T21" i="75"/>
  <c r="T20" i="75"/>
  <c r="P20" i="75"/>
  <c r="T19" i="75"/>
  <c r="P19" i="75"/>
  <c r="T18" i="75"/>
  <c r="P18" i="75"/>
  <c r="T17" i="75"/>
  <c r="P17" i="75"/>
  <c r="T16" i="75"/>
  <c r="P16" i="75"/>
  <c r="T15" i="75"/>
  <c r="P15" i="75"/>
  <c r="T14" i="75"/>
  <c r="P14" i="75"/>
  <c r="T13" i="75"/>
  <c r="T12" i="75"/>
  <c r="P12" i="75"/>
  <c r="T11" i="75"/>
  <c r="P11" i="75"/>
  <c r="T10" i="75"/>
  <c r="P10" i="75"/>
  <c r="T9" i="75"/>
  <c r="P9" i="75"/>
  <c r="T8" i="75"/>
  <c r="P8" i="75"/>
  <c r="T7" i="75"/>
  <c r="P7" i="75"/>
  <c r="T6" i="75"/>
  <c r="P6" i="75"/>
  <c r="P2" i="79"/>
  <c r="P10" i="79"/>
  <c r="P9" i="79"/>
  <c r="U105" i="79"/>
  <c r="S105" i="79"/>
  <c r="T104" i="79"/>
  <c r="T103" i="79"/>
  <c r="T102" i="79"/>
  <c r="T101" i="79"/>
  <c r="T100" i="79"/>
  <c r="T99" i="79"/>
  <c r="T98" i="79"/>
  <c r="T97" i="79"/>
  <c r="T96" i="79"/>
  <c r="T95" i="79"/>
  <c r="T94" i="79"/>
  <c r="T93" i="79"/>
  <c r="T92" i="79"/>
  <c r="T91" i="79"/>
  <c r="T90" i="79"/>
  <c r="T89" i="79"/>
  <c r="T88" i="79"/>
  <c r="T87" i="79"/>
  <c r="T86" i="79"/>
  <c r="R85" i="79"/>
  <c r="T85" i="79" s="1"/>
  <c r="T84" i="79"/>
  <c r="T83" i="79"/>
  <c r="R82" i="79"/>
  <c r="R105" i="79" s="1"/>
  <c r="T81" i="79"/>
  <c r="T80" i="79"/>
  <c r="T79" i="79"/>
  <c r="T78" i="79"/>
  <c r="T77" i="79"/>
  <c r="T76" i="79"/>
  <c r="T75" i="79"/>
  <c r="T74" i="79"/>
  <c r="T73" i="79"/>
  <c r="T72" i="79"/>
  <c r="T71" i="79"/>
  <c r="P71" i="79"/>
  <c r="T70" i="79"/>
  <c r="T69" i="79"/>
  <c r="T68" i="79"/>
  <c r="T67" i="79"/>
  <c r="T66" i="79"/>
  <c r="T65" i="79"/>
  <c r="T64" i="79"/>
  <c r="T63" i="79"/>
  <c r="T62" i="79"/>
  <c r="T61" i="79"/>
  <c r="T60" i="79"/>
  <c r="T59" i="79"/>
  <c r="T58" i="79"/>
  <c r="T57" i="79"/>
  <c r="T56" i="79"/>
  <c r="T55" i="79"/>
  <c r="T54" i="79"/>
  <c r="P54" i="79"/>
  <c r="T53" i="79"/>
  <c r="T52" i="79"/>
  <c r="P52" i="79"/>
  <c r="T51" i="79"/>
  <c r="T50" i="79"/>
  <c r="T49" i="79"/>
  <c r="P49" i="79"/>
  <c r="T48" i="79"/>
  <c r="P48" i="79"/>
  <c r="T47" i="79"/>
  <c r="P47" i="79"/>
  <c r="T46" i="79"/>
  <c r="T45" i="79"/>
  <c r="T44" i="79"/>
  <c r="T43" i="79"/>
  <c r="T42" i="79"/>
  <c r="T41" i="79"/>
  <c r="T40" i="79"/>
  <c r="T39" i="79"/>
  <c r="T38" i="79"/>
  <c r="T37" i="79"/>
  <c r="T36" i="79"/>
  <c r="T35" i="79"/>
  <c r="T34" i="79"/>
  <c r="P34" i="79"/>
  <c r="T33" i="79"/>
  <c r="P33" i="79"/>
  <c r="T32" i="79"/>
  <c r="P32" i="79"/>
  <c r="T31" i="79"/>
  <c r="P31" i="79"/>
  <c r="T30" i="79"/>
  <c r="T29" i="79"/>
  <c r="T28" i="79"/>
  <c r="T27" i="79"/>
  <c r="T26" i="79"/>
  <c r="T25" i="79"/>
  <c r="P25" i="79"/>
  <c r="T24" i="79"/>
  <c r="P24" i="79"/>
  <c r="T23" i="79"/>
  <c r="P23" i="79"/>
  <c r="T22" i="79"/>
  <c r="P22" i="79"/>
  <c r="T21" i="79"/>
  <c r="P21" i="79"/>
  <c r="T20" i="79"/>
  <c r="P20" i="79"/>
  <c r="T19" i="79"/>
  <c r="P19" i="79"/>
  <c r="T18" i="79"/>
  <c r="P18" i="79"/>
  <c r="T17" i="79"/>
  <c r="P17" i="79"/>
  <c r="T16" i="79"/>
  <c r="P16" i="79"/>
  <c r="T15" i="79"/>
  <c r="P15" i="79"/>
  <c r="T14" i="79"/>
  <c r="P14" i="79"/>
  <c r="T13" i="79"/>
  <c r="P13" i="79"/>
  <c r="T12" i="79"/>
  <c r="P12" i="79"/>
  <c r="T11" i="79"/>
  <c r="P11" i="79"/>
  <c r="T10" i="79"/>
  <c r="T9" i="79"/>
  <c r="T8" i="79"/>
  <c r="P8" i="79"/>
  <c r="T7" i="79"/>
  <c r="P7" i="79"/>
  <c r="T6" i="79"/>
  <c r="P6" i="79"/>
  <c r="T124" i="113" l="1"/>
  <c r="P2" i="96"/>
  <c r="D12" i="115" s="1"/>
  <c r="T120" i="96"/>
  <c r="T123" i="96" s="1"/>
  <c r="T131" i="95"/>
  <c r="T118" i="94"/>
  <c r="T117" i="109"/>
  <c r="P2" i="75"/>
  <c r="T98" i="75"/>
  <c r="T82" i="79"/>
  <c r="T105" i="79" s="1"/>
  <c r="T110" i="79" s="1"/>
  <c r="O5" i="116" l="1"/>
  <c r="D6" i="116" l="1"/>
  <c r="D7" i="116" l="1"/>
  <c r="D10" i="116" l="1"/>
  <c r="D10" i="115" l="1"/>
  <c r="D11" i="115" l="1"/>
  <c r="D8" i="115" l="1"/>
  <c r="D9" i="115" l="1"/>
  <c r="O8" i="115" s="1"/>
  <c r="D5" i="116" l="1"/>
  <c r="D8" i="116" l="1"/>
  <c r="D9" i="1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F67" authorId="0" shapeId="0" xr:uid="{A9A79DF5-3751-4FA8-88D9-9C54AA7DD41B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Changed this from measuring 80% attendance on a quarterly basis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F17" authorId="0" shapeId="0" xr:uid="{D50C8CA6-B244-46DA-9DBE-4F8E59EF9183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Is this administrative facilitation for such teams or how does it feed into any of the outcomes?</t>
        </r>
      </text>
    </comment>
    <comment ref="F37" authorId="0" shapeId="0" xr:uid="{2F0B05BB-B0FF-4A14-8541-3A3576D0F4E0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Is this different from next activity? Is there an evaluation team?</t>
        </r>
      </text>
    </comment>
    <comment ref="F72" authorId="0" shapeId="0" xr:uid="{CBD184B7-1CB8-4629-A63A-C64B1D92C9C1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Is this the same as leaders retreat?</t>
        </r>
      </text>
    </comment>
  </commentList>
</comments>
</file>

<file path=xl/sharedStrings.xml><?xml version="1.0" encoding="utf-8"?>
<sst xmlns="http://schemas.openxmlformats.org/spreadsheetml/2006/main" count="2646" uniqueCount="1453">
  <si>
    <t>Transport</t>
  </si>
  <si>
    <t>Repairs &amp; Maintenance</t>
  </si>
  <si>
    <t>SELF</t>
  </si>
  <si>
    <t>TOTAL</t>
  </si>
  <si>
    <t>Subscriptions</t>
  </si>
  <si>
    <t>Digital Camera</t>
  </si>
  <si>
    <t>Administrative costs</t>
  </si>
  <si>
    <t>Print &amp; Stationery</t>
  </si>
  <si>
    <t>Printer</t>
  </si>
  <si>
    <t>Communication</t>
  </si>
  <si>
    <t>I</t>
  </si>
  <si>
    <t>DISCIPLESHIP</t>
  </si>
  <si>
    <t>Printing &amp; Stationery</t>
  </si>
  <si>
    <t xml:space="preserve">BUDGET </t>
  </si>
  <si>
    <t>STAFF COSTS</t>
  </si>
  <si>
    <t>OFFICE TRANSPORT</t>
  </si>
  <si>
    <t>Pastoral Care and Benevolence</t>
  </si>
  <si>
    <t>NAME:</t>
  </si>
  <si>
    <t>Qtr of year</t>
  </si>
  <si>
    <t>SELF FUNDING</t>
  </si>
  <si>
    <t>Appraisal</t>
  </si>
  <si>
    <t>II</t>
  </si>
  <si>
    <t>III</t>
  </si>
  <si>
    <t>IV</t>
  </si>
  <si>
    <t>SUPERVISOR</t>
  </si>
  <si>
    <t>PROPERTY INSURANCE</t>
  </si>
  <si>
    <t>CLEANING COSTS</t>
  </si>
  <si>
    <t>BANK CHARGES</t>
  </si>
  <si>
    <t>Discipleship Books &amp; Materials</t>
  </si>
  <si>
    <t>MAINTENANCE</t>
  </si>
  <si>
    <r>
      <t xml:space="preserve">BUDGET </t>
    </r>
    <r>
      <rPr>
        <b/>
        <i/>
        <sz val="9"/>
        <rFont val="Times New Roman"/>
        <family val="1"/>
      </rPr>
      <t>Request</t>
    </r>
  </si>
  <si>
    <t xml:space="preserve">Overall achievement </t>
  </si>
  <si>
    <t>Planned Implementation</t>
  </si>
  <si>
    <t>Actual Implementation</t>
  </si>
  <si>
    <t>Progress</t>
  </si>
  <si>
    <t>1ST QUARTER</t>
  </si>
  <si>
    <t>2ND QUARTER</t>
  </si>
  <si>
    <t>3RD QUARTER</t>
  </si>
  <si>
    <t>4TH QUARTER</t>
  </si>
  <si>
    <t>Hospitality &amp; Welcomers Ministry</t>
  </si>
  <si>
    <t>Hospitality &amp; Welcomers Teams attending to visitors after NBC services</t>
  </si>
  <si>
    <t>1. WATER BILLS</t>
  </si>
  <si>
    <t>2. ELECTRICITY BILLS</t>
  </si>
  <si>
    <t>3. TELEPHONE BILLS</t>
  </si>
  <si>
    <t>4. INTERNET COSTS</t>
  </si>
  <si>
    <t>SECURITY COSTS</t>
  </si>
  <si>
    <t>TENT &amp; EQUIPMENT LEASE</t>
  </si>
  <si>
    <t>OFFICE NEWSPAPER</t>
  </si>
  <si>
    <t>FIRST AID KITT REFILL</t>
  </si>
  <si>
    <t>Monthly fellowships &amp; devotions</t>
  </si>
  <si>
    <t xml:space="preserve">Newsletters produced Bi- Monthly </t>
  </si>
  <si>
    <t>Writers Training</t>
  </si>
  <si>
    <t>Sermon Publications</t>
  </si>
  <si>
    <t>Church services are recorded in various media</t>
  </si>
  <si>
    <t>Weekly broadcasts are produced and running in various media outlets</t>
  </si>
  <si>
    <t>Church Services are streamed &amp; are reaching masses</t>
  </si>
  <si>
    <t>Service Contracts For LED Screens &amp; UPS Units</t>
  </si>
  <si>
    <t>Batteries For Mics</t>
  </si>
  <si>
    <t>Memory Sticks</t>
  </si>
  <si>
    <t>Family conference/month</t>
  </si>
  <si>
    <t>Décor &amp; Flowers Ministry</t>
  </si>
  <si>
    <t>Ministry Banners</t>
  </si>
  <si>
    <t>Sunday Refreshments</t>
  </si>
  <si>
    <t>NAME OF ASSEMBLY/DEPT:</t>
  </si>
  <si>
    <t>(only for Assembly/departmental workplan)</t>
  </si>
  <si>
    <r>
      <t xml:space="preserve">Goal by 2023 &amp; </t>
    </r>
    <r>
      <rPr>
        <b/>
        <sz val="11"/>
        <color theme="4" tint="-0.499984740745262"/>
        <rFont val="Calibri"/>
        <family val="2"/>
      </rPr>
      <t>Target</t>
    </r>
  </si>
  <si>
    <t>Outcome(s)</t>
  </si>
  <si>
    <t>Outcome indicator(s)</t>
  </si>
  <si>
    <t>BASELINE 2019</t>
  </si>
  <si>
    <t>TARGET 2023</t>
  </si>
  <si>
    <t>TARGET/ INDICATOR</t>
  </si>
  <si>
    <t>(auto-calculated)</t>
  </si>
  <si>
    <r>
      <t>There is increased spiritual engagement and expression of regular congregants through worship, prayer and the word;</t>
    </r>
    <r>
      <rPr>
        <sz val="11"/>
        <color theme="4" tint="-0.499984740745262"/>
        <rFont val="Calibri"/>
        <family val="2"/>
      </rPr>
      <t xml:space="preserve"> </t>
    </r>
    <r>
      <rPr>
        <b/>
        <sz val="11"/>
        <color theme="4" tint="-0.499984740745262"/>
        <rFont val="Calibri"/>
        <family val="2"/>
      </rPr>
      <t>Level of congregants engagement measured as good (from 75% to 85%)</t>
    </r>
  </si>
  <si>
    <r>
      <rPr>
        <b/>
        <sz val="11"/>
        <rFont val="Calibri"/>
        <family val="2"/>
      </rPr>
      <t>1.1</t>
    </r>
    <r>
      <rPr>
        <sz val="11"/>
        <color rgb="FF000000"/>
        <rFont val="Calibri"/>
        <family val="2"/>
      </rPr>
      <t xml:space="preserve"> Congregants expressing and experiencing Christ-centered, vibrant and relevant worship</t>
    </r>
  </si>
  <si>
    <t>Proportion of worship content that is Christ-centered</t>
  </si>
  <si>
    <t>Keep it at at least 90%</t>
  </si>
  <si>
    <t xml:space="preserve">Level of congregations responsiveness to the worship </t>
  </si>
  <si>
    <t>Keep it at at least 80%</t>
  </si>
  <si>
    <r>
      <rPr>
        <b/>
        <sz val="11"/>
        <rFont val="Calibri"/>
        <family val="2"/>
      </rPr>
      <t>1.2</t>
    </r>
    <r>
      <rPr>
        <sz val="11"/>
        <color rgb="FF000000"/>
        <rFont val="Calibri"/>
        <family val="2"/>
      </rPr>
      <t xml:space="preserve"> Congregants are increasingly engaged in fervent, continuous prayer empowered by the Holy Spirit</t>
    </r>
  </si>
  <si>
    <t>Proportion of people engaged in fervent, continuous prayer</t>
  </si>
  <si>
    <t>Keep it at at least 70%</t>
  </si>
  <si>
    <t># of prayer initiatives currently in place</t>
  </si>
  <si>
    <t xml:space="preserve">Proportion of preaching and teaching that is Christ-like centred and relevant </t>
  </si>
  <si>
    <t>Level of congregation's responsiveness to the preaching and teaching</t>
  </si>
  <si>
    <t xml:space="preserve">1.4 Congregants encountering quality ministry in every aspect of the worship service </t>
  </si>
  <si>
    <t>Level of quality in every aspect of the worship service</t>
  </si>
  <si>
    <r>
      <t xml:space="preserve">There is increased spiritual maturity of regular congregants through effective discipleship, mentorship and leadership development; </t>
    </r>
    <r>
      <rPr>
        <b/>
        <sz val="11"/>
        <color theme="4" tint="-0.499984740745262"/>
        <rFont val="Calibri"/>
        <family val="2"/>
      </rPr>
      <t>At least 50% of regular congregants, at any given time, who understand, communicate and live out the gospel</t>
    </r>
  </si>
  <si>
    <r>
      <rPr>
        <b/>
        <sz val="11"/>
        <rFont val="Calibri"/>
        <family val="2"/>
      </rPr>
      <t>2.1</t>
    </r>
    <r>
      <rPr>
        <sz val="11"/>
        <color rgb="FF000000"/>
        <rFont val="Calibri"/>
        <family val="2"/>
      </rPr>
      <t xml:space="preserve"> Congregants effectively discipled and discipling others</t>
    </r>
  </si>
  <si>
    <t># of congregants being discipled</t>
  </si>
  <si>
    <t># of congregants discipling others</t>
  </si>
  <si>
    <r>
      <rPr>
        <b/>
        <sz val="11"/>
        <rFont val="Calibri"/>
        <family val="2"/>
      </rPr>
      <t>2.2</t>
    </r>
    <r>
      <rPr>
        <sz val="11"/>
        <color rgb="FF000000"/>
        <rFont val="Calibri"/>
        <family val="2"/>
      </rPr>
      <t xml:space="preserve"> Increased number of persons involved in mentorship programs</t>
    </r>
  </si>
  <si>
    <t># ofpersons involved in mentorship programs - being mentored</t>
  </si>
  <si>
    <t># of persons involved in mentorship others</t>
  </si>
  <si>
    <t>2.3 Visible and active leadership development</t>
  </si>
  <si>
    <t># of Leadership development initiatives</t>
  </si>
  <si>
    <t>86 in diff ministries across assemblies</t>
  </si>
  <si>
    <t>100 initiatives</t>
  </si>
  <si>
    <t># of participants in the Leadership development initatives</t>
  </si>
  <si>
    <t>TBC</t>
  </si>
  <si>
    <t>2.4 Visible and active fellowship oriented forums</t>
  </si>
  <si>
    <t>Level of involvement/Participation in fellowship/care ministries</t>
  </si>
  <si>
    <r>
      <t>Regular congregants are participating in holistic outreach,  evangelism and viable Church Planting;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theme="4" tint="-0.499984740745262"/>
        <rFont val="Calibri"/>
        <family val="2"/>
      </rPr>
      <t>At least 60% of regular congregants participating; and 2 churches planted</t>
    </r>
  </si>
  <si>
    <r>
      <rPr>
        <b/>
        <sz val="11"/>
        <rFont val="Calibri"/>
        <family val="2"/>
      </rPr>
      <t>3.1</t>
    </r>
    <r>
      <rPr>
        <sz val="11"/>
        <color rgb="FF000000"/>
        <rFont val="Calibri"/>
        <family val="2"/>
      </rPr>
      <t xml:space="preserve"> An equipped congregation that is actively and effectively engaged in holistic outreach.</t>
    </r>
  </si>
  <si>
    <t>Proportion of congregants who are enthusiastically and consistently involved in holistic outreach.</t>
  </si>
  <si>
    <r>
      <rPr>
        <b/>
        <sz val="11"/>
        <rFont val="Calibri"/>
        <family val="2"/>
      </rPr>
      <t>3.2</t>
    </r>
    <r>
      <rPr>
        <sz val="11"/>
        <color rgb="FF000000"/>
        <rFont val="Calibri"/>
        <family val="2"/>
      </rPr>
      <t xml:space="preserve"> An equipped congregation that is actively and effectively engaged in evangelism.</t>
    </r>
  </si>
  <si>
    <t>Proportion of congregants who are enthusiastically and consistently sharing the gospel of Christ.</t>
  </si>
  <si>
    <r>
      <rPr>
        <b/>
        <sz val="11"/>
        <rFont val="Calibri"/>
        <family val="2"/>
      </rPr>
      <t>3.3</t>
    </r>
    <r>
      <rPr>
        <sz val="11"/>
        <color rgb="FF000000"/>
        <rFont val="Calibri"/>
        <family val="2"/>
      </rPr>
      <t xml:space="preserve"> Planted and established vibrant, Christ centered churces that are advancing the Kingdom of God.</t>
    </r>
  </si>
  <si>
    <t># of congregations planted and established.</t>
  </si>
  <si>
    <r>
      <t xml:space="preserve"># of strucutred ministries established in the church plants </t>
    </r>
    <r>
      <rPr>
        <sz val="10"/>
        <color rgb="FF000000"/>
        <rFont val="Calibri"/>
        <family val="2"/>
      </rPr>
      <t>(</t>
    </r>
    <r>
      <rPr>
        <i/>
        <sz val="10"/>
        <color rgb="FF000000"/>
        <rFont val="Calibri"/>
        <family val="2"/>
      </rPr>
      <t>Limited to the church plants including Children incl ROPES, youth, young adults and the fellowship/care ministries)</t>
    </r>
  </si>
  <si>
    <r>
      <t xml:space="preserve">Children, Youth, and Young Adults are actively and variously engaged in influencing the world around them by living out and sharing their Christian testimony; </t>
    </r>
    <r>
      <rPr>
        <b/>
        <sz val="11"/>
        <color theme="4" tint="-0.499984740745262"/>
        <rFont val="Calibri"/>
        <family val="2"/>
      </rPr>
      <t>At least 50% of Children, youth and young adults</t>
    </r>
  </si>
  <si>
    <r>
      <rPr>
        <b/>
        <sz val="11"/>
        <rFont val="Calibri"/>
        <family val="2"/>
      </rPr>
      <t>4.1</t>
    </r>
    <r>
      <rPr>
        <sz val="11"/>
        <color rgb="FF000000"/>
        <rFont val="Calibri"/>
        <family val="2"/>
      </rPr>
      <t xml:space="preserve"> Children actively living out and sharing their Christian testimony </t>
    </r>
  </si>
  <si>
    <r>
      <t xml:space="preserve">% of children living out and sharing their Christian testimony  </t>
    </r>
    <r>
      <rPr>
        <i/>
        <sz val="11"/>
        <rFont val="Calibri"/>
        <family val="2"/>
      </rPr>
      <t>(home, school, play arenas etc)</t>
    </r>
  </si>
  <si>
    <r>
      <rPr>
        <b/>
        <sz val="11"/>
        <rFont val="Calibri"/>
        <family val="2"/>
      </rPr>
      <t>4.2</t>
    </r>
    <r>
      <rPr>
        <sz val="11"/>
        <color rgb="FF000000"/>
        <rFont val="Calibri"/>
        <family val="2"/>
      </rPr>
      <t xml:space="preserve"> Youth actively living out and sharing their Christian testimony </t>
    </r>
  </si>
  <si>
    <r>
      <t xml:space="preserve">% of youth (ages13-17) involved actively living out and sharing their Christian testimony </t>
    </r>
    <r>
      <rPr>
        <i/>
        <sz val="11"/>
        <rFont val="Calibri"/>
        <family val="2"/>
      </rPr>
      <t>(understand, communicate and living out the gospel)</t>
    </r>
  </si>
  <si>
    <r>
      <rPr>
        <b/>
        <sz val="11"/>
        <rFont val="Calibri"/>
        <family val="2"/>
      </rPr>
      <t>4.3</t>
    </r>
    <r>
      <rPr>
        <sz val="11"/>
        <color rgb="FF000000"/>
        <rFont val="Calibri"/>
        <family val="2"/>
      </rPr>
      <t xml:space="preserve"> Young adults actively living out and sharing their Christian testimony</t>
    </r>
  </si>
  <si>
    <r>
      <t xml:space="preserve">% of young adults (ages 18-29) actively living out their Christian testimony </t>
    </r>
    <r>
      <rPr>
        <i/>
        <sz val="11"/>
        <rFont val="Calibri"/>
        <family val="2"/>
      </rPr>
      <t>(understand, communicate and living out the gospel)</t>
    </r>
  </si>
  <si>
    <r>
      <t xml:space="preserve">Governance and management structures are aligned and strengthened effectively overseeing the affairs of NBC and its growth; </t>
    </r>
    <r>
      <rPr>
        <b/>
        <sz val="11"/>
        <color theme="4" tint="-0.499984740745262"/>
        <rFont val="Calibri"/>
        <family val="2"/>
      </rPr>
      <t>Alignment and strength of governance and management structures rated as good</t>
    </r>
  </si>
  <si>
    <t xml:space="preserve">5.1 Governance and management structures are fully aligned to the changing structure of the church </t>
  </si>
  <si>
    <t>% level of alignment across the entire NBC</t>
  </si>
  <si>
    <t>5.2 Governance and management structures strengthened to effecitvely give oversight to the growing and dynamic church</t>
  </si>
  <si>
    <t xml:space="preserve">Level of strengthening attained </t>
  </si>
  <si>
    <t>5.3 Increased Registered Membership</t>
  </si>
  <si>
    <t>% increased propotion of members</t>
  </si>
  <si>
    <t>At least 50% of congregation at any one time are members</t>
  </si>
  <si>
    <t>CRITICAL SUPPORT/ADMINISTRATIVE ITEMS</t>
  </si>
  <si>
    <t>Signed by employee:</t>
  </si>
  <si>
    <t>Date:</t>
  </si>
  <si>
    <t>Signed by Supervisor:</t>
  </si>
  <si>
    <t>1.3 Congregants are experienceing and responding to Christ-centred and relevent preaching and teaching</t>
  </si>
  <si>
    <t>Quarterly Family Care Heads Committee and vision casting</t>
  </si>
  <si>
    <t>Street worship</t>
  </si>
  <si>
    <t>Pulpit flowers</t>
  </si>
  <si>
    <t>Pastorate planning workshop</t>
  </si>
  <si>
    <t xml:space="preserve">Cartridge </t>
  </si>
  <si>
    <t>News paper</t>
  </si>
  <si>
    <t>Water</t>
  </si>
  <si>
    <t>Electricity</t>
  </si>
  <si>
    <t>Office and meetings tea</t>
  </si>
  <si>
    <t>Generator service</t>
  </si>
  <si>
    <t>Fuel for generator</t>
  </si>
  <si>
    <t>Gas refilling</t>
  </si>
  <si>
    <t>Fire extinguishers</t>
  </si>
  <si>
    <t>Rent @ Ksh. 150,000 x12</t>
  </si>
  <si>
    <t>Waste disposal</t>
  </si>
  <si>
    <t>Young men picnic</t>
  </si>
  <si>
    <t>Participation in and facilitaion of the annual Berean Safari Conference</t>
  </si>
  <si>
    <t>Pastoral Care Administrative Costs</t>
  </si>
  <si>
    <t>Facilitation of the different pastoral care of members</t>
  </si>
  <si>
    <t>Facilitation of communication in contacting the different Discipleship teams</t>
  </si>
  <si>
    <t>Laundry of Baptism Gowns</t>
  </si>
  <si>
    <t>Laundering of gowns after use in NBC Ngo'ng road</t>
  </si>
  <si>
    <t>Meetings</t>
  </si>
  <si>
    <t>Ensure quality media support for an uniterrupted worship experience by congregants (Software Plugins Purchased)</t>
  </si>
  <si>
    <t>Creative production of Weekly Highlights</t>
  </si>
  <si>
    <r>
      <t xml:space="preserve">Thematic Banners For the Year Produced; Support printing of design for assemblies </t>
    </r>
    <r>
      <rPr>
        <i/>
        <sz val="11"/>
        <color rgb="FF000000"/>
        <rFont val="Calibri"/>
        <family val="2"/>
      </rPr>
      <t>(Print budget in respective assembly)</t>
    </r>
  </si>
  <si>
    <t>Sauti School training  held</t>
  </si>
  <si>
    <t>Sauti  Master Classes held</t>
  </si>
  <si>
    <t>Sauti ToT Training/Workshop</t>
  </si>
  <si>
    <t>Movie Fridays Running; report on attendance, sharing of the gospel and how many received Christ</t>
  </si>
  <si>
    <t>Reaching out with the gospel through digital and Print media while increasing visibility of NBC</t>
  </si>
  <si>
    <t>Outreach to others beyond NBC</t>
  </si>
  <si>
    <t>Printing of monthly bulletin (Ngong Rd)</t>
  </si>
  <si>
    <t>Appropriate storage of information</t>
  </si>
  <si>
    <t>Library Digitization</t>
  </si>
  <si>
    <t>Administrative support</t>
  </si>
  <si>
    <t>Equipment serviced and repaired as required</t>
  </si>
  <si>
    <t>Refereshment for Sunday media teams</t>
  </si>
  <si>
    <t>Ministry Facillitation/Transport &amp; Communication</t>
  </si>
  <si>
    <t>100% of the time</t>
  </si>
  <si>
    <t>52 Sundays</t>
  </si>
  <si>
    <t>5) Teams lead at specific NBC events when possible (e.g. conference, funerals, weddings etc); report per Q</t>
  </si>
  <si>
    <t>1) Encourage speakers to suggest songs &amp; to communicate their sermon direction for planning the response section of the service.</t>
  </si>
  <si>
    <t>2) Special themed services e.g. some combined services, children, youth, Pentecost, evangelistic Sunday etc</t>
  </si>
  <si>
    <t>6) Develop Goals for each aspect of the service- ushers, prayer, sound, media, worship etc</t>
  </si>
  <si>
    <t>7) Strenghten music teams via recruitment drives . Interview &amp; audition all those that join (Spiritual &amp; Musical evaluation)</t>
  </si>
  <si>
    <t>9) 6 month music team schedule developed &amp; implemented to enhance organisation in the worship ministry</t>
  </si>
  <si>
    <t># ofpersons involved in mentorship programs - being mentored (worship mentorship programs)</t>
  </si>
  <si>
    <t>JDs by Q2 given</t>
  </si>
  <si>
    <r>
      <t xml:space="preserve"># of strucutred ministries established in the church plants </t>
    </r>
    <r>
      <rPr>
        <sz val="10"/>
        <color rgb="FF000000"/>
        <rFont val="Calibri"/>
        <family val="2"/>
      </rPr>
      <t>(</t>
    </r>
    <r>
      <rPr>
        <i/>
        <sz val="10"/>
        <color rgb="FF000000"/>
        <rFont val="Calibri"/>
        <family val="2"/>
      </rPr>
      <t>Limited to the church plants including Children,ROPES, youth, young adults and the fellowship/care ministries)</t>
    </r>
  </si>
  <si>
    <t>2) Music Team refreshments for Sunday services</t>
  </si>
  <si>
    <t>3) Printing</t>
  </si>
  <si>
    <t>4) Stationery</t>
  </si>
  <si>
    <t>Rent</t>
  </si>
  <si>
    <t>sevices freshments</t>
  </si>
  <si>
    <t>Utilities</t>
  </si>
  <si>
    <t>printing/photocopying</t>
  </si>
  <si>
    <t>communications</t>
  </si>
  <si>
    <t xml:space="preserve">1. 10am &amp; 4pm TEA Facilitation </t>
  </si>
  <si>
    <t>2. lunch for staff working out of office</t>
  </si>
  <si>
    <t>2021 Activities</t>
  </si>
  <si>
    <t>Evaluate the youth song databaseto determine comformity to Scripture</t>
  </si>
  <si>
    <t>Ensure all worship team members are saved and are growing in the faith</t>
  </si>
  <si>
    <t>Recorded song(s) by the Youth Music Team</t>
  </si>
  <si>
    <t>A youth worship concert</t>
  </si>
  <si>
    <t>Extended worship and prayer every 5th Sunday</t>
  </si>
  <si>
    <t>Ushers are punctual and well organised</t>
  </si>
  <si>
    <t>Flow of service created and executed by the service planning team</t>
  </si>
  <si>
    <t>Ongoing</t>
  </si>
  <si>
    <t>Youth Leaders' Retreat</t>
  </si>
  <si>
    <t>Leadership Fast Track</t>
  </si>
  <si>
    <t>Youth Leaders Transition</t>
  </si>
  <si>
    <t>Report on participants during the youth leaders' retreat</t>
  </si>
  <si>
    <t>Fellowship activities (Fun Day, Mocktails, Game nights etc)</t>
  </si>
  <si>
    <t>Young Adults Dinner</t>
  </si>
  <si>
    <t>New believers' class</t>
  </si>
  <si>
    <t>Books, Stationery and letter postage fees</t>
  </si>
  <si>
    <t>Youth leaders' meetings</t>
  </si>
  <si>
    <t>Youth ministry facilitation</t>
  </si>
  <si>
    <t xml:space="preserve">1) Parents prepared and children dedicated at least 2 times a year                                                           </t>
  </si>
  <si>
    <t xml:space="preserve">Sunday school venue </t>
  </si>
  <si>
    <t>office tea and meetings</t>
  </si>
  <si>
    <t>garbage collection</t>
  </si>
  <si>
    <t>security, cauals &amp; cleaning</t>
  </si>
  <si>
    <t>Hire of Tents and Chairs</t>
  </si>
  <si>
    <t xml:space="preserve">Have Follow up with visitors on a weekly basis and plug in those who want to be regulars on visitors sessions sessions </t>
  </si>
  <si>
    <t>Follow up on disciplers for equipping, accountabbility and fellowship (3 joint fellowships per year)</t>
  </si>
  <si>
    <t>Plan forums for non-Kenyan community for pastoral care</t>
  </si>
  <si>
    <t>Visitors</t>
  </si>
  <si>
    <t>Printing and provision vistors Welcome package to visitors</t>
  </si>
  <si>
    <t>Berean Safari</t>
  </si>
  <si>
    <t>TOTAL BUDGET</t>
  </si>
  <si>
    <t>STATIONERY</t>
  </si>
  <si>
    <t>SIGNAGE DESIGN &amp; FABRICATION &amp; COUNCIL FEES (3)</t>
  </si>
  <si>
    <t>Have the children playing in the band and   more visibibility required during the Children Services.</t>
  </si>
  <si>
    <t>Training of children in drama,poetry and dance in the children's time of worship</t>
  </si>
  <si>
    <t>Lesson based challenges e.g Bible quizzes, radio presentations, skits.</t>
  </si>
  <si>
    <t>Lesson summary by children in various classes-in mime, drama ,song and poetry,games puppets movies.</t>
  </si>
  <si>
    <t>Increased child participation in various ministries within the Sunday school.</t>
  </si>
  <si>
    <t>Discipleship classes for children.</t>
  </si>
  <si>
    <t>Discipleship sessions for teachers</t>
  </si>
  <si>
    <t>Teachers' retreat</t>
  </si>
  <si>
    <t>Parenting classes</t>
  </si>
  <si>
    <t xml:space="preserve">NAME OF ASSEMBLY/DEPT: </t>
  </si>
  <si>
    <t>NG. RD Worship, Prayer &amp; Ushers</t>
  </si>
  <si>
    <t>NAME: Melina Kemboi</t>
  </si>
  <si>
    <t>1) Maintain an updated online music folder for worship teams. (To report per q)</t>
  </si>
  <si>
    <t>5) Discuss scripture of the week in relation to the song list before practise</t>
  </si>
  <si>
    <t>4) Ushers training- annually (Budgeted for in the combined fellowship)</t>
  </si>
  <si>
    <t>8) Worship operations documents updated &amp; communicated to the teams (e.g. dress code, code of conduct etc)</t>
  </si>
  <si>
    <t>10) Feedback and evaluation of music teams and leaders. (Report per q)</t>
  </si>
  <si>
    <t>12) Use creative stage set up to enhance the worship atmosphere of the sanctuary.</t>
  </si>
  <si>
    <t>3) Run a small group open to members of worship ministry &amp; other young adults with the aim of discipleship (Meet twice a month)</t>
  </si>
  <si>
    <t>1) Session on discipleship for all the leaders. (Included in combined leaders meetings)</t>
  </si>
  <si>
    <t>2) Invite guest teams to minister at some Sunday services. To give our music teams exposure to different ways of leading musical worship (twice a year in Youth &amp; NMC)</t>
  </si>
  <si>
    <t xml:space="preserve">11) Worship Ministry retreat </t>
  </si>
  <si>
    <t>Report on # of participants in Training of worship leaders in leadership skills &amp; leading worship.</t>
  </si>
  <si>
    <t>Report on # of participants in Leaders retreat annual</t>
  </si>
  <si>
    <t>Report on # of participants in Combined Leaders meetings (3 times a year)</t>
  </si>
  <si>
    <t>Report on # of participants in creative arts Leadership development meetings</t>
  </si>
  <si>
    <t>Report on # of participants in Ushers management &amp; team meetings</t>
  </si>
  <si>
    <t>1) Partner with outreach ministry in missions at least once a year.</t>
  </si>
  <si>
    <t>1) Staff &amp; Music team transport facilitation after Thursday service</t>
  </si>
  <si>
    <t>5) Pastoral Care and Benovelence</t>
  </si>
  <si>
    <t>6) Airtime/ Communication</t>
  </si>
  <si>
    <t>NG. RD MEDIA</t>
  </si>
  <si>
    <t>Report on # of participants in Monthly fellowships &amp; devotions</t>
  </si>
  <si>
    <t>Report on # of participants in Sauti School training  held</t>
  </si>
  <si>
    <t>Report on # of participants in Sauti  Master Classes held</t>
  </si>
  <si>
    <t>Report on # of participants in Sauti ToT Training/Workshop</t>
  </si>
  <si>
    <t>Report on # of participants in Writers Training</t>
  </si>
  <si>
    <t>Information storage for posterity</t>
  </si>
  <si>
    <t>Approved budget:</t>
  </si>
  <si>
    <t>Assembly mission month</t>
  </si>
  <si>
    <t>Teens bible study</t>
  </si>
  <si>
    <t>Teens week</t>
  </si>
  <si>
    <t>Teens Hike</t>
  </si>
  <si>
    <t>Outreach through Family Ministries</t>
  </si>
  <si>
    <t>Sunday tea</t>
  </si>
  <si>
    <t>14) Whatsapp group &amp; communication lines set up and maintained with music teams &amp; leaders and ushers for ease of communication &amp; coordination.</t>
  </si>
  <si>
    <t>Preparing and providing HGF materials to congregants in line with the preaching on a monthly basis</t>
  </si>
  <si>
    <t>Equip new possible disciplers on intentional evangelism and discipleship</t>
  </si>
  <si>
    <t>Availability of Discipleship books and resources for leaders</t>
  </si>
  <si>
    <t>Facilation of transport for the different zonal visits made</t>
  </si>
  <si>
    <t>Facilitaion of the different periodic co-leaders teams</t>
  </si>
  <si>
    <t>8. Sound &amp; Music Equipment Maintainace</t>
  </si>
  <si>
    <t>9. Purchase of Batteries for the cordless microphone</t>
  </si>
  <si>
    <t>10. Media Support</t>
  </si>
  <si>
    <t>12. Effective facilitation of Sunday Armed Security</t>
  </si>
  <si>
    <t>13. Effective facilitation of Sunday Casuals including 2 Tea Ladies (@550/=),2 Sunday casuals(@550/=)</t>
  </si>
  <si>
    <t xml:space="preserve">14. Effective facilitation of Sunday Boonhouse bus </t>
  </si>
  <si>
    <t xml:space="preserve">15. Sunday Bulletin &amp; Publication </t>
  </si>
  <si>
    <t>18. Hire of 1 sound technician (@ 8,000/= Monthly)</t>
  </si>
  <si>
    <t>19. Sunday Hospitality (Tea items and snacks) catering for 550pax including children</t>
  </si>
  <si>
    <t>20. Sunday Cutllery &amp; Utensils</t>
  </si>
  <si>
    <t>21. Sunday Toiletries:-Toilet balls and Toilet paper</t>
  </si>
  <si>
    <t>22. Sunday Drinking water</t>
  </si>
  <si>
    <t xml:space="preserve">12. Pastors discretion: </t>
  </si>
  <si>
    <t>13. Pastoral Care and Benevolence</t>
  </si>
  <si>
    <t>1. HOUSE RENT</t>
  </si>
  <si>
    <t>2. WATER BILLS</t>
  </si>
  <si>
    <t>3. GARBAGE COLLECTION</t>
  </si>
  <si>
    <t>4. SECURITY</t>
  </si>
  <si>
    <t>TONERS &amp; STAMP INK</t>
  </si>
  <si>
    <t>Teachers refreshments (Quarterly reports)</t>
  </si>
  <si>
    <t>Prayer Day for children and teachers (all assemblies)</t>
  </si>
  <si>
    <t>Sunday school themed  lessons being taught (Quarterly reports)</t>
  </si>
  <si>
    <t>Sunday school stationary (Quarterly reports)</t>
  </si>
  <si>
    <t>photocopying of take home materials (Quarterly reports)</t>
  </si>
  <si>
    <t>Teachers attending the various church based trainings (at least 2)</t>
  </si>
  <si>
    <t>Report on preaching and teaching engagements</t>
  </si>
  <si>
    <t>Report on benevolence engagements</t>
  </si>
  <si>
    <t>Visitation of Home Group Fellowships</t>
  </si>
  <si>
    <t>At least 2 per month</t>
  </si>
  <si>
    <t>Member care</t>
  </si>
  <si>
    <t>Other pastoral duties</t>
  </si>
  <si>
    <t>Start at least 5 new online  groups or Plug in at least 50 people into small groups or HGFs. Report per Q</t>
  </si>
  <si>
    <t>Overall achievement:</t>
  </si>
  <si>
    <t>NAME: REV. PINTO KALI</t>
  </si>
  <si>
    <t>Goal by 2023 &amp; Target</t>
  </si>
  <si>
    <t>Target/ Indicator No.</t>
  </si>
  <si>
    <t>Outcome Indicator(s)</t>
  </si>
  <si>
    <t>Baseline 2019</t>
  </si>
  <si>
    <t>Target 2023</t>
  </si>
  <si>
    <t>Implementation Period</t>
  </si>
  <si>
    <t>TOTAL AMOUNT</t>
  </si>
  <si>
    <t>BUDGET REQUEST</t>
  </si>
  <si>
    <r>
      <rPr>
        <i/>
        <sz val="12"/>
        <color theme="0"/>
        <rFont val="Book Antiqua"/>
        <family val="1"/>
      </rPr>
      <t>There is increased spiritual engagement and expression of regular congregants through</t>
    </r>
    <r>
      <rPr>
        <sz val="12"/>
        <color theme="0"/>
        <rFont val="Book Antiqua"/>
        <family val="1"/>
      </rPr>
      <t xml:space="preserve"> </t>
    </r>
    <r>
      <rPr>
        <b/>
        <sz val="12"/>
        <color theme="0"/>
        <rFont val="Book Antiqua"/>
        <family val="1"/>
      </rPr>
      <t>Worship, Prayer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 xml:space="preserve">Teaching the Word; </t>
    </r>
    <r>
      <rPr>
        <i/>
        <sz val="12"/>
        <color theme="0"/>
        <rFont val="Book Antiqua"/>
        <family val="1"/>
      </rPr>
      <t>Level of congregants engagement measured as</t>
    </r>
    <r>
      <rPr>
        <sz val="12"/>
        <color theme="0"/>
        <rFont val="Book Antiqua"/>
        <family val="1"/>
      </rPr>
      <t xml:space="preserve"> </t>
    </r>
    <r>
      <rPr>
        <b/>
        <sz val="12"/>
        <color theme="0"/>
        <rFont val="Book Antiqua"/>
        <family val="1"/>
      </rPr>
      <t xml:space="preserve">good </t>
    </r>
    <r>
      <rPr>
        <sz val="12"/>
        <color theme="0"/>
        <rFont val="Book Antiqua"/>
        <family val="1"/>
      </rPr>
      <t xml:space="preserve">(from </t>
    </r>
    <r>
      <rPr>
        <b/>
        <sz val="12"/>
        <color theme="0"/>
        <rFont val="Book Antiqua"/>
        <family val="1"/>
      </rPr>
      <t>75%</t>
    </r>
    <r>
      <rPr>
        <sz val="12"/>
        <color theme="0"/>
        <rFont val="Book Antiqua"/>
        <family val="1"/>
      </rPr>
      <t xml:space="preserve"> to</t>
    </r>
    <r>
      <rPr>
        <b/>
        <sz val="12"/>
        <color theme="0"/>
        <rFont val="Book Antiqua"/>
        <family val="1"/>
      </rPr>
      <t xml:space="preserve"> 85%</t>
    </r>
    <r>
      <rPr>
        <sz val="12"/>
        <color theme="0"/>
        <rFont val="Book Antiqua"/>
        <family val="1"/>
      </rPr>
      <t>)</t>
    </r>
  </si>
  <si>
    <r>
      <rPr>
        <b/>
        <sz val="12"/>
        <rFont val="Book Antiqua"/>
        <family val="1"/>
      </rPr>
      <t>1.1</t>
    </r>
    <r>
      <rPr>
        <sz val="12"/>
        <rFont val="Book Antiqua"/>
        <family val="1"/>
      </rPr>
      <t xml:space="preserve"> Congregants </t>
    </r>
    <r>
      <rPr>
        <i/>
        <sz val="12"/>
        <rFont val="Book Antiqua"/>
        <family val="1"/>
      </rPr>
      <t>expressing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experiencing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Christ-centered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>vibrant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relevant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worship</t>
    </r>
  </si>
  <si>
    <r>
      <rPr>
        <i/>
        <sz val="12"/>
        <rFont val="Book Antiqua"/>
        <family val="1"/>
      </rPr>
      <t>Proportion</t>
    </r>
    <r>
      <rPr>
        <sz val="12"/>
        <rFont val="Book Antiqua"/>
        <family val="1"/>
      </rPr>
      <t xml:space="preserve"> of worship content that is </t>
    </r>
    <r>
      <rPr>
        <b/>
        <sz val="12"/>
        <rFont val="Book Antiqua"/>
        <family val="1"/>
      </rPr>
      <t>Christ-centered</t>
    </r>
  </si>
  <si>
    <r>
      <t xml:space="preserve">1) Ensure that the content of songs, prayers, drama skits, etc. are Christ-centred </t>
    </r>
    <r>
      <rPr>
        <i/>
        <sz val="12"/>
        <rFont val="Book Antiqua"/>
        <family val="1"/>
      </rPr>
      <t>through co-ordinated planning</t>
    </r>
    <r>
      <rPr>
        <sz val="12"/>
        <rFont val="Book Antiqua"/>
        <family val="1"/>
      </rPr>
      <t xml:space="preserve"> between the pastorate and the relevant service teams</t>
    </r>
  </si>
  <si>
    <r>
      <rPr>
        <i/>
        <sz val="12"/>
        <rFont val="Book Antiqua"/>
        <family val="1"/>
      </rPr>
      <t>Level</t>
    </r>
    <r>
      <rPr>
        <sz val="12"/>
        <rFont val="Book Antiqua"/>
        <family val="1"/>
      </rPr>
      <t xml:space="preserve"> of congregations </t>
    </r>
    <r>
      <rPr>
        <b/>
        <sz val="12"/>
        <rFont val="Book Antiqua"/>
        <family val="1"/>
      </rPr>
      <t>responsiveness</t>
    </r>
    <r>
      <rPr>
        <sz val="12"/>
        <rFont val="Book Antiqua"/>
        <family val="1"/>
      </rPr>
      <t xml:space="preserve"> to the worship </t>
    </r>
  </si>
  <si>
    <r>
      <rPr>
        <b/>
        <sz val="12"/>
        <rFont val="Book Antiqua"/>
        <family val="1"/>
      </rPr>
      <t xml:space="preserve">1.2 </t>
    </r>
    <r>
      <rPr>
        <sz val="12"/>
        <rFont val="Book Antiqua"/>
        <family val="1"/>
      </rPr>
      <t xml:space="preserve">Congregants are </t>
    </r>
    <r>
      <rPr>
        <i/>
        <sz val="12"/>
        <rFont val="Book Antiqua"/>
        <family val="1"/>
      </rPr>
      <t>increasingly engaged</t>
    </r>
    <r>
      <rPr>
        <sz val="12"/>
        <rFont val="Book Antiqua"/>
        <family val="1"/>
      </rPr>
      <t xml:space="preserve"> in </t>
    </r>
    <r>
      <rPr>
        <i/>
        <sz val="12"/>
        <rFont val="Book Antiqua"/>
        <family val="1"/>
      </rPr>
      <t>fervent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>continuous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prayer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empowered by the Holy Spirit</t>
    </r>
  </si>
  <si>
    <r>
      <rPr>
        <i/>
        <sz val="12"/>
        <rFont val="Book Antiqua"/>
        <family val="1"/>
      </rPr>
      <t>Proportion</t>
    </r>
    <r>
      <rPr>
        <sz val="12"/>
        <rFont val="Book Antiqua"/>
        <family val="1"/>
      </rPr>
      <t xml:space="preserve"> of people </t>
    </r>
    <r>
      <rPr>
        <b/>
        <sz val="12"/>
        <rFont val="Book Antiqua"/>
        <family val="1"/>
      </rPr>
      <t>engaged</t>
    </r>
    <r>
      <rPr>
        <sz val="12"/>
        <rFont val="Book Antiqua"/>
        <family val="1"/>
      </rPr>
      <t xml:space="preserve"> in</t>
    </r>
    <r>
      <rPr>
        <i/>
        <sz val="12"/>
        <rFont val="Book Antiqua"/>
        <family val="1"/>
      </rPr>
      <t xml:space="preserve"> fervent</t>
    </r>
    <r>
      <rPr>
        <sz val="12"/>
        <rFont val="Book Antiqua"/>
        <family val="1"/>
      </rPr>
      <t>,</t>
    </r>
    <r>
      <rPr>
        <i/>
        <sz val="12"/>
        <rFont val="Book Antiqua"/>
        <family val="1"/>
      </rPr>
      <t xml:space="preserve"> continuous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prayer</t>
    </r>
  </si>
  <si>
    <t>___%</t>
  </si>
  <si>
    <r>
      <t xml:space="preserve">2) Encourage </t>
    </r>
    <r>
      <rPr>
        <i/>
        <sz val="12"/>
        <rFont val="Book Antiqua"/>
        <family val="1"/>
      </rPr>
      <t>openness to the Holy Spirit</t>
    </r>
    <r>
      <rPr>
        <sz val="12"/>
        <rFont val="Book Antiqua"/>
        <family val="1"/>
      </rPr>
      <t xml:space="preserve"> in the course of worship services</t>
    </r>
  </si>
  <si>
    <r>
      <rPr>
        <i/>
        <sz val="12"/>
        <rFont val="Book Antiqua"/>
        <family val="1"/>
      </rPr>
      <t>Number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 xml:space="preserve">prayer initiatives </t>
    </r>
    <r>
      <rPr>
        <i/>
        <sz val="12"/>
        <rFont val="Book Antiqua"/>
        <family val="1"/>
      </rPr>
      <t>currently</t>
    </r>
    <r>
      <rPr>
        <sz val="12"/>
        <rFont val="Book Antiqua"/>
        <family val="1"/>
      </rPr>
      <t xml:space="preserve"> in place</t>
    </r>
  </si>
  <si>
    <t>___</t>
  </si>
  <si>
    <r>
      <t xml:space="preserve">2) </t>
    </r>
    <r>
      <rPr>
        <i/>
        <sz val="12"/>
        <rFont val="Book Antiqua"/>
        <family val="1"/>
      </rPr>
      <t>Hold special prayer sessions</t>
    </r>
    <r>
      <rPr>
        <sz val="12"/>
        <rFont val="Book Antiqua"/>
        <family val="1"/>
      </rPr>
      <t xml:space="preserve"> (morning/afternoon) open to all congregants</t>
    </r>
  </si>
  <si>
    <r>
      <rPr>
        <b/>
        <sz val="12"/>
        <rFont val="Book Antiqua"/>
        <family val="1"/>
      </rPr>
      <t xml:space="preserve">1.3 </t>
    </r>
    <r>
      <rPr>
        <sz val="12"/>
        <rFont val="Book Antiqua"/>
        <family val="1"/>
      </rPr>
      <t xml:space="preserve">Congregants are </t>
    </r>
    <r>
      <rPr>
        <i/>
        <sz val="12"/>
        <rFont val="Book Antiqua"/>
        <family val="1"/>
      </rPr>
      <t>experiencing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responding</t>
    </r>
    <r>
      <rPr>
        <sz val="12"/>
        <rFont val="Book Antiqua"/>
        <family val="1"/>
      </rPr>
      <t xml:space="preserve"> to</t>
    </r>
    <r>
      <rPr>
        <b/>
        <sz val="12"/>
        <rFont val="Book Antiqua"/>
        <family val="1"/>
      </rPr>
      <t xml:space="preserve"> Christ-centred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relevent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preaching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teaching</t>
    </r>
  </si>
  <si>
    <r>
      <rPr>
        <i/>
        <sz val="12"/>
        <rFont val="Book Antiqua"/>
        <family val="1"/>
      </rPr>
      <t>Proportion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preaching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teaching</t>
    </r>
    <r>
      <rPr>
        <sz val="12"/>
        <rFont val="Book Antiqua"/>
        <family val="1"/>
      </rPr>
      <t xml:space="preserve"> that is </t>
    </r>
    <r>
      <rPr>
        <b/>
        <sz val="12"/>
        <rFont val="Book Antiqua"/>
        <family val="1"/>
      </rPr>
      <t>Christ-centred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relevant</t>
    </r>
    <r>
      <rPr>
        <sz val="12"/>
        <rFont val="Book Antiqua"/>
        <family val="1"/>
      </rPr>
      <t xml:space="preserve"> </t>
    </r>
  </si>
  <si>
    <r>
      <t xml:space="preserve">1) </t>
    </r>
    <r>
      <rPr>
        <i/>
        <sz val="12"/>
        <rFont val="Book Antiqua"/>
        <family val="1"/>
      </rPr>
      <t>Develop a preaching programme</t>
    </r>
    <r>
      <rPr>
        <sz val="12"/>
        <rFont val="Book Antiqua"/>
        <family val="1"/>
      </rPr>
      <t xml:space="preserve"> that allows for a focus of various expressions of worship, prayer and Bible knowledge that are both Christ-centred and relevant to the congregation</t>
    </r>
  </si>
  <si>
    <r>
      <t xml:space="preserve">2) Establish a </t>
    </r>
    <r>
      <rPr>
        <i/>
        <sz val="12"/>
        <rFont val="Book Antiqua"/>
        <family val="1"/>
      </rPr>
      <t>competent and diverse pool of well-grounded preachers</t>
    </r>
    <r>
      <rPr>
        <sz val="12"/>
        <rFont val="Book Antiqua"/>
        <family val="1"/>
      </rPr>
      <t xml:space="preserve"> through provision of trainings on preachings and invitation of competent preachers from beyond the pastoral team</t>
    </r>
  </si>
  <si>
    <r>
      <rPr>
        <i/>
        <sz val="12"/>
        <rFont val="Book Antiqua"/>
        <family val="1"/>
      </rPr>
      <t>Level</t>
    </r>
    <r>
      <rPr>
        <sz val="12"/>
        <rFont val="Book Antiqua"/>
        <family val="1"/>
      </rPr>
      <t xml:space="preserve"> of congregation's </t>
    </r>
    <r>
      <rPr>
        <b/>
        <sz val="12"/>
        <rFont val="Book Antiqua"/>
        <family val="1"/>
      </rPr>
      <t>responsiveness</t>
    </r>
    <r>
      <rPr>
        <sz val="12"/>
        <rFont val="Book Antiqua"/>
        <family val="1"/>
      </rPr>
      <t xml:space="preserve"> to the </t>
    </r>
    <r>
      <rPr>
        <b/>
        <sz val="12"/>
        <rFont val="Book Antiqua"/>
        <family val="1"/>
      </rPr>
      <t>preaching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teaching</t>
    </r>
  </si>
  <si>
    <r>
      <rPr>
        <i/>
        <sz val="12"/>
        <rFont val="Book Antiqua"/>
        <family val="1"/>
      </rPr>
      <t xml:space="preserve">Develop daily family devotions material </t>
    </r>
    <r>
      <rPr>
        <sz val="12"/>
        <rFont val="Book Antiqua"/>
        <family val="1"/>
      </rPr>
      <t>for the congregation that provide follow up Bible studies based on the weekly pulpit teachings and distribute these every Sunday</t>
    </r>
  </si>
  <si>
    <r>
      <rPr>
        <b/>
        <sz val="12"/>
        <rFont val="Book Antiqua"/>
        <family val="1"/>
      </rPr>
      <t xml:space="preserve">1.4 </t>
    </r>
    <r>
      <rPr>
        <sz val="12"/>
        <rFont val="Book Antiqua"/>
        <family val="1"/>
      </rPr>
      <t xml:space="preserve">Congregants </t>
    </r>
    <r>
      <rPr>
        <i/>
        <sz val="12"/>
        <rFont val="Book Antiqua"/>
        <family val="1"/>
      </rPr>
      <t>encountering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quality ministry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 every aspect</t>
    </r>
    <r>
      <rPr>
        <sz val="12"/>
        <rFont val="Book Antiqua"/>
        <family val="1"/>
      </rPr>
      <t xml:space="preserve"> of the worship service </t>
    </r>
  </si>
  <si>
    <r>
      <rPr>
        <i/>
        <sz val="12"/>
        <rFont val="Book Antiqua"/>
        <family val="1"/>
      </rPr>
      <t>Level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quality</t>
    </r>
    <r>
      <rPr>
        <sz val="12"/>
        <rFont val="Book Antiqua"/>
        <family val="1"/>
      </rPr>
      <t xml:space="preserve"> in </t>
    </r>
    <r>
      <rPr>
        <i/>
        <sz val="12"/>
        <rFont val="Book Antiqua"/>
        <family val="1"/>
      </rPr>
      <t xml:space="preserve">every aspect </t>
    </r>
    <r>
      <rPr>
        <sz val="12"/>
        <rFont val="Book Antiqua"/>
        <family val="1"/>
      </rPr>
      <t>of the worship service</t>
    </r>
  </si>
  <si>
    <r>
      <t xml:space="preserve">3) Ensuring </t>
    </r>
    <r>
      <rPr>
        <i/>
        <sz val="12"/>
        <rFont val="Book Antiqua"/>
        <family val="1"/>
      </rPr>
      <t>provision</t>
    </r>
    <r>
      <rPr>
        <sz val="12"/>
        <rFont val="Book Antiqua"/>
        <family val="1"/>
      </rPr>
      <t xml:space="preserve"> of décor and flowers for sanctuary décor to create an inviting atmosphere for the congregation</t>
    </r>
  </si>
  <si>
    <r>
      <rPr>
        <i/>
        <sz val="12"/>
        <color theme="0"/>
        <rFont val="Book Antiqua"/>
        <family val="1"/>
      </rPr>
      <t xml:space="preserve">There is increased spiritual maturity of regular congregants through </t>
    </r>
    <r>
      <rPr>
        <b/>
        <sz val="12"/>
        <color theme="0"/>
        <rFont val="Book Antiqua"/>
        <family val="1"/>
      </rPr>
      <t>Effective Discipleship, Mentorship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Leadership Development</t>
    </r>
    <r>
      <rPr>
        <sz val="12"/>
        <color theme="0"/>
        <rFont val="Book Antiqua"/>
        <family val="1"/>
      </rPr>
      <t xml:space="preserve">; </t>
    </r>
    <r>
      <rPr>
        <i/>
        <sz val="12"/>
        <color theme="0"/>
        <rFont val="Book Antiqua"/>
        <family val="1"/>
      </rPr>
      <t>At least</t>
    </r>
    <r>
      <rPr>
        <sz val="12"/>
        <color theme="0"/>
        <rFont val="Book Antiqua"/>
        <family val="1"/>
      </rPr>
      <t xml:space="preserve"> </t>
    </r>
    <r>
      <rPr>
        <b/>
        <sz val="12"/>
        <color theme="0"/>
        <rFont val="Book Antiqua"/>
        <family val="1"/>
      </rPr>
      <t xml:space="preserve">50% </t>
    </r>
    <r>
      <rPr>
        <i/>
        <sz val="12"/>
        <color theme="0"/>
        <rFont val="Book Antiqua"/>
        <family val="1"/>
      </rPr>
      <t>of regular congregants, at any given time, who</t>
    </r>
    <r>
      <rPr>
        <sz val="12"/>
        <color theme="0"/>
        <rFont val="Book Antiqua"/>
        <family val="1"/>
      </rPr>
      <t xml:space="preserve"> </t>
    </r>
    <r>
      <rPr>
        <b/>
        <sz val="12"/>
        <color theme="0"/>
        <rFont val="Book Antiqua"/>
        <family val="1"/>
      </rPr>
      <t>understand</t>
    </r>
    <r>
      <rPr>
        <sz val="12"/>
        <color theme="0"/>
        <rFont val="Book Antiqua"/>
        <family val="1"/>
      </rPr>
      <t xml:space="preserve">, </t>
    </r>
    <r>
      <rPr>
        <b/>
        <sz val="12"/>
        <color theme="0"/>
        <rFont val="Book Antiqua"/>
        <family val="1"/>
      </rPr>
      <t>communicate</t>
    </r>
    <r>
      <rPr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live out the gospel</t>
    </r>
  </si>
  <si>
    <r>
      <rPr>
        <b/>
        <sz val="12"/>
        <rFont val="Book Antiqua"/>
        <family val="1"/>
      </rPr>
      <t xml:space="preserve">2.1 </t>
    </r>
    <r>
      <rPr>
        <sz val="12"/>
        <rFont val="Book Antiqua"/>
        <family val="1"/>
      </rPr>
      <t xml:space="preserve">Congregants </t>
    </r>
    <r>
      <rPr>
        <i/>
        <sz val="12"/>
        <rFont val="Book Antiqua"/>
        <family val="1"/>
      </rPr>
      <t>effectively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discipled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discipling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others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</si>
  <si>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 xml:space="preserve">being </t>
    </r>
    <r>
      <rPr>
        <b/>
        <sz val="12"/>
        <rFont val="Book Antiqua"/>
        <family val="1"/>
      </rPr>
      <t>discipled</t>
    </r>
  </si>
  <si>
    <r>
      <t xml:space="preserve">2) </t>
    </r>
    <r>
      <rPr>
        <i/>
        <sz val="12"/>
        <rFont val="Book Antiqua"/>
        <family val="1"/>
      </rPr>
      <t>Develop a holistic curriculum</t>
    </r>
    <r>
      <rPr>
        <sz val="12"/>
        <rFont val="Book Antiqua"/>
        <family val="1"/>
      </rPr>
      <t xml:space="preserve"> for children that is in tandem with the church preaching plan</t>
    </r>
  </si>
  <si>
    <r>
      <t xml:space="preserve">3) Establish and maintain a pool of trained teachers; </t>
    </r>
    <r>
      <rPr>
        <i/>
        <sz val="12"/>
        <rFont val="Book Antiqua"/>
        <family val="1"/>
      </rPr>
      <t>incl. youth and young adults</t>
    </r>
    <r>
      <rPr>
        <sz val="12"/>
        <rFont val="Book Antiqua"/>
        <family val="1"/>
      </rPr>
      <t xml:space="preserve"> to disciple children through Sunday School and HBC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</si>
  <si>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 xml:space="preserve">being </t>
    </r>
    <r>
      <rPr>
        <b/>
        <sz val="12"/>
        <rFont val="Book Antiqua"/>
        <family val="1"/>
      </rPr>
      <t>discipled &amp; discipling others</t>
    </r>
  </si>
  <si>
    <r>
      <t xml:space="preserve">1) Identify and mobilise individuals to </t>
    </r>
    <r>
      <rPr>
        <b/>
        <sz val="12"/>
        <rFont val="Book Antiqua"/>
        <family val="1"/>
      </rPr>
      <t>disciple the youth</t>
    </r>
    <r>
      <rPr>
        <sz val="12"/>
        <rFont val="Book Antiqua"/>
        <family val="1"/>
      </rPr>
      <t xml:space="preserve"> through </t>
    </r>
    <r>
      <rPr>
        <i/>
        <sz val="12"/>
        <rFont val="Book Antiqua"/>
        <family val="1"/>
      </rPr>
      <t>life-on-life discipleship</t>
    </r>
    <r>
      <rPr>
        <sz val="12"/>
        <rFont val="Book Antiqua"/>
        <family val="1"/>
      </rPr>
      <t xml:space="preserve"> relationships </t>
    </r>
  </si>
  <si>
    <r>
      <rPr>
        <b/>
        <i/>
        <sz val="12"/>
        <rFont val="Book Antiqua"/>
        <family val="1"/>
      </rPr>
      <t>At least</t>
    </r>
    <r>
      <rPr>
        <b/>
        <sz val="12"/>
        <rFont val="Book Antiqua"/>
        <family val="1"/>
      </rPr>
      <t xml:space="preserve"> 6 disciplers</t>
    </r>
  </si>
  <si>
    <r>
      <t xml:space="preserve">2) </t>
    </r>
    <r>
      <rPr>
        <b/>
        <sz val="12"/>
        <rFont val="Book Antiqua"/>
        <family val="1"/>
      </rPr>
      <t>Equip</t>
    </r>
    <r>
      <rPr>
        <sz val="12"/>
        <rFont val="Book Antiqua"/>
        <family val="1"/>
      </rPr>
      <t xml:space="preserve"> the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in Bible knowledge and in leading Bible Studies through </t>
    </r>
    <r>
      <rPr>
        <i/>
        <sz val="12"/>
        <rFont val="Book Antiqua"/>
        <family val="1"/>
      </rPr>
      <t>weekly</t>
    </r>
    <r>
      <rPr>
        <sz val="12"/>
        <rFont val="Book Antiqua"/>
        <family val="1"/>
      </rPr>
      <t xml:space="preserve"> Bible study sessions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</si>
  <si>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 xml:space="preserve">being </t>
    </r>
    <r>
      <rPr>
        <b/>
        <sz val="12"/>
        <rFont val="Book Antiqua"/>
        <family val="1"/>
      </rPr>
      <t>discipled &amp; discipling others</t>
    </r>
  </si>
  <si>
    <r>
      <t xml:space="preserve">1) Identify and mobilise individuals to </t>
    </r>
    <r>
      <rPr>
        <b/>
        <sz val="12"/>
        <rFont val="Book Antiqua"/>
        <family val="1"/>
      </rPr>
      <t>disciple young adults</t>
    </r>
    <r>
      <rPr>
        <sz val="12"/>
        <rFont val="Book Antiqua"/>
        <family val="1"/>
      </rPr>
      <t xml:space="preserve"> through </t>
    </r>
    <r>
      <rPr>
        <i/>
        <sz val="12"/>
        <rFont val="Book Antiqua"/>
        <family val="1"/>
      </rPr>
      <t>life-on-life discipleship</t>
    </r>
    <r>
      <rPr>
        <sz val="12"/>
        <rFont val="Book Antiqua"/>
        <family val="1"/>
      </rPr>
      <t xml:space="preserve"> relationships </t>
    </r>
  </si>
  <si>
    <r>
      <rPr>
        <b/>
        <i/>
        <sz val="12"/>
        <rFont val="Book Antiqua"/>
        <family val="1"/>
      </rPr>
      <t>At least</t>
    </r>
    <r>
      <rPr>
        <b/>
        <sz val="12"/>
        <rFont val="Book Antiqua"/>
        <family val="1"/>
      </rPr>
      <t xml:space="preserve"> 3 disciplers</t>
    </r>
  </si>
  <si>
    <r>
      <t xml:space="preserve">2) </t>
    </r>
    <r>
      <rPr>
        <b/>
        <sz val="12"/>
        <rFont val="Book Antiqua"/>
        <family val="1"/>
      </rPr>
      <t>Equip young adults</t>
    </r>
    <r>
      <rPr>
        <sz val="12"/>
        <rFont val="Book Antiqua"/>
        <family val="1"/>
      </rPr>
      <t xml:space="preserve"> in Bible knowledge and in leading Bible Studies through </t>
    </r>
    <r>
      <rPr>
        <i/>
        <sz val="12"/>
        <rFont val="Book Antiqua"/>
        <family val="1"/>
      </rPr>
      <t>monthly</t>
    </r>
    <r>
      <rPr>
        <sz val="12"/>
        <rFont val="Book Antiqua"/>
        <family val="1"/>
      </rPr>
      <t xml:space="preserve"> Bible study sessions</t>
    </r>
  </si>
  <si>
    <r>
      <t xml:space="preserve">3) </t>
    </r>
    <r>
      <rPr>
        <b/>
        <sz val="12"/>
        <rFont val="Book Antiqua"/>
        <family val="1"/>
      </rPr>
      <t>Engage young adults</t>
    </r>
    <r>
      <rPr>
        <sz val="12"/>
        <rFont val="Book Antiqua"/>
        <family val="1"/>
      </rPr>
      <t xml:space="preserve"> in Teens' week and Holiday Bible Club for discipliship opportunities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</si>
  <si>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discipling </t>
    </r>
    <r>
      <rPr>
        <i/>
        <sz val="12"/>
        <rFont val="Book Antiqua"/>
        <family val="1"/>
      </rPr>
      <t>others</t>
    </r>
  </si>
  <si>
    <r>
      <t xml:space="preserve">1) Train </t>
    </r>
    <r>
      <rPr>
        <b/>
        <sz val="12"/>
        <rFont val="Book Antiqua"/>
        <family val="1"/>
      </rPr>
      <t>Small Group Leaders</t>
    </r>
    <r>
      <rPr>
        <sz val="12"/>
        <rFont val="Book Antiqua"/>
        <family val="1"/>
      </rPr>
      <t xml:space="preserve"> to be able </t>
    </r>
    <r>
      <rPr>
        <i/>
        <sz val="12"/>
        <rFont val="Book Antiqua"/>
        <family val="1"/>
      </rPr>
      <t>to disciple</t>
    </r>
    <r>
      <rPr>
        <sz val="12"/>
        <rFont val="Book Antiqua"/>
        <family val="1"/>
      </rPr>
      <t xml:space="preserve"> through the Small Groups ministry</t>
    </r>
  </si>
  <si>
    <r>
      <t xml:space="preserve">2)  </t>
    </r>
    <r>
      <rPr>
        <i/>
        <sz val="12"/>
        <rFont val="Book Antiqua"/>
        <family val="1"/>
      </rPr>
      <t>Mobilise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train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to </t>
    </r>
    <r>
      <rPr>
        <i/>
        <sz val="12"/>
        <rFont val="Book Antiqua"/>
        <family val="1"/>
      </rPr>
      <t>identify those younger than them</t>
    </r>
    <r>
      <rPr>
        <sz val="12"/>
        <rFont val="Book Antiqua"/>
        <family val="1"/>
      </rPr>
      <t xml:space="preserve"> that they </t>
    </r>
    <r>
      <rPr>
        <b/>
        <sz val="12"/>
        <rFont val="Book Antiqua"/>
        <family val="1"/>
      </rPr>
      <t>can disciple</t>
    </r>
    <r>
      <rPr>
        <sz val="12"/>
        <rFont val="Book Antiqua"/>
        <family val="1"/>
      </rPr>
      <t xml:space="preserve"> through </t>
    </r>
    <r>
      <rPr>
        <i/>
        <sz val="12"/>
        <rFont val="Book Antiqua"/>
        <family val="1"/>
      </rPr>
      <t xml:space="preserve">life-on-life discipleship </t>
    </r>
    <r>
      <rPr>
        <sz val="12"/>
        <rFont val="Book Antiqua"/>
        <family val="1"/>
      </rPr>
      <t xml:space="preserve">relationships through </t>
    </r>
    <r>
      <rPr>
        <b/>
        <sz val="12"/>
        <rFont val="Book Antiqua"/>
        <family val="1"/>
      </rPr>
      <t>two (2)</t>
    </r>
    <r>
      <rPr>
        <sz val="12"/>
        <rFont val="Book Antiqua"/>
        <family val="1"/>
      </rPr>
      <t xml:space="preserve"> discipler/disciplee </t>
    </r>
    <r>
      <rPr>
        <b/>
        <sz val="12"/>
        <rFont val="Book Antiqua"/>
        <family val="1"/>
      </rPr>
      <t xml:space="preserve">joint forums </t>
    </r>
  </si>
  <si>
    <r>
      <rPr>
        <b/>
        <sz val="12"/>
        <rFont val="Book Antiqua"/>
        <family val="1"/>
      </rPr>
      <t xml:space="preserve">2.2 </t>
    </r>
    <r>
      <rPr>
        <i/>
        <sz val="12"/>
        <rFont val="Book Antiqua"/>
        <family val="1"/>
      </rPr>
      <t>Increased</t>
    </r>
    <r>
      <rPr>
        <sz val="12"/>
        <rFont val="Book Antiqua"/>
        <family val="1"/>
      </rPr>
      <t xml:space="preserve"> number of persons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mentorship</t>
    </r>
    <r>
      <rPr>
        <sz val="12"/>
        <rFont val="Book Antiqua"/>
        <family val="1"/>
      </rPr>
      <t xml:space="preserve"> programs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</si>
  <si>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persons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mentorship programs - </t>
    </r>
    <r>
      <rPr>
        <b/>
        <sz val="12"/>
        <rFont val="Book Antiqua"/>
        <family val="1"/>
      </rPr>
      <t>being mentored</t>
    </r>
  </si>
  <si>
    <r>
      <t xml:space="preserve">Develop and implement an IMPACT Programme for </t>
    </r>
    <r>
      <rPr>
        <b/>
        <sz val="12"/>
        <rFont val="Book Antiqua"/>
        <family val="1"/>
      </rPr>
      <t>ex-form four candidates</t>
    </r>
    <r>
      <rPr>
        <sz val="12"/>
        <rFont val="Book Antiqua"/>
        <family val="1"/>
      </rPr>
      <t xml:space="preserve"> to train and equip them for college and university life (</t>
    </r>
    <r>
      <rPr>
        <i/>
        <sz val="12"/>
        <rFont val="Book Antiqua"/>
        <family val="1"/>
      </rPr>
      <t>runs for 6 months</t>
    </r>
    <r>
      <rPr>
        <sz val="12"/>
        <rFont val="Book Antiqua"/>
        <family val="1"/>
      </rPr>
      <t>)</t>
    </r>
  </si>
  <si>
    <r>
      <t xml:space="preserve">Develop and implement a career guidance programme for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young adults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</si>
  <si>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persons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mentorship - </t>
    </r>
    <r>
      <rPr>
        <b/>
        <sz val="12"/>
        <rFont val="Book Antiqua"/>
        <family val="1"/>
      </rPr>
      <t>mentoring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others</t>
    </r>
  </si>
  <si>
    <r>
      <t xml:space="preserve">1) </t>
    </r>
    <r>
      <rPr>
        <i/>
        <sz val="12"/>
        <rFont val="Book Antiqua"/>
        <family val="1"/>
      </rPr>
      <t>Identify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mobilise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in various career sectors </t>
    </r>
    <r>
      <rPr>
        <i/>
        <sz val="12"/>
        <rFont val="Book Antiqua"/>
        <family val="1"/>
      </rPr>
      <t>to mentor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through </t>
    </r>
    <r>
      <rPr>
        <i/>
        <sz val="12"/>
        <rFont val="Book Antiqua"/>
        <family val="1"/>
      </rPr>
      <t>career guidance relationships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internship opportunities</t>
    </r>
    <r>
      <rPr>
        <sz val="12"/>
        <rFont val="Book Antiqua"/>
        <family val="1"/>
      </rPr>
      <t xml:space="preserve"> (incl. training</t>
    </r>
    <r>
      <rPr>
        <i/>
        <sz val="12"/>
        <rFont val="Book Antiqua"/>
        <family val="1"/>
      </rPr>
      <t xml:space="preserve"> domestic workers</t>
    </r>
    <r>
      <rPr>
        <sz val="12"/>
        <rFont val="Book Antiqua"/>
        <family val="1"/>
      </rPr>
      <t>)</t>
    </r>
  </si>
  <si>
    <r>
      <rPr>
        <b/>
        <sz val="12"/>
        <rFont val="Book Antiqua"/>
        <family val="1"/>
      </rPr>
      <t xml:space="preserve">2.3 </t>
    </r>
    <r>
      <rPr>
        <i/>
        <sz val="12"/>
        <rFont val="Book Antiqua"/>
        <family val="1"/>
      </rPr>
      <t>Visible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active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leadership development</t>
    </r>
  </si>
  <si>
    <r>
      <rPr>
        <i/>
        <sz val="12"/>
        <rFont val="Book Antiqua"/>
        <family val="1"/>
      </rPr>
      <t xml:space="preserve">Number </t>
    </r>
    <r>
      <rPr>
        <sz val="12"/>
        <rFont val="Book Antiqua"/>
        <family val="1"/>
      </rPr>
      <t xml:space="preserve">of Leadership development </t>
    </r>
    <r>
      <rPr>
        <b/>
        <sz val="12"/>
        <rFont val="Book Antiqua"/>
        <family val="1"/>
      </rPr>
      <t>initiatives</t>
    </r>
  </si>
  <si>
    <r>
      <rPr>
        <i/>
        <sz val="12"/>
        <rFont val="Book Antiqua"/>
        <family val="1"/>
      </rPr>
      <t>Training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fellowship</t>
    </r>
    <r>
      <rPr>
        <sz val="12"/>
        <rFont val="Book Antiqua"/>
        <family val="1"/>
      </rPr>
      <t xml:space="preserve"> meetings for </t>
    </r>
    <r>
      <rPr>
        <b/>
        <sz val="12"/>
        <rFont val="Book Antiqua"/>
        <family val="1"/>
      </rPr>
      <t>All leaders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</si>
  <si>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participants</t>
    </r>
    <r>
      <rPr>
        <sz val="12"/>
        <rFont val="Book Antiqua"/>
        <family val="1"/>
      </rPr>
      <t xml:space="preserve"> in the Leadership development initatives</t>
    </r>
  </si>
  <si>
    <r>
      <t xml:space="preserve">Report on </t>
    </r>
    <r>
      <rPr>
        <b/>
        <sz val="12"/>
        <rFont val="Book Antiqua"/>
        <family val="1"/>
      </rPr>
      <t>number</t>
    </r>
    <r>
      <rPr>
        <sz val="12"/>
        <rFont val="Book Antiqua"/>
        <family val="1"/>
      </rPr>
      <t xml:space="preserve"> of </t>
    </r>
    <r>
      <rPr>
        <i/>
        <sz val="12"/>
        <rFont val="Book Antiqua"/>
        <family val="1"/>
      </rPr>
      <t>participants</t>
    </r>
    <r>
      <rPr>
        <sz val="12"/>
        <rFont val="Book Antiqua"/>
        <family val="1"/>
      </rPr>
      <t xml:space="preserve"> in the all leaders trainings</t>
    </r>
  </si>
  <si>
    <r>
      <rPr>
        <b/>
        <sz val="12"/>
        <rFont val="Book Antiqua"/>
        <family val="1"/>
      </rPr>
      <t xml:space="preserve">2.4 </t>
    </r>
    <r>
      <rPr>
        <i/>
        <sz val="12"/>
        <rFont val="Book Antiqua"/>
        <family val="1"/>
      </rPr>
      <t>Visible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active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fellowship</t>
    </r>
    <r>
      <rPr>
        <sz val="12"/>
        <rFont val="Book Antiqua"/>
        <family val="1"/>
      </rPr>
      <t>-oriented forums</t>
    </r>
  </si>
  <si>
    <r>
      <rPr>
        <i/>
        <sz val="12"/>
        <rFont val="Book Antiqua"/>
        <family val="1"/>
      </rPr>
      <t>Level of involvement/participation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 xml:space="preserve">Small group </t>
    </r>
    <r>
      <rPr>
        <sz val="12"/>
        <rFont val="Book Antiqua"/>
        <family val="1"/>
      </rPr>
      <t>activities</t>
    </r>
  </si>
  <si>
    <r>
      <rPr>
        <i/>
        <sz val="12"/>
        <rFont val="Book Antiqua"/>
        <family val="1"/>
      </rPr>
      <t>Establish</t>
    </r>
    <r>
      <rPr>
        <sz val="12"/>
        <rFont val="Book Antiqua"/>
        <family val="1"/>
      </rPr>
      <t xml:space="preserve">  at least </t>
    </r>
    <r>
      <rPr>
        <b/>
        <sz val="12"/>
        <rFont val="Book Antiqua"/>
        <family val="1"/>
      </rPr>
      <t>5 new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Small groups</t>
    </r>
    <r>
      <rPr>
        <sz val="12"/>
        <rFont val="Book Antiqua"/>
        <family val="1"/>
      </rPr>
      <t xml:space="preserve"> as close as possible to congregants and </t>
    </r>
    <r>
      <rPr>
        <i/>
        <sz val="12"/>
        <rFont val="Book Antiqua"/>
        <family val="1"/>
      </rPr>
      <t>encourage active participation</t>
    </r>
    <r>
      <rPr>
        <sz val="12"/>
        <rFont val="Book Antiqua"/>
        <family val="1"/>
      </rPr>
      <t xml:space="preserve">; </t>
    </r>
    <r>
      <rPr>
        <u/>
        <sz val="12"/>
        <rFont val="Book Antiqua"/>
        <family val="1"/>
      </rPr>
      <t>or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absorb</t>
    </r>
    <r>
      <rPr>
        <i/>
        <sz val="12"/>
        <rFont val="Book Antiqua"/>
        <family val="1"/>
      </rPr>
      <t xml:space="preserve"> at least </t>
    </r>
    <r>
      <rPr>
        <b/>
        <sz val="12"/>
        <rFont val="Book Antiqua"/>
        <family val="1"/>
      </rPr>
      <t>50 people</t>
    </r>
    <r>
      <rPr>
        <i/>
        <sz val="12"/>
        <rFont val="Book Antiqua"/>
        <family val="1"/>
      </rPr>
      <t xml:space="preserve"> into exisiting groups</t>
    </r>
  </si>
  <si>
    <r>
      <rPr>
        <i/>
        <sz val="12"/>
        <rFont val="Book Antiqua"/>
        <family val="1"/>
      </rPr>
      <t>Level of involvement/participation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fellowship group activities</t>
    </r>
  </si>
  <si>
    <r>
      <rPr>
        <i/>
        <sz val="12"/>
        <rFont val="Book Antiqua"/>
        <family val="1"/>
      </rPr>
      <t>Plan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various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activities (</t>
    </r>
    <r>
      <rPr>
        <i/>
        <sz val="12"/>
        <rFont val="Book Antiqua"/>
        <family val="1"/>
      </rPr>
      <t xml:space="preserve">incl. </t>
    </r>
    <r>
      <rPr>
        <b/>
        <sz val="12"/>
        <rFont val="Book Antiqua"/>
        <family val="1"/>
      </rPr>
      <t>Youth Camp</t>
    </r>
    <r>
      <rPr>
        <sz val="12"/>
        <rFont val="Book Antiqua"/>
        <family val="1"/>
      </rPr>
      <t>) to enhance</t>
    </r>
    <r>
      <rPr>
        <b/>
        <sz val="12"/>
        <rFont val="Book Antiqua"/>
        <family val="1"/>
      </rPr>
      <t xml:space="preserve"> fellowship</t>
    </r>
    <r>
      <rPr>
        <sz val="12"/>
        <rFont val="Book Antiqua"/>
        <family val="1"/>
      </rPr>
      <t xml:space="preserve"> among them</t>
    </r>
  </si>
  <si>
    <r>
      <rPr>
        <i/>
        <sz val="12"/>
        <rFont val="Book Antiqua"/>
        <family val="1"/>
      </rPr>
      <t>Level of involvement/participation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fellowship group activities</t>
    </r>
  </si>
  <si>
    <r>
      <rPr>
        <i/>
        <sz val="12"/>
        <rFont val="Book Antiqua"/>
        <family val="1"/>
      </rPr>
      <t>Plan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various activities for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to </t>
    </r>
    <r>
      <rPr>
        <b/>
        <sz val="12"/>
        <rFont val="Book Antiqua"/>
        <family val="1"/>
      </rPr>
      <t>enhance fellowship</t>
    </r>
    <r>
      <rPr>
        <sz val="12"/>
        <rFont val="Book Antiqua"/>
        <family val="1"/>
      </rPr>
      <t xml:space="preserve"> among them</t>
    </r>
  </si>
  <si>
    <r>
      <rPr>
        <i/>
        <sz val="12"/>
        <rFont val="Book Antiqua"/>
        <family val="1"/>
      </rPr>
      <t>Level of involvement/participation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Angaza Ladies</t>
    </r>
    <r>
      <rPr>
        <sz val="12"/>
        <rFont val="Book Antiqua"/>
        <family val="1"/>
      </rPr>
      <t xml:space="preserve"> fellowship group activities</t>
    </r>
  </si>
  <si>
    <r>
      <rPr>
        <i/>
        <sz val="12"/>
        <rFont val="Book Antiqua"/>
        <family val="1"/>
      </rPr>
      <t>Plan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various activities for </t>
    </r>
    <r>
      <rPr>
        <b/>
        <sz val="12"/>
        <rFont val="Book Antiqua"/>
        <family val="1"/>
      </rPr>
      <t>Angaza Ladies</t>
    </r>
    <r>
      <rPr>
        <sz val="12"/>
        <rFont val="Book Antiqua"/>
        <family val="1"/>
      </rPr>
      <t xml:space="preserve"> to </t>
    </r>
    <r>
      <rPr>
        <b/>
        <sz val="12"/>
        <rFont val="Book Antiqua"/>
        <family val="1"/>
      </rPr>
      <t>enhance fellowship</t>
    </r>
    <r>
      <rPr>
        <sz val="12"/>
        <rFont val="Book Antiqua"/>
        <family val="1"/>
      </rPr>
      <t xml:space="preserve"> among them</t>
    </r>
  </si>
  <si>
    <r>
      <rPr>
        <i/>
        <sz val="12"/>
        <rFont val="Book Antiqua"/>
        <family val="1"/>
      </rPr>
      <t>Level of involvement/participation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Men of Valour</t>
    </r>
    <r>
      <rPr>
        <sz val="12"/>
        <rFont val="Book Antiqua"/>
        <family val="1"/>
      </rPr>
      <t xml:space="preserve"> fellowship group activities</t>
    </r>
  </si>
  <si>
    <r>
      <rPr>
        <i/>
        <sz val="12"/>
        <rFont val="Book Antiqua"/>
        <family val="1"/>
      </rPr>
      <t>Plan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various activities for </t>
    </r>
    <r>
      <rPr>
        <b/>
        <sz val="12"/>
        <rFont val="Book Antiqua"/>
        <family val="1"/>
      </rPr>
      <t>Men of Valour</t>
    </r>
    <r>
      <rPr>
        <sz val="12"/>
        <rFont val="Book Antiqua"/>
        <family val="1"/>
      </rPr>
      <t xml:space="preserve"> to </t>
    </r>
    <r>
      <rPr>
        <b/>
        <sz val="12"/>
        <rFont val="Book Antiqua"/>
        <family val="1"/>
      </rPr>
      <t>enhance fellowship</t>
    </r>
    <r>
      <rPr>
        <sz val="12"/>
        <rFont val="Book Antiqua"/>
        <family val="1"/>
      </rPr>
      <t xml:space="preserve"> among them</t>
    </r>
  </si>
  <si>
    <r>
      <rPr>
        <i/>
        <sz val="12"/>
        <rFont val="Book Antiqua"/>
        <family val="1"/>
      </rPr>
      <t>Level of involvement/participation</t>
    </r>
    <r>
      <rPr>
        <sz val="12"/>
        <rFont val="Book Antiqua"/>
        <family val="1"/>
      </rPr>
      <t xml:space="preserve"> in the </t>
    </r>
    <r>
      <rPr>
        <b/>
        <sz val="12"/>
        <rFont val="Book Antiqua"/>
        <family val="1"/>
      </rPr>
      <t>Caleb Generation</t>
    </r>
    <r>
      <rPr>
        <sz val="12"/>
        <rFont val="Book Antiqua"/>
        <family val="1"/>
      </rPr>
      <t xml:space="preserve"> fellowship group activities</t>
    </r>
  </si>
  <si>
    <r>
      <rPr>
        <i/>
        <sz val="12"/>
        <rFont val="Book Antiqua"/>
        <family val="1"/>
      </rPr>
      <t>Plan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various activities for </t>
    </r>
    <r>
      <rPr>
        <b/>
        <sz val="12"/>
        <rFont val="Book Antiqua"/>
        <family val="1"/>
      </rPr>
      <t>the Caleb Generation</t>
    </r>
    <r>
      <rPr>
        <sz val="12"/>
        <rFont val="Book Antiqua"/>
        <family val="1"/>
      </rPr>
      <t xml:space="preserve"> to </t>
    </r>
    <r>
      <rPr>
        <b/>
        <sz val="12"/>
        <rFont val="Book Antiqua"/>
        <family val="1"/>
      </rPr>
      <t>enhance fellowship</t>
    </r>
    <r>
      <rPr>
        <sz val="12"/>
        <rFont val="Book Antiqua"/>
        <family val="1"/>
      </rPr>
      <t xml:space="preserve"> among them</t>
    </r>
  </si>
  <si>
    <r>
      <rPr>
        <i/>
        <sz val="12"/>
        <color theme="0"/>
        <rFont val="Book Antiqua"/>
        <family val="1"/>
      </rPr>
      <t xml:space="preserve">Regular congregants are participating in </t>
    </r>
    <r>
      <rPr>
        <b/>
        <sz val="12"/>
        <color theme="0"/>
        <rFont val="Book Antiqua"/>
        <family val="1"/>
      </rPr>
      <t>Holistic Outreach, Evangelism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viable Church Planting</t>
    </r>
    <r>
      <rPr>
        <sz val="12"/>
        <color theme="0"/>
        <rFont val="Book Antiqua"/>
        <family val="1"/>
      </rPr>
      <t xml:space="preserve">; </t>
    </r>
    <r>
      <rPr>
        <i/>
        <sz val="12"/>
        <color theme="0"/>
        <rFont val="Book Antiqua"/>
        <family val="1"/>
      </rPr>
      <t>At least</t>
    </r>
    <r>
      <rPr>
        <sz val="12"/>
        <color theme="0"/>
        <rFont val="Book Antiqua"/>
        <family val="1"/>
      </rPr>
      <t xml:space="preserve"> </t>
    </r>
    <r>
      <rPr>
        <b/>
        <sz val="12"/>
        <color theme="0"/>
        <rFont val="Book Antiqua"/>
        <family val="1"/>
      </rPr>
      <t xml:space="preserve">60% </t>
    </r>
    <r>
      <rPr>
        <sz val="12"/>
        <color theme="0"/>
        <rFont val="Book Antiqua"/>
        <family val="1"/>
      </rPr>
      <t>of regular congregants participating</t>
    </r>
  </si>
  <si>
    <r>
      <rPr>
        <b/>
        <sz val="12"/>
        <rFont val="Book Antiqua"/>
        <family val="1"/>
      </rPr>
      <t>3.1</t>
    </r>
    <r>
      <rPr>
        <sz val="12"/>
        <rFont val="Book Antiqua"/>
        <family val="1"/>
      </rPr>
      <t xml:space="preserve"> An </t>
    </r>
    <r>
      <rPr>
        <i/>
        <sz val="12"/>
        <rFont val="Book Antiqua"/>
        <family val="1"/>
      </rPr>
      <t>equipped</t>
    </r>
    <r>
      <rPr>
        <sz val="12"/>
        <rFont val="Book Antiqua"/>
        <family val="1"/>
      </rPr>
      <t xml:space="preserve"> congregation that is </t>
    </r>
    <r>
      <rPr>
        <i/>
        <sz val="12"/>
        <rFont val="Book Antiqua"/>
        <family val="1"/>
      </rPr>
      <t>actively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effectively engaged</t>
    </r>
    <r>
      <rPr>
        <sz val="12"/>
        <rFont val="Book Antiqua"/>
        <family val="1"/>
      </rPr>
      <t xml:space="preserve"> in</t>
    </r>
    <r>
      <rPr>
        <b/>
        <sz val="12"/>
        <rFont val="Book Antiqua"/>
        <family val="1"/>
      </rPr>
      <t xml:space="preserve"> holistic outreach</t>
    </r>
  </si>
  <si>
    <r>
      <rPr>
        <i/>
        <sz val="12"/>
        <rFont val="Book Antiqua"/>
        <family val="1"/>
      </rPr>
      <t>Proportion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who are </t>
    </r>
    <r>
      <rPr>
        <i/>
        <sz val="12"/>
        <rFont val="Book Antiqua"/>
        <family val="1"/>
      </rPr>
      <t>enthusiastically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consistently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holistic outreach</t>
    </r>
  </si>
  <si>
    <r>
      <t xml:space="preserve">1) </t>
    </r>
    <r>
      <rPr>
        <i/>
        <sz val="12"/>
        <rFont val="Book Antiqua"/>
        <family val="1"/>
      </rPr>
      <t>Equip</t>
    </r>
    <r>
      <rPr>
        <sz val="12"/>
        <rFont val="Book Antiqua"/>
        <family val="1"/>
      </rPr>
      <t xml:space="preserve"> the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in </t>
    </r>
    <r>
      <rPr>
        <i/>
        <sz val="12"/>
        <rFont val="Book Antiqua"/>
        <family val="1"/>
      </rPr>
      <t xml:space="preserve">holistic outreach, within the curriculum </t>
    </r>
  </si>
  <si>
    <r>
      <t xml:space="preserve">2) Put into place a church </t>
    </r>
    <r>
      <rPr>
        <b/>
        <sz val="12"/>
        <rFont val="Book Antiqua"/>
        <family val="1"/>
      </rPr>
      <t>Community Development Program</t>
    </r>
    <r>
      <rPr>
        <sz val="12"/>
        <rFont val="Book Antiqua"/>
        <family val="1"/>
      </rPr>
      <t xml:space="preserve"> to </t>
    </r>
    <r>
      <rPr>
        <i/>
        <sz val="12"/>
        <rFont val="Book Antiqua"/>
        <family val="1"/>
      </rPr>
      <t>prepare</t>
    </r>
    <r>
      <rPr>
        <sz val="12"/>
        <rFont val="Book Antiqua"/>
        <family val="1"/>
      </rPr>
      <t xml:space="preserve"> children to </t>
    </r>
    <r>
      <rPr>
        <i/>
        <sz val="12"/>
        <rFont val="Book Antiqua"/>
        <family val="1"/>
      </rPr>
      <t>volunteer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add value</t>
    </r>
    <r>
      <rPr>
        <sz val="12"/>
        <rFont val="Book Antiqua"/>
        <family val="1"/>
      </rPr>
      <t xml:space="preserve"> to the community </t>
    </r>
  </si>
  <si>
    <r>
      <rPr>
        <i/>
        <sz val="12"/>
        <rFont val="Book Antiqua"/>
        <family val="1"/>
      </rPr>
      <t>Proportion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who are </t>
    </r>
    <r>
      <rPr>
        <i/>
        <sz val="12"/>
        <rFont val="Book Antiqua"/>
        <family val="1"/>
      </rPr>
      <t>enthusiastically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consistently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holistic outreach</t>
    </r>
  </si>
  <si>
    <r>
      <t xml:space="preserve">1) </t>
    </r>
    <r>
      <rPr>
        <i/>
        <sz val="12"/>
        <rFont val="Book Antiqua"/>
        <family val="1"/>
      </rPr>
      <t>Equip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 xml:space="preserve">young adults </t>
    </r>
    <r>
      <rPr>
        <sz val="12"/>
        <rFont val="Book Antiqua"/>
        <family val="1"/>
      </rPr>
      <t xml:space="preserve">to carry out </t>
    </r>
    <r>
      <rPr>
        <i/>
        <sz val="12"/>
        <rFont val="Book Antiqua"/>
        <family val="1"/>
      </rPr>
      <t>Outreach missions</t>
    </r>
    <r>
      <rPr>
        <sz val="12"/>
        <rFont val="Book Antiqua"/>
        <family val="1"/>
      </rPr>
      <t xml:space="preserve"> to schools (</t>
    </r>
    <r>
      <rPr>
        <i/>
        <sz val="12"/>
        <rFont val="Book Antiqua"/>
        <family val="1"/>
      </rPr>
      <t>incl. PPI</t>
    </r>
    <r>
      <rPr>
        <sz val="12"/>
        <rFont val="Book Antiqua"/>
        <family val="1"/>
      </rPr>
      <t>), universities, hospitals, prisons, etc.</t>
    </r>
  </si>
  <si>
    <r>
      <t xml:space="preserve">2) Put into place a church </t>
    </r>
    <r>
      <rPr>
        <b/>
        <sz val="12"/>
        <rFont val="Book Antiqua"/>
        <family val="1"/>
      </rPr>
      <t>Community Development Program</t>
    </r>
    <r>
      <rPr>
        <sz val="12"/>
        <rFont val="Book Antiqua"/>
        <family val="1"/>
      </rPr>
      <t xml:space="preserve"> to prepare </t>
    </r>
    <r>
      <rPr>
        <b/>
        <sz val="12"/>
        <rFont val="Book Antiqua"/>
        <family val="1"/>
      </rPr>
      <t xml:space="preserve">youth and young adults </t>
    </r>
    <r>
      <rPr>
        <sz val="12"/>
        <rFont val="Book Antiqua"/>
        <family val="1"/>
      </rPr>
      <t xml:space="preserve">to </t>
    </r>
    <r>
      <rPr>
        <i/>
        <sz val="12"/>
        <rFont val="Book Antiqua"/>
        <family val="1"/>
      </rPr>
      <t>volunteer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add value</t>
    </r>
    <r>
      <rPr>
        <sz val="12"/>
        <rFont val="Book Antiqua"/>
        <family val="1"/>
      </rPr>
      <t xml:space="preserve"> to the community </t>
    </r>
  </si>
  <si>
    <r>
      <rPr>
        <i/>
        <sz val="12"/>
        <rFont val="Book Antiqua"/>
        <family val="1"/>
      </rPr>
      <t>Proportion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who are </t>
    </r>
    <r>
      <rPr>
        <i/>
        <sz val="12"/>
        <rFont val="Book Antiqua"/>
        <family val="1"/>
      </rPr>
      <t>enthusiastically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consistently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holistic outreach</t>
    </r>
  </si>
  <si>
    <r>
      <t xml:space="preserve">2) </t>
    </r>
    <r>
      <rPr>
        <i/>
        <sz val="12"/>
        <rFont val="Book Antiqua"/>
        <family val="1"/>
      </rPr>
      <t>Equip</t>
    </r>
    <r>
      <rPr>
        <sz val="12"/>
        <rFont val="Book Antiqua"/>
        <family val="1"/>
      </rPr>
      <t xml:space="preserve"> a</t>
    </r>
    <r>
      <rPr>
        <b/>
        <sz val="12"/>
        <rFont val="Book Antiqua"/>
        <family val="1"/>
      </rPr>
      <t>dults</t>
    </r>
    <r>
      <rPr>
        <sz val="12"/>
        <rFont val="Book Antiqua"/>
        <family val="1"/>
      </rPr>
      <t xml:space="preserve"> to carry out </t>
    </r>
    <r>
      <rPr>
        <i/>
        <sz val="12"/>
        <rFont val="Book Antiqua"/>
        <family val="1"/>
      </rPr>
      <t>Outreach missions</t>
    </r>
    <r>
      <rPr>
        <sz val="12"/>
        <rFont val="Book Antiqua"/>
        <family val="1"/>
      </rPr>
      <t xml:space="preserve"> to schools (</t>
    </r>
    <r>
      <rPr>
        <i/>
        <sz val="12"/>
        <rFont val="Book Antiqua"/>
        <family val="1"/>
      </rPr>
      <t>incl. PPI</t>
    </r>
    <r>
      <rPr>
        <sz val="12"/>
        <rFont val="Book Antiqua"/>
        <family val="1"/>
      </rPr>
      <t>), universities, hospitals, prisons, etc.</t>
    </r>
  </si>
  <si>
    <r>
      <t xml:space="preserve">3) Put into place a church </t>
    </r>
    <r>
      <rPr>
        <b/>
        <sz val="12"/>
        <rFont val="Book Antiqua"/>
        <family val="1"/>
      </rPr>
      <t>Community Development Program</t>
    </r>
    <r>
      <rPr>
        <sz val="12"/>
        <rFont val="Book Antiqua"/>
        <family val="1"/>
      </rPr>
      <t xml:space="preserve"> to prepare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to </t>
    </r>
    <r>
      <rPr>
        <i/>
        <sz val="12"/>
        <rFont val="Book Antiqua"/>
        <family val="1"/>
      </rPr>
      <t>volunteer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add value</t>
    </r>
    <r>
      <rPr>
        <sz val="12"/>
        <rFont val="Book Antiqua"/>
        <family val="1"/>
      </rPr>
      <t xml:space="preserve"> to the community (incl. </t>
    </r>
    <r>
      <rPr>
        <i/>
        <sz val="12"/>
        <rFont val="Book Antiqua"/>
        <family val="1"/>
      </rPr>
      <t>public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social policy</t>
    </r>
    <r>
      <rPr>
        <sz val="12"/>
        <rFont val="Book Antiqua"/>
        <family val="1"/>
      </rPr>
      <t xml:space="preserve"> issues)</t>
    </r>
  </si>
  <si>
    <r>
      <rPr>
        <b/>
        <sz val="12"/>
        <rFont val="Book Antiqua"/>
        <family val="1"/>
      </rPr>
      <t xml:space="preserve">3.2 </t>
    </r>
    <r>
      <rPr>
        <sz val="12"/>
        <rFont val="Book Antiqua"/>
        <family val="1"/>
      </rPr>
      <t xml:space="preserve">An </t>
    </r>
    <r>
      <rPr>
        <i/>
        <sz val="12"/>
        <rFont val="Book Antiqua"/>
        <family val="1"/>
      </rPr>
      <t>equipped</t>
    </r>
    <r>
      <rPr>
        <sz val="12"/>
        <rFont val="Book Antiqua"/>
        <family val="1"/>
      </rPr>
      <t xml:space="preserve"> congregation that is </t>
    </r>
    <r>
      <rPr>
        <i/>
        <sz val="12"/>
        <rFont val="Book Antiqua"/>
        <family val="1"/>
      </rPr>
      <t>actively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effectively engaged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>evangelism</t>
    </r>
  </si>
  <si>
    <r>
      <t xml:space="preserve">Proportion of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who are </t>
    </r>
    <r>
      <rPr>
        <i/>
        <sz val="12"/>
        <rFont val="Book Antiqua"/>
        <family val="1"/>
      </rPr>
      <t>enthusiastically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consistently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sharing the gospel</t>
    </r>
    <r>
      <rPr>
        <sz val="12"/>
        <rFont val="Book Antiqua"/>
        <family val="1"/>
      </rPr>
      <t xml:space="preserve"> of Christ</t>
    </r>
  </si>
  <si>
    <r>
      <t xml:space="preserve">1)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 xml:space="preserve">presenting the gospel of Christ </t>
    </r>
    <r>
      <rPr>
        <sz val="12"/>
        <rFont val="Book Antiqua"/>
        <family val="1"/>
      </rPr>
      <t xml:space="preserve">through </t>
    </r>
    <r>
      <rPr>
        <i/>
        <sz val="12"/>
        <rFont val="Book Antiqua"/>
        <family val="1"/>
      </rPr>
      <t>door-to-door outreach</t>
    </r>
    <r>
      <rPr>
        <sz val="12"/>
        <rFont val="Book Antiqua"/>
        <family val="1"/>
      </rPr>
      <t xml:space="preserve"> </t>
    </r>
    <r>
      <rPr>
        <u/>
        <sz val="12"/>
        <rFont val="Book Antiqua"/>
        <family val="1"/>
      </rPr>
      <t>or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outreach missions</t>
    </r>
  </si>
  <si>
    <r>
      <t xml:space="preserve">Proportion of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who are </t>
    </r>
    <r>
      <rPr>
        <i/>
        <sz val="12"/>
        <rFont val="Book Antiqua"/>
        <family val="1"/>
      </rPr>
      <t>enthusiastically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consistently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sharing the gospel</t>
    </r>
    <r>
      <rPr>
        <sz val="12"/>
        <rFont val="Book Antiqua"/>
        <family val="1"/>
      </rPr>
      <t xml:space="preserve"> of Christ</t>
    </r>
  </si>
  <si>
    <r>
      <t xml:space="preserve">2)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 xml:space="preserve">presenting the gospel of Christ </t>
    </r>
    <r>
      <rPr>
        <sz val="12"/>
        <rFont val="Book Antiqua"/>
        <family val="1"/>
      </rPr>
      <t xml:space="preserve">through </t>
    </r>
    <r>
      <rPr>
        <i/>
        <sz val="12"/>
        <rFont val="Book Antiqua"/>
        <family val="1"/>
      </rPr>
      <t>door-to-door outreach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outreach missions</t>
    </r>
  </si>
  <si>
    <r>
      <t xml:space="preserve">Proportion of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who are </t>
    </r>
    <r>
      <rPr>
        <i/>
        <sz val="12"/>
        <rFont val="Book Antiqua"/>
        <family val="1"/>
      </rPr>
      <t>enthusiastically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consistently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sharing the gospel</t>
    </r>
    <r>
      <rPr>
        <sz val="12"/>
        <rFont val="Book Antiqua"/>
        <family val="1"/>
      </rPr>
      <t xml:space="preserve"> of Christ</t>
    </r>
  </si>
  <si>
    <r>
      <t xml:space="preserve">3) </t>
    </r>
    <r>
      <rPr>
        <b/>
        <sz val="12"/>
        <rFont val="Book Antiqua"/>
        <family val="1"/>
      </rPr>
      <t>Adults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involved</t>
    </r>
    <r>
      <rPr>
        <sz val="12"/>
        <rFont val="Book Antiqua"/>
        <family val="1"/>
      </rPr>
      <t xml:space="preserve"> in </t>
    </r>
    <r>
      <rPr>
        <b/>
        <sz val="12"/>
        <rFont val="Book Antiqua"/>
        <family val="1"/>
      </rPr>
      <t xml:space="preserve">presenting the gospel of Christ </t>
    </r>
    <r>
      <rPr>
        <sz val="12"/>
        <rFont val="Book Antiqua"/>
        <family val="1"/>
      </rPr>
      <t xml:space="preserve">through </t>
    </r>
    <r>
      <rPr>
        <i/>
        <sz val="12"/>
        <rFont val="Book Antiqua"/>
        <family val="1"/>
      </rPr>
      <t>door-to-door outreach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outreach missions</t>
    </r>
  </si>
  <si>
    <r>
      <rPr>
        <b/>
        <sz val="12"/>
        <rFont val="Book Antiqua"/>
        <family val="1"/>
      </rPr>
      <t xml:space="preserve">3.3 </t>
    </r>
    <r>
      <rPr>
        <i/>
        <sz val="12"/>
        <rFont val="Book Antiqua"/>
        <family val="1"/>
      </rPr>
      <t>Planted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established</t>
    </r>
    <r>
      <rPr>
        <sz val="12"/>
        <rFont val="Book Antiqua"/>
        <family val="1"/>
      </rPr>
      <t xml:space="preserve"> vibrant, </t>
    </r>
    <r>
      <rPr>
        <b/>
        <sz val="12"/>
        <rFont val="Book Antiqua"/>
        <family val="1"/>
      </rPr>
      <t>Christ centered</t>
    </r>
    <r>
      <rPr>
        <sz val="12"/>
        <rFont val="Book Antiqua"/>
        <family val="1"/>
      </rPr>
      <t xml:space="preserve"> churces that are </t>
    </r>
    <r>
      <rPr>
        <b/>
        <sz val="12"/>
        <rFont val="Book Antiqua"/>
        <family val="1"/>
      </rPr>
      <t>advancing the Kingdom of God</t>
    </r>
  </si>
  <si>
    <r>
      <rPr>
        <i/>
        <sz val="12"/>
        <rFont val="Book Antiqua"/>
        <family val="1"/>
      </rPr>
      <t>Number</t>
    </r>
    <r>
      <rPr>
        <sz val="12"/>
        <rFont val="Book Antiqua"/>
        <family val="1"/>
      </rPr>
      <t xml:space="preserve"> of congregations </t>
    </r>
    <r>
      <rPr>
        <b/>
        <sz val="12"/>
        <rFont val="Book Antiqua"/>
        <family val="1"/>
      </rPr>
      <t>planted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established</t>
    </r>
  </si>
  <si>
    <t>N/A</t>
  </si>
  <si>
    <r>
      <rPr>
        <i/>
        <sz val="12"/>
        <rFont val="Book Antiqua"/>
        <family val="1"/>
      </rPr>
      <t>Number</t>
    </r>
    <r>
      <rPr>
        <sz val="12"/>
        <rFont val="Book Antiqua"/>
        <family val="1"/>
      </rPr>
      <t xml:space="preserve"> of </t>
    </r>
    <r>
      <rPr>
        <i/>
        <sz val="12"/>
        <rFont val="Book Antiqua"/>
        <family val="1"/>
      </rPr>
      <t>strucutred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ministries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established</t>
    </r>
    <r>
      <rPr>
        <sz val="12"/>
        <rFont val="Book Antiqua"/>
        <family val="1"/>
      </rPr>
      <t xml:space="preserve"> in the church plants </t>
    </r>
  </si>
  <si>
    <r>
      <t xml:space="preserve">8 </t>
    </r>
    <r>
      <rPr>
        <i/>
        <sz val="12"/>
        <rFont val="Book Antiqua"/>
        <family val="1"/>
      </rPr>
      <t>Core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&amp;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 xml:space="preserve">4 </t>
    </r>
    <r>
      <rPr>
        <i/>
        <sz val="12"/>
        <rFont val="Book Antiqua"/>
        <family val="1"/>
      </rPr>
      <t>Fellowship</t>
    </r>
  </si>
  <si>
    <r>
      <t xml:space="preserve">6 </t>
    </r>
    <r>
      <rPr>
        <i/>
        <sz val="12"/>
        <rFont val="Book Antiqua"/>
        <family val="1"/>
      </rPr>
      <t>Additional ministries</t>
    </r>
  </si>
  <si>
    <r>
      <rPr>
        <i/>
        <sz val="12"/>
        <color rgb="FF002060"/>
        <rFont val="Book Antiqua"/>
        <family val="1"/>
      </rPr>
      <t xml:space="preserve">At least 50% of Children, Youth, and Young Adults are </t>
    </r>
    <r>
      <rPr>
        <b/>
        <sz val="12"/>
        <color rgb="FF002060"/>
        <rFont val="Book Antiqua"/>
        <family val="1"/>
      </rPr>
      <t>actively</t>
    </r>
    <r>
      <rPr>
        <i/>
        <sz val="12"/>
        <color rgb="FF002060"/>
        <rFont val="Book Antiqua"/>
        <family val="1"/>
      </rPr>
      <t xml:space="preserve"> and </t>
    </r>
    <r>
      <rPr>
        <b/>
        <sz val="12"/>
        <color rgb="FF002060"/>
        <rFont val="Book Antiqua"/>
        <family val="1"/>
      </rPr>
      <t>variously engaged</t>
    </r>
    <r>
      <rPr>
        <i/>
        <sz val="12"/>
        <color rgb="FF002060"/>
        <rFont val="Book Antiqua"/>
        <family val="1"/>
      </rPr>
      <t xml:space="preserve"> in </t>
    </r>
    <r>
      <rPr>
        <b/>
        <sz val="12"/>
        <color rgb="FF002060"/>
        <rFont val="Book Antiqua"/>
        <family val="1"/>
      </rPr>
      <t xml:space="preserve">influencing </t>
    </r>
    <r>
      <rPr>
        <i/>
        <sz val="12"/>
        <color rgb="FF002060"/>
        <rFont val="Book Antiqua"/>
        <family val="1"/>
      </rPr>
      <t xml:space="preserve">the world around them by </t>
    </r>
    <r>
      <rPr>
        <b/>
        <sz val="12"/>
        <color rgb="FF002060"/>
        <rFont val="Book Antiqua"/>
        <family val="1"/>
      </rPr>
      <t>living out</t>
    </r>
    <r>
      <rPr>
        <i/>
        <sz val="12"/>
        <color rgb="FF002060"/>
        <rFont val="Book Antiqua"/>
        <family val="1"/>
      </rPr>
      <t xml:space="preserve"> and </t>
    </r>
    <r>
      <rPr>
        <b/>
        <sz val="12"/>
        <color rgb="FF002060"/>
        <rFont val="Book Antiqua"/>
        <family val="1"/>
      </rPr>
      <t>sharing their Christian testimony</t>
    </r>
  </si>
  <si>
    <r>
      <rPr>
        <b/>
        <sz val="12"/>
        <rFont val="Book Antiqua"/>
        <family val="1"/>
      </rPr>
      <t>4.1 Children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actively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living out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sharing</t>
    </r>
    <r>
      <rPr>
        <sz val="12"/>
        <rFont val="Book Antiqua"/>
        <family val="1"/>
      </rPr>
      <t xml:space="preserve"> their Christian </t>
    </r>
    <r>
      <rPr>
        <b/>
        <sz val="12"/>
        <rFont val="Book Antiqua"/>
        <family val="1"/>
      </rPr>
      <t>testimony</t>
    </r>
    <r>
      <rPr>
        <sz val="12"/>
        <rFont val="Book Antiqua"/>
        <family val="1"/>
      </rPr>
      <t xml:space="preserve"> 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</si>
  <si>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living out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sharing</t>
    </r>
    <r>
      <rPr>
        <sz val="12"/>
        <rFont val="Book Antiqua"/>
        <family val="1"/>
      </rPr>
      <t xml:space="preserve"> their </t>
    </r>
    <r>
      <rPr>
        <b/>
        <sz val="12"/>
        <rFont val="Book Antiqua"/>
        <family val="1"/>
      </rPr>
      <t xml:space="preserve">Christian testimony </t>
    </r>
    <r>
      <rPr>
        <sz val="12"/>
        <rFont val="Book Antiqua"/>
        <family val="1"/>
      </rPr>
      <t xml:space="preserve">(at </t>
    </r>
    <r>
      <rPr>
        <i/>
        <sz val="12"/>
        <rFont val="Book Antiqua"/>
        <family val="1"/>
      </rPr>
      <t>home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>school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>play arenas</t>
    </r>
    <r>
      <rPr>
        <sz val="12"/>
        <rFont val="Book Antiqua"/>
        <family val="1"/>
      </rPr>
      <t>, etc.)</t>
    </r>
  </si>
  <si>
    <r>
      <t xml:space="preserve">Children learning to </t>
    </r>
    <r>
      <rPr>
        <b/>
        <sz val="12"/>
        <rFont val="Book Antiqua"/>
        <family val="1"/>
      </rPr>
      <t xml:space="preserve">live out </t>
    </r>
    <r>
      <rPr>
        <sz val="12"/>
        <rFont val="Book Antiqua"/>
        <family val="1"/>
      </rPr>
      <t xml:space="preserve">and </t>
    </r>
    <r>
      <rPr>
        <b/>
        <sz val="12"/>
        <rFont val="Book Antiqua"/>
        <family val="1"/>
      </rPr>
      <t>share</t>
    </r>
    <r>
      <rPr>
        <sz val="12"/>
        <rFont val="Book Antiqua"/>
        <family val="1"/>
      </rPr>
      <t xml:space="preserve"> their faith through </t>
    </r>
    <r>
      <rPr>
        <i/>
        <sz val="12"/>
        <rFont val="Book Antiqua"/>
        <family val="1"/>
      </rPr>
      <t>weekly</t>
    </r>
    <r>
      <rPr>
        <sz val="12"/>
        <rFont val="Book Antiqua"/>
        <family val="1"/>
      </rPr>
      <t xml:space="preserve"> Bible lessons in Sunday School</t>
    </r>
  </si>
  <si>
    <r>
      <t>Children's Activities (</t>
    </r>
    <r>
      <rPr>
        <i/>
        <sz val="12"/>
        <rFont val="Book Antiqua"/>
        <family val="1"/>
      </rPr>
      <t xml:space="preserve">incl. </t>
    </r>
    <r>
      <rPr>
        <b/>
        <sz val="12"/>
        <rFont val="Book Antiqua"/>
        <family val="1"/>
      </rPr>
      <t>Holiday Bible Club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Day Camps</t>
    </r>
    <r>
      <rPr>
        <sz val="12"/>
        <rFont val="Book Antiqua"/>
        <family val="1"/>
      </rPr>
      <t>)</t>
    </r>
  </si>
  <si>
    <r>
      <t xml:space="preserve">2) </t>
    </r>
    <r>
      <rPr>
        <i/>
        <sz val="12"/>
        <rFont val="Book Antiqua"/>
        <family val="1"/>
      </rPr>
      <t>Equip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provide opportunities</t>
    </r>
    <r>
      <rPr>
        <sz val="12"/>
        <rFont val="Book Antiqua"/>
        <family val="1"/>
      </rPr>
      <t xml:space="preserve"> for </t>
    </r>
    <r>
      <rPr>
        <b/>
        <sz val="12"/>
        <rFont val="Book Antiqua"/>
        <family val="1"/>
      </rPr>
      <t>children</t>
    </r>
    <r>
      <rPr>
        <sz val="12"/>
        <rFont val="Book Antiqua"/>
        <family val="1"/>
      </rPr>
      <t xml:space="preserve"> to </t>
    </r>
    <r>
      <rPr>
        <i/>
        <sz val="12"/>
        <rFont val="Book Antiqua"/>
        <family val="1"/>
      </rPr>
      <t>actively participate</t>
    </r>
    <r>
      <rPr>
        <sz val="12"/>
        <rFont val="Book Antiqua"/>
        <family val="1"/>
      </rPr>
      <t xml:space="preserve"> in church services through music, prayer, Bible reading and drama skits</t>
    </r>
  </si>
  <si>
    <r>
      <rPr>
        <b/>
        <sz val="12"/>
        <rFont val="Book Antiqua"/>
        <family val="1"/>
      </rPr>
      <t>4.2 Youth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actively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living out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sharing</t>
    </r>
    <r>
      <rPr>
        <sz val="12"/>
        <rFont val="Book Antiqua"/>
        <family val="1"/>
      </rPr>
      <t xml:space="preserve"> their Christian </t>
    </r>
    <r>
      <rPr>
        <b/>
        <sz val="12"/>
        <rFont val="Book Antiqua"/>
        <family val="1"/>
      </rPr>
      <t>testimony</t>
    </r>
    <r>
      <rPr>
        <sz val="12"/>
        <rFont val="Book Antiqua"/>
        <family val="1"/>
      </rPr>
      <t xml:space="preserve"> 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</si>
  <si>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(</t>
    </r>
    <r>
      <rPr>
        <b/>
        <sz val="12"/>
        <rFont val="Book Antiqua"/>
        <family val="1"/>
      </rPr>
      <t>ages 13-17</t>
    </r>
    <r>
      <rPr>
        <sz val="12"/>
        <rFont val="Book Antiqua"/>
        <family val="1"/>
      </rPr>
      <t xml:space="preserve">) involved in </t>
    </r>
    <r>
      <rPr>
        <i/>
        <sz val="12"/>
        <rFont val="Book Antiqua"/>
        <family val="1"/>
      </rPr>
      <t>actively living out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sharing</t>
    </r>
    <r>
      <rPr>
        <sz val="12"/>
        <rFont val="Book Antiqua"/>
        <family val="1"/>
      </rPr>
      <t xml:space="preserve"> their </t>
    </r>
    <r>
      <rPr>
        <b/>
        <sz val="12"/>
        <rFont val="Book Antiqua"/>
        <family val="1"/>
      </rPr>
      <t>Christian testimony</t>
    </r>
    <r>
      <rPr>
        <sz val="12"/>
        <rFont val="Book Antiqua"/>
        <family val="1"/>
      </rPr>
      <t xml:space="preserve"> (who </t>
    </r>
    <r>
      <rPr>
        <i/>
        <sz val="12"/>
        <rFont val="Book Antiqua"/>
        <family val="1"/>
      </rPr>
      <t>understand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>communicate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live out</t>
    </r>
    <r>
      <rPr>
        <sz val="12"/>
        <rFont val="Book Antiqua"/>
        <family val="1"/>
      </rPr>
      <t xml:space="preserve"> the gospel)</t>
    </r>
  </si>
  <si>
    <r>
      <t xml:space="preserve">1) Create </t>
    </r>
    <r>
      <rPr>
        <i/>
        <sz val="12"/>
        <rFont val="Book Antiqua"/>
        <family val="1"/>
      </rPr>
      <t>holistic training</t>
    </r>
    <r>
      <rPr>
        <sz val="12"/>
        <rFont val="Book Antiqua"/>
        <family val="1"/>
      </rPr>
      <t xml:space="preserve"> programmes that will </t>
    </r>
    <r>
      <rPr>
        <i/>
        <sz val="12"/>
        <rFont val="Book Antiqua"/>
        <family val="1"/>
      </rPr>
      <t>enable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 xml:space="preserve">mobilise </t>
    </r>
    <r>
      <rPr>
        <sz val="12"/>
        <rFont val="Book Antiqua"/>
        <family val="1"/>
      </rPr>
      <t xml:space="preserve">and </t>
    </r>
    <r>
      <rPr>
        <i/>
        <sz val="12"/>
        <rFont val="Book Antiqua"/>
        <family val="1"/>
      </rPr>
      <t>equip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to </t>
    </r>
    <r>
      <rPr>
        <b/>
        <sz val="12"/>
        <rFont val="Book Antiqua"/>
        <family val="1"/>
      </rPr>
      <t>minister</t>
    </r>
    <r>
      <rPr>
        <sz val="12"/>
        <rFont val="Book Antiqua"/>
        <family val="1"/>
      </rPr>
      <t xml:space="preserve"> to children, youth and adults </t>
    </r>
    <r>
      <rPr>
        <i/>
        <sz val="12"/>
        <rFont val="Book Antiqua"/>
        <family val="1"/>
      </rPr>
      <t>within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outside</t>
    </r>
    <r>
      <rPr>
        <sz val="12"/>
        <rFont val="Book Antiqua"/>
        <family val="1"/>
      </rPr>
      <t xml:space="preserve"> NBC</t>
    </r>
  </si>
  <si>
    <r>
      <t xml:space="preserve">2) Provide </t>
    </r>
    <r>
      <rPr>
        <i/>
        <sz val="12"/>
        <rFont val="Book Antiqua"/>
        <family val="1"/>
      </rPr>
      <t>opportunities</t>
    </r>
    <r>
      <rPr>
        <sz val="12"/>
        <rFont val="Book Antiqua"/>
        <family val="1"/>
      </rPr>
      <t xml:space="preserve"> for </t>
    </r>
    <r>
      <rPr>
        <b/>
        <sz val="12"/>
        <rFont val="Book Antiqua"/>
        <family val="1"/>
      </rPr>
      <t>youth</t>
    </r>
    <r>
      <rPr>
        <sz val="12"/>
        <rFont val="Book Antiqua"/>
        <family val="1"/>
      </rPr>
      <t xml:space="preserve"> to </t>
    </r>
    <r>
      <rPr>
        <i/>
        <sz val="12"/>
        <rFont val="Book Antiqua"/>
        <family val="1"/>
      </rPr>
      <t>actively participate</t>
    </r>
    <r>
      <rPr>
        <sz val="12"/>
        <rFont val="Book Antiqua"/>
        <family val="1"/>
      </rPr>
      <t xml:space="preserve"> in church services through music, prayer, Bible reading and drama skits</t>
    </r>
  </si>
  <si>
    <r>
      <rPr>
        <b/>
        <sz val="12"/>
        <rFont val="Book Antiqua"/>
        <family val="1"/>
      </rPr>
      <t>4.3 Young adults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actively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living out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sharing</t>
    </r>
    <r>
      <rPr>
        <sz val="12"/>
        <rFont val="Book Antiqua"/>
        <family val="1"/>
      </rPr>
      <t xml:space="preserve"> their Christian </t>
    </r>
    <r>
      <rPr>
        <b/>
        <sz val="12"/>
        <rFont val="Book Antiqua"/>
        <family val="1"/>
      </rPr>
      <t>testimony</t>
    </r>
    <r>
      <rPr>
        <sz val="12"/>
        <rFont val="Book Antiqua"/>
        <family val="1"/>
      </rPr>
      <t xml:space="preserve"> 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</si>
  <si>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(</t>
    </r>
    <r>
      <rPr>
        <b/>
        <sz val="12"/>
        <rFont val="Book Antiqua"/>
        <family val="1"/>
      </rPr>
      <t>ages 18-29</t>
    </r>
    <r>
      <rPr>
        <sz val="12"/>
        <rFont val="Book Antiqua"/>
        <family val="1"/>
      </rPr>
      <t xml:space="preserve">) involved in </t>
    </r>
    <r>
      <rPr>
        <i/>
        <sz val="12"/>
        <rFont val="Book Antiqua"/>
        <family val="1"/>
      </rPr>
      <t>actively living out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sharing</t>
    </r>
    <r>
      <rPr>
        <sz val="12"/>
        <rFont val="Book Antiqua"/>
        <family val="1"/>
      </rPr>
      <t xml:space="preserve"> their </t>
    </r>
    <r>
      <rPr>
        <b/>
        <sz val="12"/>
        <rFont val="Book Antiqua"/>
        <family val="1"/>
      </rPr>
      <t>Christian testimony</t>
    </r>
    <r>
      <rPr>
        <sz val="12"/>
        <rFont val="Book Antiqua"/>
        <family val="1"/>
      </rPr>
      <t xml:space="preserve"> (who </t>
    </r>
    <r>
      <rPr>
        <i/>
        <sz val="12"/>
        <rFont val="Book Antiqua"/>
        <family val="1"/>
      </rPr>
      <t>understand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>communicate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live out</t>
    </r>
    <r>
      <rPr>
        <sz val="12"/>
        <rFont val="Book Antiqua"/>
        <family val="1"/>
      </rPr>
      <t xml:space="preserve"> the gospel)</t>
    </r>
  </si>
  <si>
    <r>
      <t xml:space="preserve">1) Create </t>
    </r>
    <r>
      <rPr>
        <i/>
        <sz val="12"/>
        <rFont val="Book Antiqua"/>
        <family val="1"/>
      </rPr>
      <t>holistic training</t>
    </r>
    <r>
      <rPr>
        <sz val="12"/>
        <rFont val="Book Antiqua"/>
        <family val="1"/>
      </rPr>
      <t xml:space="preserve"> programmes that will </t>
    </r>
    <r>
      <rPr>
        <i/>
        <sz val="12"/>
        <rFont val="Book Antiqua"/>
        <family val="1"/>
      </rPr>
      <t>enable</t>
    </r>
    <r>
      <rPr>
        <sz val="12"/>
        <rFont val="Book Antiqua"/>
        <family val="1"/>
      </rPr>
      <t xml:space="preserve">, </t>
    </r>
    <r>
      <rPr>
        <i/>
        <sz val="12"/>
        <rFont val="Book Antiqua"/>
        <family val="1"/>
      </rPr>
      <t xml:space="preserve">mobilise </t>
    </r>
    <r>
      <rPr>
        <sz val="12"/>
        <rFont val="Book Antiqua"/>
        <family val="1"/>
      </rPr>
      <t xml:space="preserve">and </t>
    </r>
    <r>
      <rPr>
        <i/>
        <sz val="12"/>
        <rFont val="Book Antiqua"/>
        <family val="1"/>
      </rPr>
      <t>equip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young adults</t>
    </r>
    <r>
      <rPr>
        <sz val="12"/>
        <rFont val="Book Antiqua"/>
        <family val="1"/>
      </rPr>
      <t xml:space="preserve"> to </t>
    </r>
    <r>
      <rPr>
        <b/>
        <sz val="12"/>
        <rFont val="Book Antiqua"/>
        <family val="1"/>
      </rPr>
      <t>minister</t>
    </r>
    <r>
      <rPr>
        <sz val="12"/>
        <rFont val="Book Antiqua"/>
        <family val="1"/>
      </rPr>
      <t xml:space="preserve"> to children, youth and adults </t>
    </r>
    <r>
      <rPr>
        <i/>
        <sz val="12"/>
        <rFont val="Book Antiqua"/>
        <family val="1"/>
      </rPr>
      <t>within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outside</t>
    </r>
    <r>
      <rPr>
        <sz val="12"/>
        <rFont val="Book Antiqua"/>
        <family val="1"/>
      </rPr>
      <t xml:space="preserve"> NBC</t>
    </r>
  </si>
  <si>
    <r>
      <t xml:space="preserve">2) Provide </t>
    </r>
    <r>
      <rPr>
        <i/>
        <sz val="12"/>
        <rFont val="Book Antiqua"/>
        <family val="1"/>
      </rPr>
      <t>opportunities</t>
    </r>
    <r>
      <rPr>
        <sz val="12"/>
        <rFont val="Book Antiqua"/>
        <family val="1"/>
      </rPr>
      <t xml:space="preserve"> for </t>
    </r>
    <r>
      <rPr>
        <b/>
        <sz val="12"/>
        <rFont val="Book Antiqua"/>
        <family val="1"/>
      </rPr>
      <t xml:space="preserve">young adults </t>
    </r>
    <r>
      <rPr>
        <sz val="12"/>
        <rFont val="Book Antiqua"/>
        <family val="1"/>
      </rPr>
      <t xml:space="preserve">to </t>
    </r>
    <r>
      <rPr>
        <i/>
        <sz val="12"/>
        <rFont val="Book Antiqua"/>
        <family val="1"/>
      </rPr>
      <t>actively participate</t>
    </r>
    <r>
      <rPr>
        <sz val="12"/>
        <rFont val="Book Antiqua"/>
        <family val="1"/>
      </rPr>
      <t xml:space="preserve"> in church services through music, prayer, Bible reading and drama skits</t>
    </r>
  </si>
  <si>
    <r>
      <t>Governance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management</t>
    </r>
    <r>
      <rPr>
        <i/>
        <sz val="12"/>
        <color theme="0"/>
        <rFont val="Book Antiqua"/>
        <family val="1"/>
      </rPr>
      <t xml:space="preserve"> structures are </t>
    </r>
    <r>
      <rPr>
        <b/>
        <sz val="12"/>
        <color theme="0"/>
        <rFont val="Book Antiqua"/>
        <family val="1"/>
      </rPr>
      <t>aligned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strengthened</t>
    </r>
    <r>
      <rPr>
        <sz val="12"/>
        <color theme="0"/>
        <rFont val="Book Antiqua"/>
        <family val="1"/>
      </rPr>
      <t xml:space="preserve">; </t>
    </r>
    <r>
      <rPr>
        <b/>
        <sz val="12"/>
        <color theme="0"/>
        <rFont val="Book Antiqua"/>
        <family val="1"/>
      </rPr>
      <t>effectively overseeing</t>
    </r>
    <r>
      <rPr>
        <sz val="12"/>
        <color theme="0"/>
        <rFont val="Book Antiqua"/>
        <family val="1"/>
      </rPr>
      <t xml:space="preserve"> </t>
    </r>
    <r>
      <rPr>
        <i/>
        <sz val="12"/>
        <color theme="0"/>
        <rFont val="Book Antiqua"/>
        <family val="1"/>
      </rPr>
      <t>the affairs of NBC and its growth</t>
    </r>
    <r>
      <rPr>
        <sz val="12"/>
        <color theme="0"/>
        <rFont val="Book Antiqua"/>
        <family val="1"/>
      </rPr>
      <t xml:space="preserve">; </t>
    </r>
    <r>
      <rPr>
        <b/>
        <sz val="12"/>
        <color theme="0"/>
        <rFont val="Book Antiqua"/>
        <family val="1"/>
      </rPr>
      <t>Alignment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strength</t>
    </r>
    <r>
      <rPr>
        <i/>
        <sz val="12"/>
        <color theme="0"/>
        <rFont val="Book Antiqua"/>
        <family val="1"/>
      </rPr>
      <t xml:space="preserve"> of </t>
    </r>
    <r>
      <rPr>
        <b/>
        <sz val="12"/>
        <color theme="0"/>
        <rFont val="Book Antiqua"/>
        <family val="1"/>
      </rPr>
      <t>governance</t>
    </r>
    <r>
      <rPr>
        <i/>
        <sz val="12"/>
        <color theme="0"/>
        <rFont val="Book Antiqua"/>
        <family val="1"/>
      </rPr>
      <t xml:space="preserve"> and </t>
    </r>
    <r>
      <rPr>
        <b/>
        <sz val="12"/>
        <color theme="0"/>
        <rFont val="Book Antiqua"/>
        <family val="1"/>
      </rPr>
      <t>management</t>
    </r>
    <r>
      <rPr>
        <i/>
        <sz val="12"/>
        <color theme="0"/>
        <rFont val="Book Antiqua"/>
        <family val="1"/>
      </rPr>
      <t xml:space="preserve"> structures rated as </t>
    </r>
    <r>
      <rPr>
        <b/>
        <sz val="12"/>
        <color theme="0"/>
        <rFont val="Book Antiqua"/>
        <family val="1"/>
      </rPr>
      <t>good</t>
    </r>
  </si>
  <si>
    <r>
      <rPr>
        <b/>
        <sz val="12"/>
        <rFont val="Book Antiqua"/>
        <family val="1"/>
      </rPr>
      <t>5.1 Governance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management</t>
    </r>
    <r>
      <rPr>
        <sz val="12"/>
        <rFont val="Book Antiqua"/>
        <family val="1"/>
      </rPr>
      <t xml:space="preserve"> structures are </t>
    </r>
    <r>
      <rPr>
        <b/>
        <sz val="12"/>
        <rFont val="Book Antiqua"/>
        <family val="1"/>
      </rPr>
      <t>fully aligned</t>
    </r>
    <r>
      <rPr>
        <sz val="12"/>
        <rFont val="Book Antiqua"/>
        <family val="1"/>
      </rPr>
      <t xml:space="preserve"> to the </t>
    </r>
    <r>
      <rPr>
        <i/>
        <sz val="12"/>
        <rFont val="Book Antiqua"/>
        <family val="1"/>
      </rPr>
      <t>changing structure</t>
    </r>
    <r>
      <rPr>
        <sz val="12"/>
        <rFont val="Book Antiqua"/>
        <family val="1"/>
      </rPr>
      <t xml:space="preserve"> of the church </t>
    </r>
  </si>
  <si>
    <r>
      <rPr>
        <i/>
        <sz val="12"/>
        <rFont val="Book Antiqua"/>
        <family val="1"/>
      </rPr>
      <t>Percentage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level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alignment</t>
    </r>
    <r>
      <rPr>
        <sz val="12"/>
        <rFont val="Book Antiqua"/>
        <family val="1"/>
      </rPr>
      <t xml:space="preserve"> across the entire NBC</t>
    </r>
  </si>
  <si>
    <r>
      <rPr>
        <i/>
        <sz val="12"/>
        <rFont val="Book Antiqua"/>
        <family val="1"/>
      </rPr>
      <t>Establish</t>
    </r>
    <r>
      <rPr>
        <sz val="12"/>
        <rFont val="Book Antiqua"/>
        <family val="1"/>
      </rPr>
      <t xml:space="preserve"> the structures of the various NBC Kitengela ministries to </t>
    </r>
    <r>
      <rPr>
        <b/>
        <sz val="12"/>
        <rFont val="Book Antiqua"/>
        <family val="1"/>
      </rPr>
      <t>ensure full alignment</t>
    </r>
    <r>
      <rPr>
        <sz val="12"/>
        <rFont val="Book Antiqua"/>
        <family val="1"/>
      </rPr>
      <t xml:space="preserve"> with the structure of Nairobi Baptist Church </t>
    </r>
    <r>
      <rPr>
        <i/>
        <sz val="12"/>
        <rFont val="Book Antiqua"/>
        <family val="1"/>
      </rPr>
      <t>as a whole</t>
    </r>
  </si>
  <si>
    <t>All 11 ministries to have a ministry team</t>
  </si>
  <si>
    <r>
      <rPr>
        <b/>
        <sz val="12"/>
        <rFont val="Book Antiqua"/>
        <family val="1"/>
      </rPr>
      <t>5.2 Governance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management</t>
    </r>
    <r>
      <rPr>
        <sz val="12"/>
        <rFont val="Book Antiqua"/>
        <family val="1"/>
      </rPr>
      <t xml:space="preserve"> structures </t>
    </r>
    <r>
      <rPr>
        <i/>
        <sz val="12"/>
        <rFont val="Book Antiqua"/>
        <family val="1"/>
      </rPr>
      <t>strengthened</t>
    </r>
    <r>
      <rPr>
        <sz val="12"/>
        <rFont val="Book Antiqua"/>
        <family val="1"/>
      </rPr>
      <t xml:space="preserve"> to </t>
    </r>
    <r>
      <rPr>
        <i/>
        <sz val="12"/>
        <rFont val="Book Antiqua"/>
        <family val="1"/>
      </rPr>
      <t>effectively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give oversight</t>
    </r>
    <r>
      <rPr>
        <sz val="12"/>
        <rFont val="Book Antiqua"/>
        <family val="1"/>
      </rPr>
      <t xml:space="preserve"> to the </t>
    </r>
    <r>
      <rPr>
        <i/>
        <sz val="12"/>
        <rFont val="Book Antiqua"/>
        <family val="1"/>
      </rPr>
      <t>growing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dynamic</t>
    </r>
    <r>
      <rPr>
        <sz val="12"/>
        <rFont val="Book Antiqua"/>
        <family val="1"/>
      </rPr>
      <t xml:space="preserve"> church</t>
    </r>
  </si>
  <si>
    <r>
      <rPr>
        <i/>
        <sz val="12"/>
        <rFont val="Book Antiqua"/>
        <family val="1"/>
      </rPr>
      <t>Percentage level</t>
    </r>
    <r>
      <rPr>
        <sz val="12"/>
        <rFont val="Book Antiqua"/>
        <family val="1"/>
      </rPr>
      <t xml:space="preserve"> of </t>
    </r>
    <r>
      <rPr>
        <b/>
        <sz val="12"/>
        <rFont val="Book Antiqua"/>
        <family val="1"/>
      </rPr>
      <t>strengthening</t>
    </r>
    <r>
      <rPr>
        <sz val="12"/>
        <rFont val="Book Antiqua"/>
        <family val="1"/>
      </rPr>
      <t xml:space="preserve"> of governance and management structures </t>
    </r>
    <r>
      <rPr>
        <i/>
        <sz val="12"/>
        <rFont val="Book Antiqua"/>
        <family val="1"/>
      </rPr>
      <t>attained</t>
    </r>
    <r>
      <rPr>
        <sz val="12"/>
        <rFont val="Book Antiqua"/>
        <family val="1"/>
      </rPr>
      <t xml:space="preserve"> </t>
    </r>
  </si>
  <si>
    <r>
      <rPr>
        <i/>
        <sz val="12"/>
        <rFont val="Book Antiqua"/>
        <family val="1"/>
      </rPr>
      <t>Strengthen</t>
    </r>
    <r>
      <rPr>
        <sz val="12"/>
        <rFont val="Book Antiqua"/>
        <family val="1"/>
      </rPr>
      <t xml:space="preserve"> the structures of the various NBC Kitengela ministries to ensure </t>
    </r>
    <r>
      <rPr>
        <b/>
        <sz val="12"/>
        <rFont val="Book Antiqua"/>
        <family val="1"/>
      </rPr>
      <t>effective oversight</t>
    </r>
    <r>
      <rPr>
        <sz val="12"/>
        <rFont val="Book Antiqua"/>
        <family val="1"/>
      </rPr>
      <t xml:space="preserve"> of the ministry </t>
    </r>
    <r>
      <rPr>
        <i/>
        <sz val="12"/>
        <rFont val="Book Antiqua"/>
        <family val="1"/>
      </rPr>
      <t>functions</t>
    </r>
    <r>
      <rPr>
        <sz val="12"/>
        <rFont val="Book Antiqua"/>
        <family val="1"/>
      </rPr>
      <t xml:space="preserve"> and </t>
    </r>
    <r>
      <rPr>
        <i/>
        <sz val="12"/>
        <rFont val="Book Antiqua"/>
        <family val="1"/>
      </rPr>
      <t>activities</t>
    </r>
    <r>
      <rPr>
        <sz val="12"/>
        <rFont val="Book Antiqua"/>
        <family val="1"/>
      </rPr>
      <t xml:space="preserve"> (</t>
    </r>
    <r>
      <rPr>
        <i/>
        <sz val="12"/>
        <rFont val="Book Antiqua"/>
        <family val="1"/>
      </rPr>
      <t>2 meetings per year</t>
    </r>
    <r>
      <rPr>
        <sz val="12"/>
        <rFont val="Book Antiqua"/>
        <family val="1"/>
      </rPr>
      <t>)</t>
    </r>
  </si>
  <si>
    <r>
      <rPr>
        <b/>
        <sz val="12"/>
        <rFont val="Book Antiqua"/>
        <family val="1"/>
      </rPr>
      <t xml:space="preserve">Produce </t>
    </r>
    <r>
      <rPr>
        <i/>
        <sz val="12"/>
        <rFont val="Book Antiqua"/>
        <family val="1"/>
      </rPr>
      <t>at least 2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print</t>
    </r>
    <r>
      <rPr>
        <sz val="12"/>
        <rFont val="Book Antiqua"/>
        <family val="1"/>
      </rPr>
      <t xml:space="preserve"> and </t>
    </r>
    <r>
      <rPr>
        <b/>
        <sz val="12"/>
        <rFont val="Book Antiqua"/>
        <family val="1"/>
      </rPr>
      <t>electronic</t>
    </r>
    <r>
      <rPr>
        <sz val="12"/>
        <rFont val="Book Antiqua"/>
        <family val="1"/>
      </rPr>
      <t xml:space="preserve"> products that share ministry information and testimonies </t>
    </r>
    <r>
      <rPr>
        <i/>
        <sz val="12"/>
        <rFont val="Book Antiqua"/>
        <family val="1"/>
      </rPr>
      <t>to motivate ministry participation</t>
    </r>
  </si>
  <si>
    <r>
      <rPr>
        <b/>
        <sz val="12"/>
        <rFont val="Book Antiqua"/>
        <family val="1"/>
      </rPr>
      <t>5.3</t>
    </r>
    <r>
      <rPr>
        <sz val="12"/>
        <rFont val="Book Antiqua"/>
        <family val="1"/>
      </rPr>
      <t xml:space="preserve"> </t>
    </r>
    <r>
      <rPr>
        <i/>
        <sz val="12"/>
        <rFont val="Book Antiqua"/>
        <family val="1"/>
      </rPr>
      <t>Increased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Registered Membership</t>
    </r>
  </si>
  <si>
    <r>
      <rPr>
        <i/>
        <sz val="12"/>
        <rFont val="Book Antiqua"/>
        <family val="1"/>
      </rPr>
      <t>Percentage level</t>
    </r>
    <r>
      <rPr>
        <sz val="12"/>
        <rFont val="Book Antiqua"/>
        <family val="1"/>
      </rPr>
      <t xml:space="preserve"> of  </t>
    </r>
    <r>
      <rPr>
        <i/>
        <sz val="12"/>
        <rFont val="Book Antiqua"/>
        <family val="1"/>
      </rPr>
      <t>increased</t>
    </r>
    <r>
      <rPr>
        <sz val="12"/>
        <rFont val="Book Antiqua"/>
        <family val="1"/>
      </rPr>
      <t xml:space="preserve"> propotion of members to regular congregants</t>
    </r>
  </si>
  <si>
    <r>
      <t xml:space="preserve">1)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2 new believers</t>
    </r>
    <r>
      <rPr>
        <sz val="12"/>
        <rFont val="Book Antiqua"/>
        <family val="1"/>
      </rPr>
      <t xml:space="preserve"> classes (</t>
    </r>
    <r>
      <rPr>
        <i/>
        <sz val="12"/>
        <rFont val="Book Antiqua"/>
        <family val="1"/>
      </rPr>
      <t xml:space="preserve">to facilitate their baptism and begin their journey of </t>
    </r>
    <r>
      <rPr>
        <b/>
        <i/>
        <sz val="12"/>
        <rFont val="Book Antiqua"/>
        <family val="1"/>
      </rPr>
      <t>spiritual growth</t>
    </r>
    <r>
      <rPr>
        <sz val="12"/>
        <rFont val="Book Antiqua"/>
        <family val="1"/>
      </rPr>
      <t>)</t>
    </r>
  </si>
  <si>
    <r>
      <t xml:space="preserve">2)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2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baptism</t>
    </r>
    <r>
      <rPr>
        <sz val="12"/>
        <rFont val="Book Antiqua"/>
        <family val="1"/>
      </rPr>
      <t xml:space="preserve"> classes (</t>
    </r>
    <r>
      <rPr>
        <i/>
        <sz val="12"/>
        <rFont val="Book Antiqua"/>
        <family val="1"/>
      </rPr>
      <t xml:space="preserve">to facilitate their admission as </t>
    </r>
    <r>
      <rPr>
        <b/>
        <i/>
        <sz val="12"/>
        <rFont val="Book Antiqua"/>
        <family val="1"/>
      </rPr>
      <t>registered members</t>
    </r>
    <r>
      <rPr>
        <sz val="12"/>
        <rFont val="Book Antiqua"/>
        <family val="1"/>
      </rPr>
      <t>)</t>
    </r>
  </si>
  <si>
    <r>
      <t xml:space="preserve">3) </t>
    </r>
    <r>
      <rPr>
        <i/>
        <sz val="12"/>
        <rFont val="Book Antiqua"/>
        <family val="1"/>
      </rPr>
      <t>Carry out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2 membership</t>
    </r>
    <r>
      <rPr>
        <sz val="12"/>
        <rFont val="Book Antiqua"/>
        <family val="1"/>
      </rPr>
      <t xml:space="preserve"> classes</t>
    </r>
  </si>
  <si>
    <t>Lead Pastor's Key Ministry Areas Summary</t>
  </si>
  <si>
    <r>
      <t xml:space="preserve">6.1 </t>
    </r>
    <r>
      <rPr>
        <sz val="12"/>
        <color rgb="FF000000"/>
        <rFont val="Book Antiqua"/>
        <family val="1"/>
      </rPr>
      <t>Community presented with the Gospel of Christ</t>
    </r>
  </si>
  <si>
    <t>Ministry activities that result to salvation to those who do not know God</t>
  </si>
  <si>
    <t>Report on Number of people who have given their lives to Christ as Lord and Saviour in Church and through outreach initiatives</t>
  </si>
  <si>
    <r>
      <t xml:space="preserve">6.2 </t>
    </r>
    <r>
      <rPr>
        <sz val="12"/>
        <rFont val="Book Antiqua"/>
        <family val="1"/>
      </rPr>
      <t>Resource Mobilization done so as to sustain ministry activities</t>
    </r>
  </si>
  <si>
    <t>Ministries of the church have been sufficiently supported</t>
  </si>
  <si>
    <t>Congregation is cared for and nurtured</t>
  </si>
  <si>
    <t>Report on number of visitation, counselling and benevolence contacts per quarter. At least  two Pastoral visits to congregant family per month</t>
  </si>
  <si>
    <r>
      <t xml:space="preserve">6.4 </t>
    </r>
    <r>
      <rPr>
        <sz val="12"/>
        <rFont val="Book Antiqua"/>
        <family val="1"/>
      </rPr>
      <t>Preaching Ministry</t>
    </r>
  </si>
  <si>
    <t>Involvement in the Preaching Ministry of the assembly and NBC in general</t>
  </si>
  <si>
    <r>
      <t xml:space="preserve">6.5 </t>
    </r>
    <r>
      <rPr>
        <sz val="12"/>
        <rFont val="Book Antiqua"/>
        <family val="1"/>
      </rPr>
      <t>Involvement with other NBC Global matters</t>
    </r>
  </si>
  <si>
    <t>Engagement with the Church as assigned to various Committees by Senior Pastor</t>
  </si>
  <si>
    <r>
      <t>Creative Arts Ministry Admin Costs (</t>
    </r>
    <r>
      <rPr>
        <i/>
        <sz val="12"/>
        <rFont val="Book Antiqua"/>
        <family val="1"/>
      </rPr>
      <t>Costumes, Props, Honoraria, Gift tokens, Partnerships, Facilitation and Repairs</t>
    </r>
    <r>
      <rPr>
        <sz val="12"/>
        <rFont val="Book Antiqua"/>
        <family val="1"/>
      </rPr>
      <t>)</t>
    </r>
  </si>
  <si>
    <t>Holy Communion Admin Costs</t>
  </si>
  <si>
    <t>Sunday Services Transport Costs</t>
  </si>
  <si>
    <t>Ushering, Hospitality and Security Ministries</t>
  </si>
  <si>
    <r>
      <t>Discipleship Books &amp; Materials (</t>
    </r>
    <r>
      <rPr>
        <i/>
        <sz val="12"/>
        <rFont val="Book Antiqua"/>
        <family val="1"/>
      </rPr>
      <t>Library</t>
    </r>
    <r>
      <rPr>
        <sz val="12"/>
        <rFont val="Book Antiqua"/>
        <family val="1"/>
      </rPr>
      <t>)</t>
    </r>
  </si>
  <si>
    <r>
      <t>Child Dedication (</t>
    </r>
    <r>
      <rPr>
        <i/>
        <sz val="12"/>
        <rFont val="Book Antiqua"/>
        <family val="1"/>
      </rPr>
      <t>Counselling, Bibles and Certificates</t>
    </r>
    <r>
      <rPr>
        <sz val="12"/>
        <rFont val="Book Antiqua"/>
        <family val="1"/>
      </rPr>
      <t>)</t>
    </r>
  </si>
  <si>
    <r>
      <t>Dorcas Ministry (</t>
    </r>
    <r>
      <rPr>
        <i/>
        <sz val="12"/>
        <rFont val="Book Antiqua"/>
        <family val="1"/>
      </rPr>
      <t>Social Welfare Support</t>
    </r>
    <r>
      <rPr>
        <sz val="12"/>
        <rFont val="Book Antiqua"/>
        <family val="1"/>
      </rPr>
      <t>)</t>
    </r>
  </si>
  <si>
    <r>
      <t>Utilities Costs (</t>
    </r>
    <r>
      <rPr>
        <i/>
        <sz val="12"/>
        <rFont val="Book Antiqua"/>
        <family val="1"/>
      </rPr>
      <t>Electricity and Water</t>
    </r>
    <r>
      <rPr>
        <sz val="12"/>
        <rFont val="Book Antiqua"/>
        <family val="1"/>
      </rPr>
      <t>)</t>
    </r>
  </si>
  <si>
    <r>
      <t>Various Office Costs (</t>
    </r>
    <r>
      <rPr>
        <i/>
        <sz val="12"/>
        <rFont val="Book Antiqua"/>
        <family val="1"/>
      </rPr>
      <t>Refreshments, Bottled Water, Stationery &amp; Printer Toner</t>
    </r>
    <r>
      <rPr>
        <sz val="12"/>
        <rFont val="Book Antiqua"/>
        <family val="1"/>
      </rPr>
      <t>)</t>
    </r>
  </si>
  <si>
    <t>Security personnel Costs</t>
  </si>
  <si>
    <t>Personnel costs - NBC Staff</t>
  </si>
  <si>
    <t>GRAND TOTAL</t>
  </si>
  <si>
    <r>
      <t>Appraisal Sub-Total (</t>
    </r>
    <r>
      <rPr>
        <b/>
        <i/>
        <sz val="12"/>
        <rFont val="Book Antiqua"/>
        <family val="1"/>
      </rPr>
      <t>Section B</t>
    </r>
    <r>
      <rPr>
        <b/>
        <sz val="12"/>
        <rFont val="Book Antiqua"/>
        <family val="1"/>
      </rPr>
      <t>)</t>
    </r>
  </si>
  <si>
    <t>Maximum points (@ 5 each): ____</t>
  </si>
  <si>
    <t>Approved budget</t>
  </si>
  <si>
    <r>
      <t xml:space="preserve">Section B Rating: ____ </t>
    </r>
    <r>
      <rPr>
        <sz val="12"/>
        <rFont val="Book Antiqua"/>
        <family val="1"/>
      </rPr>
      <t>(</t>
    </r>
    <r>
      <rPr>
        <i/>
        <sz val="12"/>
        <rFont val="Book Antiqua"/>
        <family val="1"/>
      </rPr>
      <t>This is the total points per the appraiser’s rating multiplied by 100 and divided by the maximum points</t>
    </r>
    <r>
      <rPr>
        <sz val="12"/>
        <rFont val="Book Antiqua"/>
        <family val="1"/>
      </rPr>
      <t>)</t>
    </r>
  </si>
  <si>
    <t>Signed by employee: ___________________________________________</t>
  </si>
  <si>
    <t>Date: __________________________________________</t>
  </si>
  <si>
    <t>Signed by Supervisor: __________________________________________</t>
  </si>
  <si>
    <r>
      <t xml:space="preserve">Report on Church giving for the year; </t>
    </r>
    <r>
      <rPr>
        <b/>
        <sz val="11"/>
        <rFont val="Calibri"/>
        <family val="2"/>
        <scheme val="minor"/>
      </rPr>
      <t>target</t>
    </r>
    <r>
      <rPr>
        <sz val="11"/>
        <rFont val="Calibri"/>
        <family val="2"/>
        <scheme val="minor"/>
      </rPr>
      <t xml:space="preserve"> is to achieve at least 80%</t>
    </r>
  </si>
  <si>
    <r>
      <t>Report on number of preaching assignments carried out per quarter (</t>
    </r>
    <r>
      <rPr>
        <i/>
        <sz val="11"/>
        <color rgb="FF000000"/>
        <rFont val="Calibri"/>
        <family val="2"/>
        <scheme val="minor"/>
      </rPr>
      <t>at least 12 per quarter</t>
    </r>
    <r>
      <rPr>
        <sz val="11"/>
        <color rgb="FF000000"/>
        <rFont val="Calibri"/>
        <family val="2"/>
        <scheme val="minor"/>
      </rPr>
      <t>)</t>
    </r>
  </si>
  <si>
    <t xml:space="preserve">Report on number of preaching assignments carried out per quarter </t>
  </si>
  <si>
    <t>Quarterly report on involvement in meeting(s) or forums excluding SMT meetings</t>
  </si>
  <si>
    <t>Pastoral Care</t>
  </si>
  <si>
    <t>Effective Sunday Service support</t>
  </si>
  <si>
    <t>Strengthen monthly 1st Sunday prayer meeting</t>
  </si>
  <si>
    <t xml:space="preserve">Equipping a team of at least 15 ushers and relevant training </t>
  </si>
  <si>
    <t>Conduct 2 Baptism Classes and Baptism in 2021</t>
  </si>
  <si>
    <t>Target at least 350 children in our Holiday Bible club by end 2021</t>
  </si>
  <si>
    <t xml:space="preserve">Have at least 6 active youth Growth Groups by end of 2021 </t>
  </si>
  <si>
    <t xml:space="preserve">Recruit and have 3 trainings for 30 teachers 
</t>
  </si>
  <si>
    <t>Monthly Coworkers meetings</t>
  </si>
  <si>
    <t xml:space="preserve">Teachers Quaterly Fellowship and support  Meetings: </t>
  </si>
  <si>
    <t>DUNAMIS Conventions</t>
  </si>
  <si>
    <t>Support the walk in welfare needs of the sorrounding community</t>
  </si>
  <si>
    <t>Acquire teaching aids for 7 Sunday School Classes</t>
  </si>
  <si>
    <t>Do 4 Scripture championships</t>
  </si>
  <si>
    <t>Use of creative arts Quarterly</t>
  </si>
  <si>
    <t xml:space="preserve">Pastor/teacher to children visitation   </t>
  </si>
  <si>
    <t>Child reach child outreach</t>
  </si>
  <si>
    <t>Train and engage a team of at least 10 Youth for the JIWE teens service (Honorarium for trainer.)</t>
  </si>
  <si>
    <t>Acquire necessary resources within the youth service to enable growth of up to 120 youth in 2021(Beautification of the youth sanctuary podium).</t>
  </si>
  <si>
    <t xml:space="preserve">Rewards and appreciation culture once a month for bible trivia . </t>
  </si>
  <si>
    <t xml:space="preserve">One Youth Outreach Concert </t>
  </si>
  <si>
    <t xml:space="preserve">1 Youth Camp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</si>
  <si>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Have 1 open day meeting</t>
  </si>
  <si>
    <t>NBC Kikuyu</t>
  </si>
  <si>
    <t>Baptism</t>
  </si>
  <si>
    <t>Friday prayer service</t>
  </si>
  <si>
    <t>Date when last updated</t>
  </si>
  <si>
    <t>#</t>
  </si>
  <si>
    <t>DEPARTMENT</t>
  </si>
  <si>
    <t>PROGRESS</t>
  </si>
  <si>
    <t>1.0</t>
  </si>
  <si>
    <t>2.0</t>
  </si>
  <si>
    <t>3.0</t>
  </si>
  <si>
    <t>4.0</t>
  </si>
  <si>
    <t>5.0</t>
  </si>
  <si>
    <t>6.0</t>
  </si>
  <si>
    <t>7.0</t>
  </si>
  <si>
    <t>KEY</t>
  </si>
  <si>
    <t>Excellent</t>
  </si>
  <si>
    <t>Good</t>
  </si>
  <si>
    <t>Fair</t>
  </si>
  <si>
    <t>Not so good</t>
  </si>
  <si>
    <t>Worrying</t>
  </si>
  <si>
    <t>CHILDREN</t>
  </si>
  <si>
    <t>YOUTH &amp; YOUNG ADULTS</t>
  </si>
  <si>
    <t>FAMILY CARE</t>
  </si>
  <si>
    <t>WORSHIP &amp; PRAYER</t>
  </si>
  <si>
    <t>MEDIA</t>
  </si>
  <si>
    <t>NBC Ngong Road</t>
  </si>
  <si>
    <t>NBC Ongata Rongai</t>
  </si>
  <si>
    <t>NBC Westlands</t>
  </si>
  <si>
    <t>NBC Kitengela</t>
  </si>
  <si>
    <t>Global Missions &amp; Outreach</t>
  </si>
  <si>
    <t>Administry</t>
  </si>
  <si>
    <t>NBC Kibera</t>
  </si>
  <si>
    <t>8.0</t>
  </si>
  <si>
    <t>Worship team vocational training</t>
  </si>
  <si>
    <t>Pastoral fellowship with worship team</t>
  </si>
  <si>
    <t>Worship team prayer retreat</t>
  </si>
  <si>
    <t>Worship Experience</t>
  </si>
  <si>
    <t>Weekly prayer service (Berean hour)</t>
  </si>
  <si>
    <t>Morning glory (intercessory prayers)</t>
  </si>
  <si>
    <t>Congregational prayer and fasting</t>
  </si>
  <si>
    <t>Prayer kesha</t>
  </si>
  <si>
    <t>Service leaders training</t>
  </si>
  <si>
    <t>Training of ushers and welcomers</t>
  </si>
  <si>
    <t>Men's convention</t>
  </si>
  <si>
    <t>Counsellors training</t>
  </si>
  <si>
    <t>Cultural Sunday</t>
  </si>
  <si>
    <t>Receiving members</t>
  </si>
  <si>
    <t>Invite music teams who will lead Christ-centered music (Honorarium for visitng music teams and preachers including youth service)</t>
  </si>
  <si>
    <t>Holy Communion every month</t>
  </si>
  <si>
    <t>Training for worship team</t>
  </si>
  <si>
    <t>Dedicate Monday's as prayer day for worship team (so as to hear from God) qtly report</t>
  </si>
  <si>
    <t>Various expression of worship through creative arts at least once a quarter</t>
  </si>
  <si>
    <t>Recruit additional 7 new intercessors (from the current 8)</t>
  </si>
  <si>
    <t xml:space="preserve">Training for intercessers. </t>
  </si>
  <si>
    <t>Women praying weekly in a two-day prayer chain</t>
  </si>
  <si>
    <t>Men meeting together every 2 weeks for prayer</t>
  </si>
  <si>
    <t>Youth leaders praying every Saturday morning</t>
  </si>
  <si>
    <t>Hold 48 weekly prayer meeting (Friday)</t>
  </si>
  <si>
    <t>Hold 3 Keshas Facilitation &amp; Hospitality (Honorarium for worship team)</t>
  </si>
  <si>
    <t>Congregational prayer and fasting in addition to global initiative</t>
  </si>
  <si>
    <t>Invite preachers who will preach Christ-centered sermons (Honorarium for visitng music teams and preachers including youth service)</t>
  </si>
  <si>
    <t>Training of in-house preachers</t>
  </si>
  <si>
    <t>Regular altar calls after preaching. Report on number of people who receive Christ in the services</t>
  </si>
  <si>
    <t>Report on testimonies from congregants out of the teachings</t>
  </si>
  <si>
    <t>1 training</t>
  </si>
  <si>
    <t>Recruit and equip a team of 15 welcomers (one from each growth group)</t>
  </si>
  <si>
    <t>Re-orientation for  the 15 members of the hospitality team</t>
  </si>
  <si>
    <t>Décor. Have a décor ministry team</t>
  </si>
  <si>
    <t>Reconstitute Holy communion ministry team</t>
  </si>
  <si>
    <t>Have ROPES program targeting 25 kids through the year in 2021 (Qtly reports)</t>
  </si>
  <si>
    <t>Holiday High schoolers holiday sessions</t>
  </si>
  <si>
    <t>4 new group</t>
  </si>
  <si>
    <t>Timely availabity of relevant Bible study Materials: Growth groups</t>
  </si>
  <si>
    <t>Have at least one session for disciplers</t>
  </si>
  <si>
    <t>Recruit disciplers for ROPES and KUPAA participants</t>
  </si>
  <si>
    <t>One joint sessions for those in discipleship relationships</t>
  </si>
  <si>
    <t>Do  3 Growth Group leaders meetings for training fellowship and support including youth Bible study</t>
  </si>
  <si>
    <t>Do Leadership meetings and 1 retreat/training</t>
  </si>
  <si>
    <t xml:space="preserve">Monthly ministry evaluation meetings for youth leaders </t>
  </si>
  <si>
    <t xml:space="preserve"># of teachers trained in the 3 teacher trainings
</t>
  </si>
  <si>
    <t># of participants in the 2 Co-workers fellowships</t>
  </si>
  <si>
    <t>average # of participants in Monthly Coworkers meetings</t>
  </si>
  <si>
    <t># of participants in the Growth Group leaders meetings/fellowships (including youth Bible study)</t>
  </si>
  <si>
    <t># of participants in the Leadership meetings and 1 retreat/training</t>
  </si>
  <si>
    <t xml:space="preserve">Average # of participants in the Monthly ministry evaluation meetings for youth leaders </t>
  </si>
  <si>
    <t>Support 3 Children in their Education</t>
  </si>
  <si>
    <t>Neighbourhood evangelism during mission month</t>
  </si>
  <si>
    <t xml:space="preserve">1 Youth sports outreach initiatives </t>
  </si>
  <si>
    <t>Report on activities undertaken to build/strengthen staff team and build capacity or competencies</t>
  </si>
  <si>
    <r>
      <t xml:space="preserve">6.5 </t>
    </r>
    <r>
      <rPr>
        <sz val="11"/>
        <rFont val="Calibri"/>
        <family val="2"/>
        <scheme val="minor"/>
      </rPr>
      <t>Capacity building for Assembly staff team</t>
    </r>
  </si>
  <si>
    <t>Invite vetted worship teams (honoraria)</t>
  </si>
  <si>
    <t>Worship team retreat &amp; planning meeting</t>
  </si>
  <si>
    <t>Christmas carol service (incl catering)</t>
  </si>
  <si>
    <t>Cross over kesha</t>
  </si>
  <si>
    <t>Enhance hospitality ministry</t>
  </si>
  <si>
    <t>CHILDRENS MINISTRY</t>
  </si>
  <si>
    <t>NAME: JACQUELINE WASONGA</t>
  </si>
  <si>
    <t>2022 Activities</t>
  </si>
  <si>
    <t>Give opportunity to perform more often during Main Services.Memory verses, drama,poems,co service leading….</t>
  </si>
  <si>
    <t>HBC IN APRIL</t>
  </si>
  <si>
    <t>HBC Childrens December Camp</t>
  </si>
  <si>
    <t>Outreach activity in a designated place-New Hope,St Barnados,Watoto Wema</t>
  </si>
  <si>
    <t>Prayer chain for teachers</t>
  </si>
  <si>
    <t>Prayer Day for ALL CHURCHES</t>
  </si>
  <si>
    <t>Present a Child led Service periodically in the main Service</t>
  </si>
  <si>
    <t>Teacher training workshops offered out</t>
  </si>
  <si>
    <t>Training sessions for those interested in the PPI (Inhouse training)</t>
  </si>
  <si>
    <t>Teacher Visitation</t>
  </si>
  <si>
    <t>PPI in 3 Schools (Qtrlyreport)</t>
  </si>
  <si>
    <t>Children share the Gospel in their  neighbourhood</t>
  </si>
  <si>
    <t>Strategic Plan implementation</t>
  </si>
  <si>
    <t>Other Pastrol Duties</t>
  </si>
  <si>
    <t>Preaching and teaching engagements</t>
  </si>
  <si>
    <t>Benevolence engagements</t>
  </si>
  <si>
    <t>Visitation of Teachers in the childrens ministry</t>
  </si>
  <si>
    <t>Airtime</t>
  </si>
  <si>
    <t>NARRATIVE REPORT 2022</t>
  </si>
  <si>
    <t>Song lists checked for Scriptural soundness</t>
  </si>
  <si>
    <t>Weekly</t>
  </si>
  <si>
    <t>Song lists in line with the sermon series/topic</t>
  </si>
  <si>
    <t>Monthly Holy communion services at NMC</t>
  </si>
  <si>
    <t>Invite guest music teams</t>
  </si>
  <si>
    <t>Encourage all the youth serving to participate in the church's pre-service prayers</t>
  </si>
  <si>
    <t>ongoing</t>
  </si>
  <si>
    <t>Continue incorporating ACTS model of prayer in the services</t>
  </si>
  <si>
    <t>Young  adults prayer meetings at least once a month</t>
  </si>
  <si>
    <t>Mobilise young adults to participate in the church's prayer activities</t>
  </si>
  <si>
    <t>Quarterly prayer retreats for youth leaders</t>
  </si>
  <si>
    <t xml:space="preserve">ACTS prayer model in services </t>
  </si>
  <si>
    <t>Preparation and execution of preaching plan in line with the annual theme</t>
  </si>
  <si>
    <t>Weekly sermon evaluation</t>
  </si>
  <si>
    <t>Invite external preachers</t>
  </si>
  <si>
    <t>Scripture memorisation in each series</t>
  </si>
  <si>
    <t>Calls to response after preaching</t>
  </si>
  <si>
    <t>Enhancing the media and digital experience in the services</t>
  </si>
  <si>
    <t>Improve aesthetics through décor</t>
  </si>
  <si>
    <t>Meet and greet every 5th Sunday (subject to COVID situation)</t>
  </si>
  <si>
    <t>Refreshments available every Sunday to foster fellowship (subject to COVID situation)</t>
  </si>
  <si>
    <t>Invite older men and women to attend youth services and activities to foster discipleship relationships</t>
  </si>
  <si>
    <t>Youth leaders and co-workers engaged with ROPES</t>
  </si>
  <si>
    <t>High school leavers mentored through the IMPACT program</t>
  </si>
  <si>
    <t>Class 8 students and its equivalent in non-844 systems mentored through the ROPES program</t>
  </si>
  <si>
    <t>Report on number of participants in Impact</t>
  </si>
  <si>
    <t>Report on number of participants in ROPES</t>
  </si>
  <si>
    <t>Youth volunteers fellowships/trainings</t>
  </si>
  <si>
    <t>Report on participants in the Leadership Fast Track</t>
  </si>
  <si>
    <t>Report on participants during the youth volunteers fellowships/trainings</t>
  </si>
  <si>
    <t>Young Adults Monthly fellowship activities</t>
  </si>
  <si>
    <t>Encourage youth and young adults to participate in the church wide outreach activities</t>
  </si>
  <si>
    <t>High school outreach</t>
  </si>
  <si>
    <t>University outreach</t>
  </si>
  <si>
    <t>Encourage youth and young adults to participate in the church wide evangelism activities</t>
  </si>
  <si>
    <t>LITE Camp (Subject to COVID situation)</t>
  </si>
  <si>
    <t>Collegers' Camp (subject to COVID situation)</t>
  </si>
  <si>
    <t>A visit to a children's home or an elderly home</t>
  </si>
  <si>
    <t xml:space="preserve">Strenghening and building Young Adults Bible study groups </t>
  </si>
  <si>
    <t>Bible Book Clubs</t>
  </si>
  <si>
    <t>Services &amp; 3 fasting sessions</t>
  </si>
  <si>
    <t>Men's Fellowship for support</t>
  </si>
  <si>
    <t>Once a month</t>
  </si>
  <si>
    <t>Angaza Fellowship</t>
  </si>
  <si>
    <t>Caleb Generation</t>
  </si>
  <si>
    <t>Monthly meetings &amp; Bible study</t>
  </si>
  <si>
    <t>Olives Fellowship</t>
  </si>
  <si>
    <t>Every other month</t>
  </si>
  <si>
    <t>Marriage enrichment Fellowship</t>
  </si>
  <si>
    <t>Jars of Clay Fellowship</t>
  </si>
  <si>
    <t xml:space="preserve">Child Dedication </t>
  </si>
  <si>
    <t>GOLDS Fellowship</t>
  </si>
  <si>
    <t>Grief Support Ministry (GSM)</t>
  </si>
  <si>
    <t>36 Family Visits</t>
  </si>
  <si>
    <t>Counseling Ministry</t>
  </si>
  <si>
    <t xml:space="preserve">Training ad debriefing </t>
  </si>
  <si>
    <t>Premarital Counseling Classes(PMCC)</t>
  </si>
  <si>
    <t xml:space="preserve"> Two Pre-marital classes</t>
  </si>
  <si>
    <t>Premarital Counseling follow-up</t>
  </si>
  <si>
    <t xml:space="preserve"> Two Pre-marital classes and dinner in a year </t>
  </si>
  <si>
    <t>Wedding Bible purchase</t>
  </si>
  <si>
    <t xml:space="preserve">1)Marriage Enrichment Retreats and / or Conferences                                           </t>
  </si>
  <si>
    <t>1 couples retreat</t>
  </si>
  <si>
    <t>Create mentorship opportuities through engagement of the older and younger men</t>
  </si>
  <si>
    <t>Men's committee retreat</t>
  </si>
  <si>
    <t>Grief Support Ministry (GSM) trainings</t>
  </si>
  <si>
    <t>2 Trainings per year</t>
  </si>
  <si>
    <t xml:space="preserve">2) Parenting skills training at least 2 times a year        </t>
  </si>
  <si>
    <t>Parenting forums/trainings</t>
  </si>
  <si>
    <t>1 family emphasis month in which there will be a conference addressing family issues</t>
  </si>
  <si>
    <t>Quarterly Meeting on Updates and Ministries</t>
  </si>
  <si>
    <t>Visits to Kwale, Mua girls home, Watoto Wema home</t>
  </si>
  <si>
    <t>Sunday Tea</t>
  </si>
  <si>
    <t>TOTALS</t>
  </si>
  <si>
    <t>Quarterly reports</t>
  </si>
  <si>
    <t>monthly meetings</t>
  </si>
  <si>
    <t># of participants in Men's committee retreat</t>
  </si>
  <si>
    <t># (average) of participants in Angaza Fellowship</t>
  </si>
  <si>
    <t>New believers taken through New believers classes. Report per q</t>
  </si>
  <si>
    <r>
      <t xml:space="preserve">To conduct </t>
    </r>
    <r>
      <rPr>
        <i/>
        <sz val="11"/>
        <rFont val="Calibri"/>
        <family val="2"/>
        <scheme val="minor"/>
      </rPr>
      <t>at least</t>
    </r>
    <r>
      <rPr>
        <sz val="11"/>
        <rFont val="Calibri"/>
        <family val="2"/>
        <scheme val="minor"/>
      </rPr>
      <t xml:space="preserve"> 2 baptism class sessions </t>
    </r>
  </si>
  <si>
    <t>Training on Mentorship</t>
  </si>
  <si>
    <t>Continous recruitment of mentees from the Services and small groups. Report per q</t>
  </si>
  <si>
    <t>Forum with Angaza to continually recruits and sensitize possible mentors. Report Q</t>
  </si>
  <si>
    <t>Career fair</t>
  </si>
  <si>
    <t>Discipleship Workshop/conference</t>
  </si>
  <si>
    <t>HGF and small groups Faith Question segment</t>
  </si>
  <si>
    <t>Christian apologetics</t>
  </si>
  <si>
    <t>Training on HGF Material development</t>
  </si>
  <si>
    <t># of cogregants involved in the discipleship Workshop/conference</t>
  </si>
  <si>
    <t># of HGF and small groups involved in the Faith Question segment</t>
  </si>
  <si>
    <t># of Congregants involved in the Christian apologetics</t>
  </si>
  <si>
    <t># Trained on HGF Development</t>
  </si>
  <si>
    <t>HGF and Small groups fellowship</t>
  </si>
  <si>
    <t>HGF and small group visitiation. Report Q</t>
  </si>
  <si>
    <t>Prison Ministry Facilitation. Report Q</t>
  </si>
  <si>
    <t>Christians taken through membership at least 3 times a year</t>
  </si>
  <si>
    <t>WORKPLAN &amp; APPRAISAL TOOL FOR DISCIPLESHIP: YEAR 2022</t>
  </si>
  <si>
    <t>WORKPLAN &amp; APPRAISAL TOOL FOR FAMILY CARE: YEAR 2022</t>
  </si>
  <si>
    <t>WORKPLAN &amp; APPRAISAL TOOL FOR YOUTH &amp; YOUNG ADULTS: YEAR 2022</t>
  </si>
  <si>
    <t>WORKPLAN &amp; APPRAISAL TOOL FOR CHILDREN'S MINISTRY: YEAR 2022</t>
  </si>
  <si>
    <r>
      <t xml:space="preserve">Goal by 2023 &amp; </t>
    </r>
    <r>
      <rPr>
        <b/>
        <sz val="11"/>
        <color theme="4" tint="-0.499984740745262"/>
        <rFont val="Arial"/>
        <family val="2"/>
      </rPr>
      <t>Target</t>
    </r>
  </si>
  <si>
    <r>
      <t>There is increased spiritual engagement and expression of regular congregants through worship, prayer and the word;</t>
    </r>
    <r>
      <rPr>
        <sz val="11"/>
        <color theme="4" tint="-0.499984740745262"/>
        <rFont val="Arial"/>
        <family val="2"/>
      </rPr>
      <t xml:space="preserve"> </t>
    </r>
    <r>
      <rPr>
        <b/>
        <sz val="11"/>
        <color theme="4" tint="-0.499984740745262"/>
        <rFont val="Arial"/>
        <family val="2"/>
      </rPr>
      <t>Level of congregants engagement measured as good (from 75% to 85%)</t>
    </r>
  </si>
  <si>
    <r>
      <rPr>
        <b/>
        <sz val="11"/>
        <rFont val="Arial"/>
        <family val="2"/>
      </rPr>
      <t>1.1</t>
    </r>
    <r>
      <rPr>
        <sz val="11"/>
        <color rgb="FF000000"/>
        <rFont val="Arial"/>
        <family val="2"/>
      </rPr>
      <t xml:space="preserve"> Congregants expressing and experiencing Christ-centered, vibrant and relevant worship</t>
    </r>
  </si>
  <si>
    <t>2) Send the preaching plan in advance so that the team can plan for songs in line with the sermon series.</t>
  </si>
  <si>
    <t xml:space="preserve">3)Share new Biblically sound songs that can be done within a sermon series Share these with team on whatsapp. </t>
  </si>
  <si>
    <t>3)Weekly Pre-view &amp; Review of songlists- support in music selection and processing of song lists with media team for services each week.</t>
  </si>
  <si>
    <t>4) Training &amp; mentorship of all song leaders in songlist development (&amp; response songs)- each team</t>
  </si>
  <si>
    <t>6) Song-writing challenge-  teams to develop 2 songs that are Christ centred, record &amp; upload on youtube</t>
  </si>
  <si>
    <t>1) Teams to encourage congregation to respond during worship (lift hands, bow, pray, kneel, reflect etc)</t>
  </si>
  <si>
    <t>2) Share new songs, re-mixes of songs &amp; beautiful arrangements of songs on the worship leaders social media platforms- at least once per quarter</t>
  </si>
  <si>
    <t>3) Teach the congregation (Sermons on worship/ Prayer each 5th Sunday)</t>
  </si>
  <si>
    <t>4a) Use rich/ diverse expressions of worship- 2 creative outputs a year e.g. Concerts, productions, film fest, online song medleys, online talk shows- at least twice a year</t>
  </si>
  <si>
    <r>
      <rPr>
        <b/>
        <sz val="11"/>
        <rFont val="Arial"/>
        <family val="2"/>
      </rPr>
      <t>1.2</t>
    </r>
    <r>
      <rPr>
        <sz val="11"/>
        <color rgb="FF000000"/>
        <rFont val="Arial"/>
        <family val="2"/>
      </rPr>
      <t xml:space="preserve"> Congregants are increasingly engaged in fervent, continuous prayer empowered by the Holy Spirit</t>
    </r>
  </si>
  <si>
    <t>1) Mobilize, through announcements, for prayer service &amp; prayer events (pre-service, morning/ Evening of prayer, keshas etc). Report per Q.</t>
  </si>
  <si>
    <t>2) Teach the congregation on Prayer (series)- Thursdays or Sunday (Pair with a month that has a 5th Sunday if possible)- To be approved by SMT</t>
  </si>
  <si>
    <t>3) Build a Prayer team of at least 100 that pray for the church &amp; beyond on Thursdays and Sundays and individually through the week.</t>
  </si>
  <si>
    <t>4) Follow up of prayer team members by prayer leadership team (e.g. keep register of attendance during team activities &amp; follow up those absent)- Report per q</t>
  </si>
  <si>
    <t xml:space="preserve">4) The music team to have a time of prayer within the teams each week. </t>
  </si>
  <si>
    <t>1) Prayer/ Worship experience services during Sunday services (every 5th Sunday) or at least 3 times a year</t>
  </si>
  <si>
    <t>2) Weekly Thursday Prayer service. Plan &amp; prepare for the service. Bi-monthly service schedule (every 2 months). Have a mix of staff and non- staff leaders leading the service.</t>
  </si>
  <si>
    <t>3) Ensure Prayer service sermon series are prepared in advance (liase with various Pastoral team members in the development of varied series). Every 2 months.</t>
  </si>
  <si>
    <t>4) Prayer &amp; worship experience services during the Thursday service (twice a year)</t>
  </si>
  <si>
    <t>5) Thursday Testimony services ( 3 times a year)</t>
  </si>
  <si>
    <t xml:space="preserve">6) Pre-service prayers every Sunday &amp; Thursday open to the congregation; report per q </t>
  </si>
  <si>
    <t>7) Monthly prayer bulletin developed by prayer team &amp; shared in the church networks (With the exception of January).</t>
  </si>
  <si>
    <t>8) Prayer &amp; Fasting week (3 times a year) including two prayer chains a year.</t>
  </si>
  <si>
    <t>9)Monthly prayer meetings for all intercessors (Every First Friday)- With the exception of January and the months with day prayer retreats. (2 of these should be training sessions)</t>
  </si>
  <si>
    <t>10) Ministry prayer day each week- where intercessors pray for ministries once a week (Report per q)</t>
  </si>
  <si>
    <t>11) 2 Prayer meetings open to the entire Church (e.g. kesha, mini-kesha, morning/ evening/ day of prayer)- either organised by assembly team or liase with global team</t>
  </si>
  <si>
    <t>12) Prayer retreat for intercessors (Include training with internal &amp; external speakers)</t>
  </si>
  <si>
    <t>13) Weekly staff prayer chain, send reminders and prayer items. Report per q</t>
  </si>
  <si>
    <t>14) Extended Ngong road staff prayer (three times a year)- Liase with Chaplaincy</t>
  </si>
  <si>
    <r>
      <t>1) Evaluation of preaching (using evaluation form &amp; discussions) with the aim of sharpening the preachers- staff &amp; non: staff</t>
    </r>
    <r>
      <rPr>
        <b/>
        <sz val="10"/>
        <rFont val="Arial"/>
        <family val="2"/>
      </rPr>
      <t xml:space="preserve"> (report once per quarter)</t>
    </r>
  </si>
  <si>
    <t>2) Evaluation of preaching (during service planning). Discussions to help the preachers grow.</t>
  </si>
  <si>
    <t>2) Sermon Series- pre- Planning &amp; post-series evaluation (series Crafting team)- Meet every month</t>
  </si>
  <si>
    <t>1) Weekly service Planning &amp; review meetings.</t>
  </si>
  <si>
    <t>2b) Creative elements in the services once per quarter e.g. trailers, special artists, dance, drama, media etc; report per Q</t>
  </si>
  <si>
    <t>3) Service Leaders prepration &amp; feedback post-service- Allocate one person per month to prepare the Sunday service leaders (Report per q)</t>
  </si>
  <si>
    <t>5) Service planning &amp; music Team reps to visit other churches in person or online for observation &amp; benchmarking. (at least once a year)</t>
  </si>
  <si>
    <t>11) Worship Café- Master class (either in- person or online)-Around music, worship, how to do a set, teaching, lessons learned etc. can invite guests and also internal spekaers.</t>
  </si>
  <si>
    <t>11) flowers for decoration of the sanctuary (every Sunday).</t>
  </si>
  <si>
    <t>13) Music team writing/ music sessions to strengthen synergy in the teams musically &amp; socially to help build unity in the team.</t>
  </si>
  <si>
    <t>1) Music team Bible studies- Each team to have a time of Bible study/ Devotion when they are leading e.g. look at the scripture of the Sunday and do a short study/ share about this portion of scripture. Spearheaded by those leading each week.</t>
  </si>
  <si>
    <t>2) Having a discipleship representative for each music team that co-ordinates follow up of team members e.g. join HGF's/ small groups.</t>
  </si>
  <si>
    <t>1) Older worship leaders mentoring younger leaders &amp; or pastoral presence in youth teams (Report per quarter)</t>
  </si>
  <si>
    <t>1) Intentional delegation of leadership roles in the teams (all teams). With job descriptions for each role.</t>
  </si>
  <si>
    <t>2) Exchange programs of music teams- part of training exposure (twice a year)</t>
  </si>
  <si>
    <t>4) Music Leaders meetings (2 times a year, one is a retreat)- Include leadership &amp; discipleship trainings.</t>
  </si>
  <si>
    <t xml:space="preserve">7) Music Team zoom hangout/ fellowship </t>
  </si>
  <si>
    <t>6) Monthly Prayer Leaders meetings- Except January</t>
  </si>
  <si>
    <t>5) Creative Arts meetings per Q (Leaders / team)</t>
  </si>
  <si>
    <t>10a) Ushers management team meetings- 3 per year</t>
  </si>
  <si>
    <t>9) Usher team leaders meeting (annual)</t>
  </si>
  <si>
    <t>10) Ushers combined fellowship &amp; training</t>
  </si>
  <si>
    <t>WORKPLAN &amp; APPRAISAL TOOL FOR WORSHIP PRAYER &amp; TEACHING: YEAR 2022</t>
  </si>
  <si>
    <t xml:space="preserve">WORKPLAN &amp; APPRAISAL TOOL FOR MEDIA MINISTRY: YEAR 2022 </t>
  </si>
  <si>
    <t>Overall 2022 achievement</t>
  </si>
  <si>
    <t>Worship Leaders planning meeting</t>
  </si>
  <si>
    <t xml:space="preserve">Men's prayer breakfast </t>
  </si>
  <si>
    <t>Honorarium</t>
  </si>
  <si>
    <t>Purchase of fabric</t>
  </si>
  <si>
    <t>Sanctuary décor</t>
  </si>
  <si>
    <t xml:space="preserve">Weekly HGF </t>
  </si>
  <si>
    <t>PMCC</t>
  </si>
  <si>
    <t>Parenting sessions (child dedicatio</t>
  </si>
  <si>
    <t>HGF materials + Trainings</t>
  </si>
  <si>
    <t>Young men Kambuzi</t>
  </si>
  <si>
    <t>Young men retreat</t>
  </si>
  <si>
    <t>Badili Program sessions</t>
  </si>
  <si>
    <t>Badili training + honorarium</t>
  </si>
  <si>
    <t>Badili Planning and mobilization</t>
  </si>
  <si>
    <t>Badili camp</t>
  </si>
  <si>
    <t>Father daughter day</t>
  </si>
  <si>
    <t>Father son day</t>
  </si>
  <si>
    <t>Men Hike</t>
  </si>
  <si>
    <t>Men Honorarium and stationery</t>
  </si>
  <si>
    <t>Visitation and Benevolence</t>
  </si>
  <si>
    <t>Grief recovery program</t>
  </si>
  <si>
    <t>Men End year fellowship</t>
  </si>
  <si>
    <t>Ladies monthly fellowship</t>
  </si>
  <si>
    <t>Daughters of Ruth</t>
  </si>
  <si>
    <t>Family Fun Day</t>
  </si>
  <si>
    <t>Couples Marriage enrichment</t>
  </si>
  <si>
    <t>Couples Seminar</t>
  </si>
  <si>
    <t>Sports Ministry Tournament</t>
  </si>
  <si>
    <t>Sports outreach to coaches</t>
  </si>
  <si>
    <t>Year round outreach and evangelism training</t>
  </si>
  <si>
    <t>Community Support</t>
  </si>
  <si>
    <t>Discipleship materials + training</t>
  </si>
  <si>
    <t>40 Days of Grace and Power</t>
  </si>
  <si>
    <t>NBC Kibera 3rd Anniversary</t>
  </si>
  <si>
    <t>Holiday Bible Club</t>
  </si>
  <si>
    <t>ROPES Program camp + picnic</t>
  </si>
  <si>
    <t>Counsellors Training</t>
  </si>
  <si>
    <t>Children workers training</t>
  </si>
  <si>
    <t>Children workers retreat</t>
  </si>
  <si>
    <t>Teens Monthly fellowship</t>
  </si>
  <si>
    <t>Young She monthly fellowship</t>
  </si>
  <si>
    <t>Young Men Monthly fellowship</t>
  </si>
  <si>
    <t>Collegers termly fellowship</t>
  </si>
  <si>
    <t>Creative Arts dance and drama</t>
  </si>
  <si>
    <t>Staff Cost</t>
  </si>
  <si>
    <t xml:space="preserve">Office shopping </t>
  </si>
  <si>
    <t>Church maintanance and repairs</t>
  </si>
  <si>
    <t>Media Eduipment maintanance</t>
  </si>
  <si>
    <t>Cleaning Tent</t>
  </si>
  <si>
    <t>Utencils</t>
  </si>
  <si>
    <t>Anointing oil</t>
  </si>
  <si>
    <t>Sunday tealady</t>
  </si>
  <si>
    <t>WORKPLAN &amp; APPRAISAL TOOL FOR NBC KIBERA: YEAR 2022</t>
  </si>
  <si>
    <t>Half year reports</t>
  </si>
  <si>
    <t>Self Funding</t>
  </si>
  <si>
    <t>2022 Excan Program</t>
  </si>
  <si>
    <t>Bible study materials &amp;  Facilitation - Youth ministry</t>
  </si>
  <si>
    <t>Effective Couples Ministry in 2022 targetting 30 couples with 3 meetings</t>
  </si>
  <si>
    <t>Do 1 Parenting seminar in 2022</t>
  </si>
  <si>
    <t>Do 2 Child dedication in 2022</t>
  </si>
  <si>
    <t xml:space="preserve">Do 1 Family day in 2022: </t>
  </si>
  <si>
    <t>Facilitation of KUPAA ministry in 2022 (honorarium for some of the speakers, snacks, transportation incase of site visits)</t>
  </si>
  <si>
    <t>Have 2 Co-workers fellowships targetting 100 leaders by end of 2022</t>
  </si>
  <si>
    <t>Grow Men’s ministry in 2022 targeting 60 men per meeting</t>
  </si>
  <si>
    <t>Strengthen Ladies Ministry in 2022 targeting 70 ladies in the monthly meeting</t>
  </si>
  <si>
    <t>Have 2 evangelism training in 2022</t>
  </si>
  <si>
    <t>Acquire curriculium for 270 kids in 2022</t>
  </si>
  <si>
    <t xml:space="preserve">Strengthen a creative arts ministry in 2022 (refreshments and props) for teens ministry preparing skits for Easter and Christmas holidays </t>
  </si>
  <si>
    <t xml:space="preserve">Have School of Word in 2022      </t>
  </si>
  <si>
    <t>Have youth involved in 2 outreach activities in the year 2022</t>
  </si>
  <si>
    <t>4 Youth Hangout sessions</t>
  </si>
  <si>
    <t>Do 2 Membership Classes in 2022</t>
  </si>
  <si>
    <t>Report on Church giving for the year; target is to achieve at least 80%</t>
  </si>
  <si>
    <t>16. Décor</t>
  </si>
  <si>
    <t>17. Holy Communion</t>
  </si>
  <si>
    <t>CARETAKERS HOUSE COSTS</t>
  </si>
  <si>
    <t>STAFF WELFARE (Including drinking water in the course of the week)</t>
  </si>
  <si>
    <t>SIGNAGE DESIGN &amp; FABRICATION &amp; COUNCIL FEES</t>
  </si>
  <si>
    <t>WORKPLAN &amp; APPRAISAL TOOL FOR NBC ONGATA RONGAI: YEAR 2022</t>
  </si>
  <si>
    <r>
      <t>NAME OF ASSEMBLY/DEPT:</t>
    </r>
    <r>
      <rPr>
        <b/>
        <sz val="11"/>
        <color rgb="FF000000"/>
        <rFont val="Times New Roman"/>
        <family val="1"/>
      </rPr>
      <t xml:space="preserve"> ONGATA RONGAI</t>
    </r>
  </si>
  <si>
    <r>
      <t xml:space="preserve">BUDGET </t>
    </r>
    <r>
      <rPr>
        <b/>
        <i/>
        <sz val="11"/>
        <rFont val="Times New Roman"/>
        <family val="1"/>
      </rPr>
      <t>Request</t>
    </r>
  </si>
  <si>
    <r>
      <t xml:space="preserve">Goal by 2023 &amp; </t>
    </r>
    <r>
      <rPr>
        <b/>
        <sz val="11"/>
        <color theme="4" tint="-0.499984740745262"/>
        <rFont val="Times New Roman"/>
        <family val="1"/>
      </rPr>
      <t>Target</t>
    </r>
  </si>
  <si>
    <r>
      <t>There is increased spiritual engagement and expression of regular congregants through worship, prayer and the word;</t>
    </r>
    <r>
      <rPr>
        <sz val="11"/>
        <color theme="4" tint="-0.499984740745262"/>
        <rFont val="Times New Roman"/>
        <family val="1"/>
      </rPr>
      <t xml:space="preserve"> </t>
    </r>
    <r>
      <rPr>
        <b/>
        <sz val="11"/>
        <color theme="4" tint="-0.499984740745262"/>
        <rFont val="Times New Roman"/>
        <family val="1"/>
      </rPr>
      <t>Level of congregants engagement measured as good (from 75% to 85%)</t>
    </r>
  </si>
  <si>
    <r>
      <rPr>
        <b/>
        <sz val="11"/>
        <rFont val="Times New Roman"/>
        <family val="1"/>
      </rPr>
      <t>1.1</t>
    </r>
    <r>
      <rPr>
        <sz val="11"/>
        <color rgb="FF000000"/>
        <rFont val="Times New Roman"/>
        <family val="1"/>
      </rPr>
      <t xml:space="preserve"> Congregants expressing and experiencing Christ-centered, vibrant and relevant worship</t>
    </r>
  </si>
  <si>
    <r>
      <rPr>
        <b/>
        <sz val="11"/>
        <rFont val="Times New Roman"/>
        <family val="1"/>
      </rPr>
      <t>1.2</t>
    </r>
    <r>
      <rPr>
        <sz val="11"/>
        <color rgb="FF000000"/>
        <rFont val="Times New Roman"/>
        <family val="1"/>
      </rPr>
      <t xml:space="preserve"> Congregants are increasingly engaged in fervent, continuous prayer empowered by the Holy Spirit</t>
    </r>
  </si>
  <si>
    <r>
      <t xml:space="preserve">There is increased spiritual maturity of regular congregants through effective discipleship, mentorship and leadership development; </t>
    </r>
    <r>
      <rPr>
        <b/>
        <sz val="11"/>
        <color theme="4" tint="-0.499984740745262"/>
        <rFont val="Times New Roman"/>
        <family val="1"/>
      </rPr>
      <t>At least 50% of regular congregants, at any given time, who understand, communicate and live out the gospel</t>
    </r>
  </si>
  <si>
    <r>
      <rPr>
        <b/>
        <sz val="11"/>
        <rFont val="Times New Roman"/>
        <family val="1"/>
      </rPr>
      <t>2.1</t>
    </r>
    <r>
      <rPr>
        <sz val="11"/>
        <color rgb="FF000000"/>
        <rFont val="Times New Roman"/>
        <family val="1"/>
      </rPr>
      <t xml:space="preserve"> Congregants effectively discipled and discipling others</t>
    </r>
  </si>
  <si>
    <r>
      <rPr>
        <b/>
        <sz val="11"/>
        <rFont val="Times New Roman"/>
        <family val="1"/>
      </rPr>
      <t>2.2</t>
    </r>
    <r>
      <rPr>
        <sz val="11"/>
        <color rgb="FF000000"/>
        <rFont val="Times New Roman"/>
        <family val="1"/>
      </rPr>
      <t xml:space="preserve"> Increased number of persons involved in mentorship programs</t>
    </r>
  </si>
  <si>
    <r>
      <t>Regular congregants are participating in holistic outreach,  evangelism and viable Church Planting;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theme="4" tint="-0.499984740745262"/>
        <rFont val="Times New Roman"/>
        <family val="1"/>
      </rPr>
      <t>At least 60% of regular congregants participating; and 2 churches planted</t>
    </r>
  </si>
  <si>
    <r>
      <rPr>
        <b/>
        <sz val="11"/>
        <rFont val="Times New Roman"/>
        <family val="1"/>
      </rPr>
      <t>3.1</t>
    </r>
    <r>
      <rPr>
        <sz val="11"/>
        <color rgb="FF000000"/>
        <rFont val="Times New Roman"/>
        <family val="1"/>
      </rPr>
      <t xml:space="preserve"> An equipped congregation that is actively and effectively engaged in holistic outreach.</t>
    </r>
  </si>
  <si>
    <r>
      <rPr>
        <b/>
        <sz val="11"/>
        <rFont val="Times New Roman"/>
        <family val="1"/>
      </rPr>
      <t>3.2</t>
    </r>
    <r>
      <rPr>
        <sz val="11"/>
        <color rgb="FF000000"/>
        <rFont val="Times New Roman"/>
        <family val="1"/>
      </rPr>
      <t xml:space="preserve"> An equipped congregation that is actively and effectively engaged in evangelism.</t>
    </r>
  </si>
  <si>
    <r>
      <rPr>
        <b/>
        <sz val="11"/>
        <rFont val="Times New Roman"/>
        <family val="1"/>
      </rPr>
      <t>3.3</t>
    </r>
    <r>
      <rPr>
        <sz val="11"/>
        <color rgb="FF000000"/>
        <rFont val="Times New Roman"/>
        <family val="1"/>
      </rPr>
      <t xml:space="preserve"> Planted and established vibrant, Christ centered churces that are advancing the Kingdom of God.</t>
    </r>
  </si>
  <si>
    <r>
      <t xml:space="preserve">Children, Youth, and Young Adults are actively and variously engaged in influencing the world around them by living out and sharing their Christian testimony; </t>
    </r>
    <r>
      <rPr>
        <b/>
        <sz val="11"/>
        <color theme="4" tint="-0.499984740745262"/>
        <rFont val="Times New Roman"/>
        <family val="1"/>
      </rPr>
      <t>At least 50% of Children, youth and young adults</t>
    </r>
  </si>
  <si>
    <r>
      <rPr>
        <b/>
        <sz val="11"/>
        <rFont val="Times New Roman"/>
        <family val="1"/>
      </rPr>
      <t>4.1</t>
    </r>
    <r>
      <rPr>
        <sz val="11"/>
        <color rgb="FF000000"/>
        <rFont val="Times New Roman"/>
        <family val="1"/>
      </rPr>
      <t xml:space="preserve"> Children actively living out and sharing their Christian testimony </t>
    </r>
  </si>
  <si>
    <r>
      <rPr>
        <b/>
        <sz val="11"/>
        <rFont val="Times New Roman"/>
        <family val="1"/>
      </rPr>
      <t>4.2</t>
    </r>
    <r>
      <rPr>
        <sz val="11"/>
        <color rgb="FF000000"/>
        <rFont val="Times New Roman"/>
        <family val="1"/>
      </rPr>
      <t xml:space="preserve"> Youth actively living out and sharing their Christian testimony </t>
    </r>
  </si>
  <si>
    <r>
      <rPr>
        <b/>
        <sz val="11"/>
        <rFont val="Times New Roman"/>
        <family val="1"/>
      </rPr>
      <t>4.3</t>
    </r>
    <r>
      <rPr>
        <sz val="11"/>
        <color rgb="FF000000"/>
        <rFont val="Times New Roman"/>
        <family val="1"/>
      </rPr>
      <t xml:space="preserve"> Young adults actively living out and sharing their Christian testimony</t>
    </r>
  </si>
  <si>
    <r>
      <t xml:space="preserve">Governance and management structures are aligned and strengthened effectively overseeing the affairs of NBC and its growth; </t>
    </r>
    <r>
      <rPr>
        <b/>
        <sz val="11"/>
        <color theme="4" tint="-0.499984740745262"/>
        <rFont val="Times New Roman"/>
        <family val="1"/>
      </rPr>
      <t>Alignment and strength of governance and management structures rated as good</t>
    </r>
  </si>
  <si>
    <r>
      <t xml:space="preserve">6.1 </t>
    </r>
    <r>
      <rPr>
        <sz val="11"/>
        <color rgb="FF000000"/>
        <rFont val="Times New Roman"/>
        <family val="1"/>
      </rPr>
      <t>Community presented with the Gospel of Christ</t>
    </r>
  </si>
  <si>
    <r>
      <t xml:space="preserve">6.2 </t>
    </r>
    <r>
      <rPr>
        <sz val="11"/>
        <rFont val="Times New Roman"/>
        <family val="1"/>
      </rPr>
      <t>Resource Mobilization done so as to sustain ministry activities</t>
    </r>
  </si>
  <si>
    <r>
      <t xml:space="preserve">6.3 </t>
    </r>
    <r>
      <rPr>
        <sz val="11"/>
        <rFont val="Times New Roman"/>
        <family val="1"/>
      </rPr>
      <t>Member Care: Visitation and Benevolence</t>
    </r>
  </si>
  <si>
    <r>
      <t xml:space="preserve">6.4 </t>
    </r>
    <r>
      <rPr>
        <sz val="11"/>
        <rFont val="Times New Roman"/>
        <family val="1"/>
      </rPr>
      <t>Preaching Ministry</t>
    </r>
  </si>
  <si>
    <r>
      <t xml:space="preserve">6.5 </t>
    </r>
    <r>
      <rPr>
        <sz val="11"/>
        <rFont val="Times New Roman"/>
        <family val="1"/>
      </rPr>
      <t>Involvement with other NBC Global matters</t>
    </r>
  </si>
  <si>
    <t>#  Leadership development initatives</t>
  </si>
  <si>
    <t>87 participants across all leadership initaitives</t>
  </si>
  <si>
    <t>Establish a pre-service youth prayer team (qtly reporting)</t>
  </si>
  <si>
    <t xml:space="preserve">Sensitize and Train Youth in outreach and evangelism within their service and also in the church. </t>
  </si>
  <si>
    <t>NAME OF ASSEMBLY/DEPT:Westlands</t>
  </si>
  <si>
    <r>
      <rPr>
        <b/>
        <sz val="12"/>
        <rFont val="Times New Roman"/>
        <family val="1"/>
        <charset val="1"/>
      </rPr>
      <t xml:space="preserve">BUDGET </t>
    </r>
    <r>
      <rPr>
        <b/>
        <i/>
        <sz val="9"/>
        <rFont val="Times New Roman"/>
        <family val="1"/>
        <charset val="1"/>
      </rPr>
      <t>Request</t>
    </r>
  </si>
  <si>
    <r>
      <rPr>
        <b/>
        <sz val="11"/>
        <color rgb="FF000000"/>
        <rFont val="Calibri"/>
        <family val="2"/>
        <charset val="1"/>
      </rPr>
      <t xml:space="preserve">Goal by 2023 &amp; </t>
    </r>
    <r>
      <rPr>
        <b/>
        <sz val="11"/>
        <color rgb="FF1F4E79"/>
        <rFont val="Calibri"/>
        <family val="2"/>
        <charset val="1"/>
      </rPr>
      <t>Target</t>
    </r>
  </si>
  <si>
    <r>
      <rPr>
        <sz val="11"/>
        <color rgb="FF000000"/>
        <rFont val="Calibri"/>
        <family val="2"/>
        <charset val="1"/>
      </rPr>
      <t>There is increased spiritual engagement and expression of regular congregants through worship, prayer and the word;</t>
    </r>
    <r>
      <rPr>
        <sz val="11"/>
        <color rgb="FF1F4E79"/>
        <rFont val="Calibri"/>
        <family val="2"/>
        <charset val="1"/>
      </rPr>
      <t xml:space="preserve"> </t>
    </r>
    <r>
      <rPr>
        <b/>
        <sz val="11"/>
        <color rgb="FF1F4E79"/>
        <rFont val="Calibri"/>
        <family val="2"/>
        <charset val="1"/>
      </rPr>
      <t>Level of congregants engagement measured as good (from 75% to 85%)</t>
    </r>
  </si>
  <si>
    <r>
      <rPr>
        <b/>
        <sz val="11"/>
        <rFont val="Calibri"/>
        <family val="2"/>
        <charset val="1"/>
      </rPr>
      <t>1.1</t>
    </r>
    <r>
      <rPr>
        <sz val="11"/>
        <color rgb="FF000000"/>
        <rFont val="Calibri"/>
        <family val="2"/>
        <charset val="1"/>
      </rPr>
      <t xml:space="preserve"> Congregants expressing and experiencing Christ-centered, vibrant and relevant worship</t>
    </r>
  </si>
  <si>
    <t xml:space="preserve"> Three Overflow school of worship trainings </t>
  </si>
  <si>
    <t>Quarterly overflow  worship team meetings</t>
  </si>
  <si>
    <t>40 weekly overflow bible study on the Sermon text</t>
  </si>
  <si>
    <t xml:space="preserve">40 Weekly Overflow practices </t>
  </si>
  <si>
    <t xml:space="preserve"> Continuous \training of 4 instrumentalists</t>
  </si>
  <si>
    <t>Four Ladies led worship services</t>
  </si>
  <si>
    <t>Two children led worship services</t>
  </si>
  <si>
    <t>Four Young adults led worship services</t>
  </si>
  <si>
    <t xml:space="preserve">Four men led worship services </t>
  </si>
  <si>
    <r>
      <rPr>
        <b/>
        <sz val="11"/>
        <rFont val="Calibri"/>
        <family val="2"/>
        <charset val="1"/>
      </rPr>
      <t>1.2</t>
    </r>
    <r>
      <rPr>
        <sz val="11"/>
        <color rgb="FF000000"/>
        <rFont val="Calibri"/>
        <family val="2"/>
        <charset val="1"/>
      </rPr>
      <t xml:space="preserve"> Congregants are increasingly engaged in fervent, continuous prayer empowered by the Holy Spirit</t>
    </r>
  </si>
  <si>
    <t>Two Love Out Loud Worship concerts</t>
  </si>
  <si>
    <t xml:space="preserve">Two guests worship teams </t>
  </si>
  <si>
    <t xml:space="preserve">Four global  weeks of prayer and fasting </t>
  </si>
  <si>
    <t>Pre- service prayers every Sunday</t>
  </si>
  <si>
    <t>Mid-week prayer services on Thursdays</t>
  </si>
  <si>
    <t>Quarterly prayer drives within our jurisdiction</t>
  </si>
  <si>
    <t xml:space="preserve">Prayer Push Weeks  [First week of the month] </t>
  </si>
  <si>
    <t>Grow and go preaching program</t>
  </si>
  <si>
    <t xml:space="preserve"> Quarterly Preachers training </t>
  </si>
  <si>
    <t>Spiritual formation teachings</t>
  </si>
  <si>
    <t>Walk through the Bible</t>
  </si>
  <si>
    <t>Six  Bible trivias</t>
  </si>
  <si>
    <t>To have at least one altar call per month</t>
  </si>
  <si>
    <t>Addition of 50 new members to the church</t>
  </si>
  <si>
    <t>To add at least 50 co-workers in the year</t>
  </si>
  <si>
    <t xml:space="preserve">Growth in giving in cash and kind </t>
  </si>
  <si>
    <t xml:space="preserve">Three Hospitality and Ushers team training </t>
  </si>
  <si>
    <t xml:space="preserve">To improve the Sactuary ambience : Stage,pillows, carpet, console &amp; mics </t>
  </si>
  <si>
    <t>Three trainings of service leaders in 2021</t>
  </si>
  <si>
    <r>
      <rPr>
        <sz val="11"/>
        <color rgb="FF000000"/>
        <rFont val="Calibri"/>
        <family val="2"/>
        <charset val="1"/>
      </rPr>
      <t xml:space="preserve">There is increased spiritual maturity of regular congregants through effective discipleship, mentorship and leadership development; </t>
    </r>
    <r>
      <rPr>
        <b/>
        <sz val="11"/>
        <color rgb="FF1F4E79"/>
        <rFont val="Calibri"/>
        <family val="2"/>
        <charset val="1"/>
      </rPr>
      <t>At least 50% of regular congregants, at any given time, who understand, communicate and live out the gospel</t>
    </r>
  </si>
  <si>
    <r>
      <rPr>
        <b/>
        <sz val="11"/>
        <rFont val="Calibri"/>
        <family val="2"/>
        <charset val="1"/>
      </rPr>
      <t>2.1</t>
    </r>
    <r>
      <rPr>
        <sz val="11"/>
        <color rgb="FF000000"/>
        <rFont val="Calibri"/>
        <family val="2"/>
        <charset val="1"/>
      </rPr>
      <t xml:space="preserve"> Congregants effectively discipled and discipling others</t>
    </r>
  </si>
  <si>
    <t>Connect Program for new comers and placing them in Vine Groups [Target 50 new members]</t>
  </si>
  <si>
    <t xml:space="preserve">15 new Vine Groups </t>
  </si>
  <si>
    <t>One baptism class</t>
  </si>
  <si>
    <t>One Baby dedication class</t>
  </si>
  <si>
    <t>Dating &amp; waiting, pre marital class .</t>
  </si>
  <si>
    <t>Kupaa Class</t>
  </si>
  <si>
    <t>50 Congregants discpling others</t>
  </si>
  <si>
    <r>
      <rPr>
        <b/>
        <sz val="11"/>
        <rFont val="Calibri"/>
        <family val="2"/>
        <charset val="1"/>
      </rPr>
      <t>2.2</t>
    </r>
    <r>
      <rPr>
        <sz val="11"/>
        <color rgb="FF000000"/>
        <rFont val="Calibri"/>
        <family val="2"/>
        <charset val="1"/>
      </rPr>
      <t xml:space="preserve"> Increased number of persons involved in mentorship programs</t>
    </r>
  </si>
  <si>
    <t>70 Congregants going through mentorship</t>
  </si>
  <si>
    <t># of persons involved in mentoring others</t>
  </si>
  <si>
    <t>Raise number of those mentoring others to 35</t>
  </si>
  <si>
    <t>Co-workers training day</t>
  </si>
  <si>
    <t>Involvement  in the  318 initiative</t>
  </si>
  <si>
    <t>Bi-monthly vine group leaders meeting</t>
  </si>
  <si>
    <t>Train 100 leaders in the  year</t>
  </si>
  <si>
    <t>Prince Men’s Chorale album launch</t>
  </si>
  <si>
    <t>Prince quartery breakfast meetings</t>
  </si>
  <si>
    <t xml:space="preserve">Daughters Dignity Packs at Farasi Lane </t>
  </si>
  <si>
    <t>Daughters quarterly meetings (4 meetings)</t>
  </si>
  <si>
    <t>Kwale Bapo scholars program, tuition school outreach &amp; parents motivational talks</t>
  </si>
  <si>
    <t>PPI, adopt a child,  counselling and scholarship at Farasi lane Primary school</t>
  </si>
  <si>
    <t>Social welfare</t>
  </si>
  <si>
    <t>Reach out in Lower  kabete and chiromo campus recruit and run KUPAA</t>
  </si>
  <si>
    <r>
      <rPr>
        <b/>
        <sz val="11"/>
        <rFont val="Calibri"/>
        <family val="2"/>
        <charset val="1"/>
      </rPr>
      <t>3.2</t>
    </r>
    <r>
      <rPr>
        <sz val="11"/>
        <color rgb="FF000000"/>
        <rFont val="Calibri"/>
        <family val="2"/>
        <charset val="1"/>
      </rPr>
      <t xml:space="preserve"> An equipped congregation that is actively and effectively engaged in evangelism.</t>
    </r>
  </si>
  <si>
    <t>Heaven gates &amp; hell flames  in lower kabete Campus</t>
  </si>
  <si>
    <r>
      <rPr>
        <b/>
        <sz val="11"/>
        <rFont val="Calibri"/>
        <family val="2"/>
        <charset val="1"/>
      </rPr>
      <t>3.3</t>
    </r>
    <r>
      <rPr>
        <sz val="11"/>
        <color rgb="FF000000"/>
        <rFont val="Calibri"/>
        <family val="2"/>
        <charset val="1"/>
      </rPr>
      <t xml:space="preserve"> Planted and established vibrant, Christ centered churces that are advancing the Kingdom of God.</t>
    </r>
  </si>
  <si>
    <t>14 Estabilished Ministries</t>
  </si>
  <si>
    <r>
      <rPr>
        <sz val="11"/>
        <color rgb="FF000000"/>
        <rFont val="Calibri"/>
        <family val="2"/>
        <charset val="1"/>
      </rPr>
      <t xml:space="preserve"># of strucutred ministries established in the church plants </t>
    </r>
    <r>
      <rPr>
        <sz val="10"/>
        <color rgb="FF000000"/>
        <rFont val="Calibri"/>
        <family val="2"/>
        <charset val="1"/>
      </rPr>
      <t>(</t>
    </r>
    <r>
      <rPr>
        <i/>
        <sz val="10"/>
        <color rgb="FF000000"/>
        <rFont val="Calibri"/>
        <family val="2"/>
        <charset val="1"/>
      </rPr>
      <t>Limited to the church plants including Children incl ROPES, youth, young adults and the fellowship/care ministries)</t>
    </r>
  </si>
  <si>
    <t xml:space="preserve">Impact </t>
  </si>
  <si>
    <t xml:space="preserve">Pre marital </t>
  </si>
  <si>
    <t>Ndoa Poa</t>
  </si>
  <si>
    <t xml:space="preserve">Adopt a child </t>
  </si>
  <si>
    <t>Two Trainings for 15 teachers</t>
  </si>
  <si>
    <r>
      <rPr>
        <sz val="11"/>
        <color rgb="FF000000"/>
        <rFont val="Calibri"/>
        <family val="2"/>
        <charset val="1"/>
      </rPr>
      <t xml:space="preserve">Children, Youth, and Young Adults are actively and variously engaged in influencing the world around them by living out and sharing their Christian testimony; </t>
    </r>
    <r>
      <rPr>
        <b/>
        <sz val="11"/>
        <color rgb="FF1F4E79"/>
        <rFont val="Calibri"/>
        <family val="2"/>
        <charset val="1"/>
      </rPr>
      <t>At least 50% of Children, youth and young adults</t>
    </r>
  </si>
  <si>
    <r>
      <rPr>
        <b/>
        <sz val="11"/>
        <rFont val="Calibri"/>
        <family val="2"/>
        <charset val="1"/>
      </rPr>
      <t>4.1</t>
    </r>
    <r>
      <rPr>
        <sz val="11"/>
        <color rgb="FF000000"/>
        <rFont val="Calibri"/>
        <family val="2"/>
        <charset val="1"/>
      </rPr>
      <t xml:space="preserve"> Children actively living out and sharing their Christian testimony </t>
    </r>
  </si>
  <si>
    <r>
      <rPr>
        <sz val="11"/>
        <color rgb="FF000000"/>
        <rFont val="Calibri"/>
        <family val="2"/>
        <charset val="1"/>
      </rPr>
      <t xml:space="preserve">% of children living out and sharing their Christian testimony  </t>
    </r>
    <r>
      <rPr>
        <i/>
        <sz val="11"/>
        <rFont val="Calibri"/>
        <family val="2"/>
        <charset val="1"/>
      </rPr>
      <t>(home, school, play arenas etc)</t>
    </r>
  </si>
  <si>
    <t>Ropes  program incoporating Farasi Lane</t>
  </si>
  <si>
    <t xml:space="preserve">48 Sunday school classes teaching, discipling and mentoring children 0-14 years </t>
  </si>
  <si>
    <t>`12</t>
  </si>
  <si>
    <t>Two Sunday school teachers and children service</t>
  </si>
  <si>
    <t>Flannel Board for teaching</t>
  </si>
  <si>
    <t>Weekly Sunday  Materials and Stationery</t>
  </si>
  <si>
    <t>HBCs and Fun day</t>
  </si>
  <si>
    <t>Sunday school teachers appreciation retreat</t>
  </si>
  <si>
    <r>
      <rPr>
        <b/>
        <sz val="11"/>
        <rFont val="Calibri"/>
        <family val="2"/>
        <charset val="1"/>
      </rPr>
      <t>4.2</t>
    </r>
    <r>
      <rPr>
        <sz val="11"/>
        <color rgb="FF000000"/>
        <rFont val="Calibri"/>
        <family val="2"/>
        <charset val="1"/>
      </rPr>
      <t xml:space="preserve"> Youth actively living out and sharing their Christian testimony </t>
    </r>
  </si>
  <si>
    <r>
      <rPr>
        <sz val="11"/>
        <rFont val="Calibri"/>
        <family val="2"/>
        <charset val="1"/>
      </rPr>
      <t xml:space="preserve">% of youth (ages13-17) involved actively living out and sharing their Christian testimony </t>
    </r>
    <r>
      <rPr>
        <i/>
        <sz val="11"/>
        <rFont val="Calibri"/>
        <family val="2"/>
        <charset val="1"/>
      </rPr>
      <t>(understand, communicate and living out the gospel)</t>
    </r>
  </si>
  <si>
    <t>Ignite Teens  holiday sessions</t>
  </si>
  <si>
    <t>Teens' Pauline Letter Initiative</t>
  </si>
  <si>
    <t xml:space="preserve">Teens' visitation days </t>
  </si>
  <si>
    <r>
      <rPr>
        <b/>
        <sz val="11"/>
        <rFont val="Calibri"/>
        <family val="2"/>
        <charset val="1"/>
      </rPr>
      <t>4.3</t>
    </r>
    <r>
      <rPr>
        <sz val="11"/>
        <color rgb="FF000000"/>
        <rFont val="Calibri"/>
        <family val="2"/>
        <charset val="1"/>
      </rPr>
      <t xml:space="preserve"> Young adults actively living out and sharing their Christian testimony</t>
    </r>
  </si>
  <si>
    <r>
      <rPr>
        <sz val="11"/>
        <rFont val="Calibri"/>
        <family val="2"/>
        <charset val="1"/>
      </rPr>
      <t xml:space="preserve">% of young adults (ages 18-29) actively living out their Christian testimony </t>
    </r>
    <r>
      <rPr>
        <i/>
        <sz val="11"/>
        <rFont val="Calibri"/>
        <family val="2"/>
        <charset val="1"/>
      </rPr>
      <t>(understand, communicate and living out the gospel)</t>
    </r>
  </si>
  <si>
    <t>Yads Hike Saturday</t>
  </si>
  <si>
    <t>Yads Community Impact Day</t>
  </si>
  <si>
    <t>Ladies cookout</t>
  </si>
  <si>
    <t>young mens Hangout</t>
  </si>
  <si>
    <t>Inflame Sundays</t>
  </si>
  <si>
    <r>
      <rPr>
        <sz val="11"/>
        <rFont val="Calibri"/>
        <family val="2"/>
        <charset val="1"/>
      </rPr>
      <t xml:space="preserve">Governance and management structures are aligned and strengthened effectively overseeing the affairs of NBC and its growth; </t>
    </r>
    <r>
      <rPr>
        <b/>
        <sz val="11"/>
        <color rgb="FF1F4E79"/>
        <rFont val="Calibri"/>
        <family val="2"/>
        <charset val="1"/>
      </rPr>
      <t>Alignment and strength of governance and management structures rated as good</t>
    </r>
  </si>
  <si>
    <t xml:space="preserve">ALT Aligned with the needs of ministry teams </t>
  </si>
  <si>
    <t xml:space="preserve">ALT transition matrix process </t>
  </si>
  <si>
    <t>Bi-weekly AMT meeting</t>
  </si>
  <si>
    <t>Quartery ALT meeting</t>
  </si>
  <si>
    <t>Quartery Ministry Teams meeting</t>
  </si>
  <si>
    <t xml:space="preserve">1 staff evaluation one day retreat </t>
  </si>
  <si>
    <t>Ministry Teams properly constituted</t>
  </si>
  <si>
    <t>Two major membership recruitment drives</t>
  </si>
  <si>
    <t>Ngecha Water Bill/pulpit</t>
  </si>
  <si>
    <t>Internet/Service live stream</t>
  </si>
  <si>
    <t xml:space="preserve">Media </t>
  </si>
  <si>
    <t>Staff welfare</t>
  </si>
  <si>
    <t>Bulletin</t>
  </si>
  <si>
    <t>Improvement on parking at Farasis Lane Primary</t>
  </si>
  <si>
    <t>Hire of Hall</t>
  </si>
  <si>
    <t>Transport/Van</t>
  </si>
  <si>
    <t>Congregants Transport</t>
  </si>
  <si>
    <t>Stationery</t>
  </si>
  <si>
    <t>Generator Fuel</t>
  </si>
  <si>
    <t>Land rates</t>
  </si>
  <si>
    <t>Sunday Service tea and snack</t>
  </si>
  <si>
    <t>Casuals</t>
  </si>
  <si>
    <t>Toiletries/toilet detergents</t>
  </si>
  <si>
    <t>Caretaker</t>
  </si>
  <si>
    <t xml:space="preserve">Security </t>
  </si>
  <si>
    <t xml:space="preserve">Electricity </t>
  </si>
  <si>
    <t>Staff cost</t>
  </si>
  <si>
    <t>WORKPLAN &amp; APPRAISAL TOOL FOR NBC WESTLANDS: YEAR 2022</t>
  </si>
  <si>
    <t>weekly</t>
  </si>
  <si>
    <t>monthly</t>
  </si>
  <si>
    <t>Qtly report</t>
  </si>
  <si>
    <t>semi-annual report</t>
  </si>
  <si>
    <t>May-Sept</t>
  </si>
  <si>
    <t>Bi-monthly</t>
  </si>
  <si>
    <t>Daughters: Team building/ Retreat</t>
  </si>
  <si>
    <t>Daughters: 0-5 mothers club</t>
  </si>
  <si>
    <t>Couples: Quartery Fellowships</t>
  </si>
  <si>
    <t>Couple: Ndoa Poa Groups</t>
  </si>
  <si>
    <t>Couples: Couples dinner</t>
  </si>
  <si>
    <t>Couples: Dating and waiting  monthly  fellowships</t>
  </si>
  <si>
    <t xml:space="preserve">Couples: Pre marital counseling </t>
  </si>
  <si>
    <t>Prince Mens mentorship forum</t>
  </si>
  <si>
    <t>Engage the congregation to Reach out in Farasi lane secondary school, recruit and run Impact programe</t>
  </si>
  <si>
    <t>Bi annual report</t>
  </si>
  <si>
    <r>
      <rPr>
        <b/>
        <sz val="12"/>
        <color theme="1"/>
        <rFont val="Times New Roman"/>
        <family val="1"/>
      </rPr>
      <t xml:space="preserve">BUDGET </t>
    </r>
    <r>
      <rPr>
        <b/>
        <i/>
        <sz val="9"/>
        <color theme="1"/>
        <rFont val="Times New Roman"/>
        <family val="1"/>
      </rPr>
      <t>Request</t>
    </r>
  </si>
  <si>
    <r>
      <rPr>
        <b/>
        <sz val="11"/>
        <color rgb="FF000000"/>
        <rFont val="Calibri"/>
        <family val="2"/>
      </rPr>
      <t xml:space="preserve">Goal by 2023 &amp; </t>
    </r>
    <r>
      <rPr>
        <b/>
        <sz val="11"/>
        <color rgb="FF1E4E79"/>
        <rFont val="Calibri"/>
        <family val="2"/>
      </rPr>
      <t>Target</t>
    </r>
  </si>
  <si>
    <r>
      <rPr>
        <sz val="11"/>
        <color rgb="FF000000"/>
        <rFont val="Calibri"/>
        <family val="2"/>
      </rPr>
      <t>There is increased spiritual engagement and expression of regular congregants through worship, prayer and the word;</t>
    </r>
    <r>
      <rPr>
        <sz val="11"/>
        <color rgb="FF1E4E79"/>
        <rFont val="Calibri"/>
        <family val="2"/>
      </rPr>
      <t xml:space="preserve"> </t>
    </r>
    <r>
      <rPr>
        <b/>
        <sz val="11"/>
        <color rgb="FF1E4E79"/>
        <rFont val="Calibri"/>
        <family val="2"/>
      </rPr>
      <t>Level of congregants engagement measured as good (from 75% to 85%)</t>
    </r>
  </si>
  <si>
    <r>
      <rPr>
        <b/>
        <sz val="11"/>
        <color rgb="FF000000"/>
        <rFont val="Calibri"/>
        <family val="2"/>
      </rPr>
      <t>1.1</t>
    </r>
    <r>
      <rPr>
        <sz val="11"/>
        <color rgb="FF000000"/>
        <rFont val="Calibri"/>
        <family val="2"/>
      </rPr>
      <t xml:space="preserve"> Congregants expressing and experiencing Christ-centered, vibrant and relevant worship</t>
    </r>
  </si>
  <si>
    <t>Two music team retreat</t>
  </si>
  <si>
    <t>Every Fifth Sunday worship experience</t>
  </si>
  <si>
    <r>
      <rPr>
        <b/>
        <sz val="11"/>
        <color rgb="FF000000"/>
        <rFont val="Calibri"/>
        <family val="2"/>
      </rPr>
      <t>1.2</t>
    </r>
    <r>
      <rPr>
        <sz val="11"/>
        <color rgb="FF000000"/>
        <rFont val="Calibri"/>
        <family val="2"/>
      </rPr>
      <t xml:space="preserve"> Congregants are increasingly engaged in fervent, continuous prayer empowered by the Holy Spirit</t>
    </r>
  </si>
  <si>
    <t>Congregational prayer and fasting every 5th week</t>
  </si>
  <si>
    <t>Different ministry teams engaged in weekly prayers</t>
  </si>
  <si>
    <t>Inuka weekly prayer on Tuesday</t>
  </si>
  <si>
    <t>Men weekly prayer on Sunday</t>
  </si>
  <si>
    <t>Prayer team weekly prayer</t>
  </si>
  <si>
    <t>Expository preaching every Sunday</t>
  </si>
  <si>
    <t>Growing through the word engagemnet</t>
  </si>
  <si>
    <t>Altar calls that are relevant to the preaching</t>
  </si>
  <si>
    <t>Good decoration in the tent</t>
  </si>
  <si>
    <t>trained Ushers</t>
  </si>
  <si>
    <t>trained welcomers</t>
  </si>
  <si>
    <t>Equiped Hostality ministry Team</t>
  </si>
  <si>
    <r>
      <rPr>
        <sz val="11"/>
        <color rgb="FF000000"/>
        <rFont val="Calibri"/>
        <family val="2"/>
      </rPr>
      <t xml:space="preserve">There is increased spiritual maturity of regular congregants through effective discipleship, mentorship and leadership development; </t>
    </r>
    <r>
      <rPr>
        <b/>
        <sz val="11"/>
        <color rgb="FF1E4E79"/>
        <rFont val="Calibri"/>
        <family val="2"/>
      </rPr>
      <t>At least 50% of regular congregants, at any given time, who understand, communicate and live out the gospel</t>
    </r>
  </si>
  <si>
    <r>
      <rPr>
        <b/>
        <sz val="11"/>
        <color rgb="FF000000"/>
        <rFont val="Calibri"/>
        <family val="2"/>
      </rPr>
      <t>2.1</t>
    </r>
    <r>
      <rPr>
        <sz val="11"/>
        <color rgb="FF000000"/>
        <rFont val="Calibri"/>
        <family val="2"/>
      </rPr>
      <t xml:space="preserve"> Congregants effectively discipled and discipling others</t>
    </r>
  </si>
  <si>
    <t>200 of congregants being discipled</t>
  </si>
  <si>
    <t xml:space="preserve">hgf/discipleship materials </t>
  </si>
  <si>
    <t>weekly hgf</t>
  </si>
  <si>
    <t>Parenting classes for child dedication</t>
  </si>
  <si>
    <t>parenting/couples seminars&amp;retreats</t>
  </si>
  <si>
    <t>75 of congregants discipling others</t>
  </si>
  <si>
    <t>Training of 30 hgf leaders</t>
  </si>
  <si>
    <t>Equiping of 20 men and women leaders</t>
  </si>
  <si>
    <t>Training of 15 teens and collegers workers</t>
  </si>
  <si>
    <t>Equiping of 10 YADs workers</t>
  </si>
  <si>
    <r>
      <rPr>
        <b/>
        <sz val="11"/>
        <color rgb="FF000000"/>
        <rFont val="Calibri"/>
        <family val="2"/>
      </rPr>
      <t>2.2</t>
    </r>
    <r>
      <rPr>
        <sz val="11"/>
        <color rgb="FF000000"/>
        <rFont val="Calibri"/>
        <family val="2"/>
      </rPr>
      <t xml:space="preserve"> Increased number of persons involved in mentorship programs</t>
    </r>
  </si>
  <si>
    <t>12 Growing through the word</t>
  </si>
  <si>
    <t xml:space="preserve">10 Pulpit ministry of teaching/preaching </t>
  </si>
  <si>
    <t>Men and boys 50</t>
  </si>
  <si>
    <t>10 young men in Consistent Bible Reading Program</t>
  </si>
  <si>
    <t>zumba for ladies</t>
  </si>
  <si>
    <t>8 couples</t>
  </si>
  <si>
    <t>Families that will be hosting college students for mentorship</t>
  </si>
  <si>
    <t>mother and daughter engagement</t>
  </si>
  <si>
    <t>ladies cook out</t>
  </si>
  <si>
    <t>10 of Leadership development initiatives</t>
  </si>
  <si>
    <t>Trainining of 20 high school CU leaders for leadership development</t>
  </si>
  <si>
    <t>Equipping of 20 hgf leaders</t>
  </si>
  <si>
    <t>10 couples</t>
  </si>
  <si>
    <t>10 preachers</t>
  </si>
  <si>
    <t>7 music leaders</t>
  </si>
  <si>
    <t>10 men and 10 ALT</t>
  </si>
  <si>
    <t>10 children music leaders</t>
  </si>
  <si>
    <t>young adults leaders training</t>
  </si>
  <si>
    <t>87 of participants in the Leadership development initatives</t>
  </si>
  <si>
    <t>Steaadfast men fellowship</t>
  </si>
  <si>
    <t>couples fellowship</t>
  </si>
  <si>
    <t xml:space="preserve">inuka ladies  monthly fellowship </t>
  </si>
  <si>
    <t>sunday school teachers fellowship</t>
  </si>
  <si>
    <r>
      <rPr>
        <sz val="11"/>
        <color rgb="FF000000"/>
        <rFont val="Calibri"/>
        <family val="2"/>
      </rPr>
      <t>Regular congregants are participating in holistic outreach,  evangelism and viable Church Planting;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1E4E79"/>
        <rFont val="Calibri"/>
        <family val="2"/>
      </rPr>
      <t>At least 60% of regular congregants participating; and 2 churches planted</t>
    </r>
  </si>
  <si>
    <r>
      <rPr>
        <b/>
        <sz val="11"/>
        <color rgb="FF000000"/>
        <rFont val="Calibri"/>
        <family val="2"/>
      </rPr>
      <t>3.1</t>
    </r>
    <r>
      <rPr>
        <sz val="11"/>
        <color rgb="FF000000"/>
        <rFont val="Calibri"/>
        <family val="2"/>
      </rPr>
      <t xml:space="preserve"> An equipped congregation that is actively and effectively engaged in holistic outreach.</t>
    </r>
  </si>
  <si>
    <t xml:space="preserve">steadfast men reaching the elderly </t>
  </si>
  <si>
    <t xml:space="preserve">hgf neighborhood tea party </t>
  </si>
  <si>
    <t>ladies outreach to childrens home</t>
  </si>
  <si>
    <t>Teachers evangelistic dinner (cost=sh. 1500x 30 teachers</t>
  </si>
  <si>
    <r>
      <rPr>
        <b/>
        <sz val="11"/>
        <color rgb="FF000000"/>
        <rFont val="Calibri"/>
        <family val="2"/>
      </rPr>
      <t>3.2</t>
    </r>
    <r>
      <rPr>
        <sz val="11"/>
        <color rgb="FF000000"/>
        <rFont val="Calibri"/>
        <family val="2"/>
      </rPr>
      <t xml:space="preserve"> An equipped congregation that is actively and effectively engaged in evangelism.</t>
    </r>
  </si>
  <si>
    <t>Training of hgf members on evangelism</t>
  </si>
  <si>
    <t>social welfare</t>
  </si>
  <si>
    <r>
      <rPr>
        <b/>
        <sz val="11"/>
        <color rgb="FF000000"/>
        <rFont val="Calibri"/>
        <family val="2"/>
      </rPr>
      <t>3.3</t>
    </r>
    <r>
      <rPr>
        <sz val="11"/>
        <color rgb="FF000000"/>
        <rFont val="Calibri"/>
        <family val="2"/>
      </rPr>
      <t xml:space="preserve"> Planted and established vibrant, Christ centered churces that are advancing the Kingdom of God.</t>
    </r>
  </si>
  <si>
    <r>
      <rPr>
        <sz val="11"/>
        <color rgb="FF000000"/>
        <rFont val="Calibri"/>
        <family val="2"/>
      </rPr>
      <t xml:space="preserve"># of strucutred ministries established in the church plants </t>
    </r>
    <r>
      <rPr>
        <sz val="10"/>
        <color rgb="FF000000"/>
        <rFont val="Calibri"/>
        <family val="2"/>
      </rPr>
      <t>(</t>
    </r>
    <r>
      <rPr>
        <i/>
        <sz val="10"/>
        <color rgb="FF000000"/>
        <rFont val="Calibri"/>
        <family val="2"/>
      </rPr>
      <t>Limited to the church plants including Children incl ROPES, youth, young adults and the fellowship/care ministries)</t>
    </r>
  </si>
  <si>
    <t>Assembly leadership Team</t>
  </si>
  <si>
    <t>Hgf ministry team</t>
  </si>
  <si>
    <t>Hospitality ministry team</t>
  </si>
  <si>
    <t>Teens and Colleger's ministry team</t>
  </si>
  <si>
    <t>Media ministry</t>
  </si>
  <si>
    <t xml:space="preserve">Evangelism and Outreach ministry </t>
  </si>
  <si>
    <t xml:space="preserve">Ushering ministry </t>
  </si>
  <si>
    <t>Growing in the word team</t>
  </si>
  <si>
    <t>Young adults ministry</t>
  </si>
  <si>
    <t>Inuka fellowship</t>
  </si>
  <si>
    <t>Childrens ministry</t>
  </si>
  <si>
    <t>Children, Youth, and Young Adults are actively and variously engaged in influencing the world around them by living out and sharing their Christian testimony; At least 50% of Children, youth and young adults</t>
  </si>
  <si>
    <r>
      <rPr>
        <b/>
        <sz val="11"/>
        <color rgb="FF000000"/>
        <rFont val="Calibri"/>
        <family val="2"/>
      </rPr>
      <t>4.1</t>
    </r>
    <r>
      <rPr>
        <sz val="11"/>
        <color rgb="FF000000"/>
        <rFont val="Calibri"/>
        <family val="2"/>
      </rPr>
      <t xml:space="preserve"> Children actively living out and sharing their Christian testimony </t>
    </r>
  </si>
  <si>
    <r>
      <rPr>
        <sz val="11"/>
        <color rgb="FF000000"/>
        <rFont val="Calibri"/>
        <family val="2"/>
      </rPr>
      <t xml:space="preserve">% of children living out and sharing their Christian testimony  </t>
    </r>
    <r>
      <rPr>
        <i/>
        <sz val="11"/>
        <color rgb="FF000000"/>
        <rFont val="Calibri"/>
        <family val="2"/>
      </rPr>
      <t>(home, school, play arenas etc)</t>
    </r>
  </si>
  <si>
    <t>the total includes additional stationnery for the classes, felt fabrics,crayons,pastels,discipleship booklets per series,white board markers</t>
  </si>
  <si>
    <t>childrens concert @50000, childrens art and talent show 25,000,music facilitators transport and practice sessions@ 40,000, children practice refreshment @10,000</t>
  </si>
  <si>
    <t>childrens prayer day</t>
  </si>
  <si>
    <t>holiday bible club</t>
  </si>
  <si>
    <r>
      <rPr>
        <b/>
        <sz val="11"/>
        <color rgb="FF000000"/>
        <rFont val="Calibri"/>
        <family val="2"/>
      </rPr>
      <t>4.2</t>
    </r>
    <r>
      <rPr>
        <sz val="11"/>
        <color rgb="FF000000"/>
        <rFont val="Calibri"/>
        <family val="2"/>
      </rPr>
      <t xml:space="preserve"> Youth actively living out and sharing their Christian testimony </t>
    </r>
  </si>
  <si>
    <r>
      <rPr>
        <sz val="11"/>
        <color theme="1"/>
        <rFont val="Calibri"/>
        <family val="2"/>
      </rPr>
      <t xml:space="preserve">% of youth (ages13-17) involved actively living out and sharing their Christian testimony </t>
    </r>
    <r>
      <rPr>
        <i/>
        <sz val="11"/>
        <color theme="1"/>
        <rFont val="Calibri"/>
        <family val="2"/>
      </rPr>
      <t>(understand, communicate and living out the gospel)</t>
    </r>
  </si>
  <si>
    <t>High School Ministry at Damacrest senior school every weekend (transport cost= Sh 1000 x 30 weekends )</t>
  </si>
  <si>
    <t>Teens Bible study fellowships on sunday</t>
  </si>
  <si>
    <t>Teens Holiday book challenge. Cost= purchase of books and magazines</t>
  </si>
  <si>
    <t>Transformers and Imara Programs. Target of 20 candidates. Cost= 10000/person</t>
  </si>
  <si>
    <t xml:space="preserve">Collegers and Teens Ministry team planning and review meeting </t>
  </si>
  <si>
    <t xml:space="preserve">Teens Annual camp. Target of 30. </t>
  </si>
  <si>
    <t>% of young adults (ages 18-29) actively living out their Christian testimony (understand, communicate and living out the gospel)</t>
  </si>
  <si>
    <t>Bible study Fellowships in PUEA and Kikuyu campuses. Target of 20 students pers session. Cost= snacks @ ksh. 50/student/session</t>
  </si>
  <si>
    <t>Colleger's student ministry leaders/team bi-weekly fellowships</t>
  </si>
  <si>
    <t xml:space="preserve">Fellowship with UoN and PUEA CU leaders. </t>
  </si>
  <si>
    <t xml:space="preserve">College students Career and Family mentorship event. Target of 100 students. Cost= 3 goats @ sh. 30000, </t>
  </si>
  <si>
    <t>NBC families Hosting College students for mentorship. Target of 10 students per day. Cost= sh. 35000/family/session</t>
  </si>
  <si>
    <t>College students first years  induction event (Special Breakfast). Target of 70 students. Cost = sh. 500/student</t>
  </si>
  <si>
    <t>College students Safari Walk (Cost= transport (sh. 300x50), entrance (sh. 200x50), snacks (sh. 150x50</t>
  </si>
  <si>
    <t>Graduation Celebration for Collegers. Target of 30 students. Cost= sh. 1500/stuednt</t>
  </si>
  <si>
    <t>Communication, Printing of posters for collegers ministry activities</t>
  </si>
  <si>
    <t>Yads monthly bible study</t>
  </si>
  <si>
    <t>Quarterly coffee run</t>
  </si>
  <si>
    <t>Annual retreat</t>
  </si>
  <si>
    <t>enterprenuership summit</t>
  </si>
  <si>
    <t>mentorship forum</t>
  </si>
  <si>
    <r>
      <rPr>
        <sz val="11"/>
        <color theme="1"/>
        <rFont val="Calibri"/>
        <family val="2"/>
      </rPr>
      <t xml:space="preserve">Governance and management structures are aligned and strengthened effectively overseeing the affairs of NBC and its growth; </t>
    </r>
    <r>
      <rPr>
        <b/>
        <sz val="11"/>
        <color rgb="FF1E4E79"/>
        <rFont val="Calibri"/>
        <family val="2"/>
      </rPr>
      <t>Alignment and strength of governance and management structures rated as good</t>
    </r>
  </si>
  <si>
    <t>Membership classes</t>
  </si>
  <si>
    <t xml:space="preserve">Baptism classes </t>
  </si>
  <si>
    <t>Utilities(water &amp; electricity)</t>
  </si>
  <si>
    <t>stationary</t>
  </si>
  <si>
    <t>monthly shopping(toiletries/groceries)</t>
  </si>
  <si>
    <t>staff</t>
  </si>
  <si>
    <t>capex</t>
  </si>
  <si>
    <t>cabro for the tent &amp; compound</t>
  </si>
  <si>
    <t>ablution block</t>
  </si>
  <si>
    <t>screens/monitors,HDMI cables, XLR cables, Connecting cables,Speaker cables(with speacons), Wirless mics, Drumset mics</t>
  </si>
  <si>
    <t>WORKPLAN &amp; APPRAISAL TOOL FOR NBC KIKUYU: YEAR 2022</t>
  </si>
  <si>
    <t>NAME OF ASSEMBLY/DEPT: NBC KIKUYU</t>
  </si>
  <si>
    <t>Targetting 100 leaders</t>
  </si>
  <si>
    <t>qtly reporting</t>
  </si>
  <si>
    <t>Music team</t>
  </si>
  <si>
    <t>Weekly music practices</t>
  </si>
  <si>
    <t>One music training</t>
  </si>
  <si>
    <t>2022 WORK PLAN</t>
  </si>
  <si>
    <t>NAME OF ASSEMBLY/DEPT: NBC KITENGELA</t>
  </si>
  <si>
    <r>
      <t xml:space="preserve">2) Ensure that the members of the Creative service teams are </t>
    </r>
    <r>
      <rPr>
        <i/>
        <sz val="12"/>
        <rFont val="Book Antiqua"/>
        <family val="1"/>
      </rPr>
      <t xml:space="preserve">engaged in Bible study and prayer </t>
    </r>
    <r>
      <rPr>
        <sz val="12"/>
        <rFont val="Book Antiqua"/>
        <family val="1"/>
      </rPr>
      <t>to focus their ministry on exalting Christ</t>
    </r>
  </si>
  <si>
    <r>
      <t>Train relevant service teams (</t>
    </r>
    <r>
      <rPr>
        <i/>
        <sz val="12"/>
        <rFont val="Book Antiqua"/>
        <family val="1"/>
      </rPr>
      <t>Music, service leading and drama teams</t>
    </r>
    <r>
      <rPr>
        <sz val="12"/>
        <rFont val="Book Antiqua"/>
        <family val="1"/>
      </rPr>
      <t>) so as to focus their ministry on exalting Christ</t>
    </r>
  </si>
  <si>
    <r>
      <t xml:space="preserve">1) Ensure that Service Planning teams are engaged in </t>
    </r>
    <r>
      <rPr>
        <i/>
        <sz val="12"/>
        <rFont val="Book Antiqua"/>
        <family val="1"/>
      </rPr>
      <t>planning services</t>
    </r>
    <r>
      <rPr>
        <sz val="12"/>
        <rFont val="Book Antiqua"/>
        <family val="1"/>
      </rPr>
      <t xml:space="preserve"> for greater </t>
    </r>
    <r>
      <rPr>
        <i/>
        <sz val="12"/>
        <rFont val="Book Antiqua"/>
        <family val="1"/>
      </rPr>
      <t>impact</t>
    </r>
    <r>
      <rPr>
        <sz val="12"/>
        <rFont val="Book Antiqua"/>
        <family val="1"/>
      </rPr>
      <t xml:space="preserve"> and greater congregational </t>
    </r>
    <r>
      <rPr>
        <i/>
        <sz val="12"/>
        <rFont val="Book Antiqua"/>
        <family val="1"/>
      </rPr>
      <t>participation</t>
    </r>
  </si>
  <si>
    <r>
      <t xml:space="preserve">2) Ensure that Service ministry teams </t>
    </r>
    <r>
      <rPr>
        <i/>
        <sz val="12"/>
        <rFont val="Book Antiqua"/>
        <family val="1"/>
      </rPr>
      <t>utilise</t>
    </r>
    <r>
      <rPr>
        <sz val="12"/>
        <rFont val="Book Antiqua"/>
        <family val="1"/>
      </rPr>
      <t xml:space="preserve"> different styles, </t>
    </r>
    <r>
      <rPr>
        <i/>
        <sz val="12"/>
        <rFont val="Book Antiqua"/>
        <family val="1"/>
      </rPr>
      <t>including dance and prayer</t>
    </r>
    <r>
      <rPr>
        <sz val="12"/>
        <rFont val="Book Antiqua"/>
        <family val="1"/>
      </rPr>
      <t xml:space="preserve">, and </t>
    </r>
    <r>
      <rPr>
        <i/>
        <sz val="12"/>
        <rFont val="Book Antiqua"/>
        <family val="1"/>
      </rPr>
      <t>audio-visual support</t>
    </r>
    <r>
      <rPr>
        <sz val="12"/>
        <rFont val="Book Antiqua"/>
        <family val="1"/>
      </rPr>
      <t xml:space="preserve"> during congregational worship</t>
    </r>
  </si>
  <si>
    <r>
      <t xml:space="preserve">1) Encourage </t>
    </r>
    <r>
      <rPr>
        <i/>
        <sz val="12"/>
        <rFont val="Book Antiqua"/>
        <family val="1"/>
      </rPr>
      <t>congregational participation</t>
    </r>
    <r>
      <rPr>
        <sz val="12"/>
        <rFont val="Book Antiqua"/>
        <family val="1"/>
      </rPr>
      <t xml:space="preserve"> in corporate and individual prayers as well as </t>
    </r>
    <r>
      <rPr>
        <i/>
        <sz val="12"/>
        <rFont val="Book Antiqua"/>
        <family val="1"/>
      </rPr>
      <t>at least</t>
    </r>
    <r>
      <rPr>
        <sz val="12"/>
        <rFont val="Book Antiqua"/>
        <family val="1"/>
      </rPr>
      <t xml:space="preserve"> </t>
    </r>
    <r>
      <rPr>
        <b/>
        <sz val="12"/>
        <rFont val="Book Antiqua"/>
        <family val="1"/>
      </rPr>
      <t>3 communal prayer and fasting</t>
    </r>
    <r>
      <rPr>
        <sz val="12"/>
        <rFont val="Book Antiqua"/>
        <family val="1"/>
      </rPr>
      <t xml:space="preserve"> times</t>
    </r>
  </si>
  <si>
    <r>
      <t xml:space="preserve">1) </t>
    </r>
    <r>
      <rPr>
        <i/>
        <sz val="12"/>
        <rFont val="Book Antiqua"/>
        <family val="1"/>
      </rPr>
      <t>Hold pre-service prayers</t>
    </r>
    <r>
      <rPr>
        <sz val="12"/>
        <rFont val="Book Antiqua"/>
        <family val="1"/>
      </rPr>
      <t xml:space="preserve"> before the Sunday services that are open to all congregants</t>
    </r>
  </si>
  <si>
    <r>
      <t xml:space="preserve">2) Ensure that new attendees are </t>
    </r>
    <r>
      <rPr>
        <i/>
        <sz val="12"/>
        <rFont val="Book Antiqua"/>
        <family val="1"/>
      </rPr>
      <t>made to feel welcome and cared for</t>
    </r>
    <r>
      <rPr>
        <sz val="12"/>
        <rFont val="Book Antiqua"/>
        <family val="1"/>
      </rPr>
      <t xml:space="preserve">; and that </t>
    </r>
    <r>
      <rPr>
        <i/>
        <sz val="12"/>
        <rFont val="Book Antiqua"/>
        <family val="1"/>
      </rPr>
      <t>weekly follow-up</t>
    </r>
    <r>
      <rPr>
        <sz val="12"/>
        <rFont val="Book Antiqua"/>
        <family val="1"/>
      </rPr>
      <t xml:space="preserve"> of visitors is carried out in a structured manner</t>
    </r>
  </si>
  <si>
    <r>
      <t xml:space="preserve">1) </t>
    </r>
    <r>
      <rPr>
        <b/>
        <sz val="12"/>
        <rFont val="Book Antiqua"/>
        <family val="1"/>
      </rPr>
      <t>Conduct a survey</t>
    </r>
    <r>
      <rPr>
        <sz val="12"/>
        <rFont val="Book Antiqua"/>
        <family val="1"/>
      </rPr>
      <t xml:space="preserve"> to establish </t>
    </r>
    <r>
      <rPr>
        <b/>
        <sz val="12"/>
        <rFont val="Book Antiqua"/>
        <family val="1"/>
      </rPr>
      <t># of families engaged</t>
    </r>
    <r>
      <rPr>
        <sz val="12"/>
        <rFont val="Book Antiqua"/>
        <family val="1"/>
      </rPr>
      <t xml:space="preserve"> in daily family devotions so as to encourage parents to </t>
    </r>
    <r>
      <rPr>
        <b/>
        <sz val="12"/>
        <rFont val="Book Antiqua"/>
        <family val="1"/>
      </rPr>
      <t>disciple</t>
    </r>
    <r>
      <rPr>
        <sz val="12"/>
        <rFont val="Book Antiqua"/>
        <family val="1"/>
      </rPr>
      <t xml:space="preserve"> their children using the Word of God. </t>
    </r>
  </si>
  <si>
    <r>
      <t xml:space="preserve">Establish 2 </t>
    </r>
    <r>
      <rPr>
        <i/>
        <sz val="12"/>
        <rFont val="Book Antiqua"/>
        <family val="1"/>
      </rPr>
      <t>additional</t>
    </r>
    <r>
      <rPr>
        <sz val="12"/>
        <rFont val="Book Antiqua"/>
        <family val="1"/>
      </rPr>
      <t xml:space="preserve"> ministries in 2020</t>
    </r>
  </si>
  <si>
    <r>
      <t xml:space="preserve">Report on </t>
    </r>
    <r>
      <rPr>
        <i/>
        <sz val="12"/>
        <color rgb="FF000000"/>
        <rFont val="Book Antiqua"/>
        <family val="1"/>
      </rPr>
      <t>number</t>
    </r>
    <r>
      <rPr>
        <sz val="12"/>
        <color rgb="FF000000"/>
        <rFont val="Book Antiqua"/>
        <family val="1"/>
      </rPr>
      <t xml:space="preserve"> of people who have </t>
    </r>
    <r>
      <rPr>
        <i/>
        <sz val="12"/>
        <color rgb="FF000000"/>
        <rFont val="Book Antiqua"/>
        <family val="1"/>
      </rPr>
      <t>given their lives to Christ</t>
    </r>
    <r>
      <rPr>
        <sz val="12"/>
        <color rgb="FF000000"/>
        <rFont val="Book Antiqua"/>
        <family val="1"/>
      </rPr>
      <t xml:space="preserve"> as Lord and Saviour in Church and through outreach initiatives</t>
    </r>
  </si>
  <si>
    <r>
      <t xml:space="preserve">Report on Church </t>
    </r>
    <r>
      <rPr>
        <i/>
        <sz val="12"/>
        <rFont val="Book Antiqua"/>
        <family val="1"/>
      </rPr>
      <t>giving</t>
    </r>
    <r>
      <rPr>
        <sz val="12"/>
        <rFont val="Book Antiqua"/>
        <family val="1"/>
      </rPr>
      <t xml:space="preserve"> for the year; </t>
    </r>
    <r>
      <rPr>
        <b/>
        <sz val="12"/>
        <rFont val="Book Antiqua"/>
        <family val="1"/>
      </rPr>
      <t>target</t>
    </r>
    <r>
      <rPr>
        <sz val="12"/>
        <rFont val="Book Antiqua"/>
        <family val="1"/>
      </rPr>
      <t xml:space="preserve"> is to achieve at least 80%</t>
    </r>
  </si>
  <si>
    <r>
      <t xml:space="preserve">6.3 </t>
    </r>
    <r>
      <rPr>
        <sz val="12"/>
        <rFont val="Book Antiqua"/>
        <family val="1"/>
      </rPr>
      <t>Member Care: Visitation, Benevolence and Counselling</t>
    </r>
  </si>
  <si>
    <r>
      <t xml:space="preserve">Report on number of </t>
    </r>
    <r>
      <rPr>
        <i/>
        <sz val="12"/>
        <color rgb="FF000000"/>
        <rFont val="Book Antiqua"/>
        <family val="1"/>
      </rPr>
      <t>visitation</t>
    </r>
    <r>
      <rPr>
        <sz val="12"/>
        <color rgb="FF000000"/>
        <rFont val="Book Antiqua"/>
        <family val="1"/>
      </rPr>
      <t xml:space="preserve">, </t>
    </r>
    <r>
      <rPr>
        <i/>
        <sz val="12"/>
        <color rgb="FF000000"/>
        <rFont val="Book Antiqua"/>
        <family val="1"/>
      </rPr>
      <t>counselling</t>
    </r>
    <r>
      <rPr>
        <sz val="12"/>
        <color rgb="FF000000"/>
        <rFont val="Book Antiqua"/>
        <family val="1"/>
      </rPr>
      <t xml:space="preserve"> and </t>
    </r>
    <r>
      <rPr>
        <i/>
        <sz val="12"/>
        <color rgb="FF000000"/>
        <rFont val="Book Antiqua"/>
        <family val="1"/>
      </rPr>
      <t>benevolence contacts</t>
    </r>
    <r>
      <rPr>
        <sz val="12"/>
        <color rgb="FF000000"/>
        <rFont val="Book Antiqua"/>
        <family val="1"/>
      </rPr>
      <t xml:space="preserve"> per quarter. </t>
    </r>
    <r>
      <rPr>
        <i/>
        <sz val="12"/>
        <color rgb="FF000000"/>
        <rFont val="Book Antiqua"/>
        <family val="1"/>
      </rPr>
      <t>At least  two</t>
    </r>
    <r>
      <rPr>
        <sz val="12"/>
        <color rgb="FF000000"/>
        <rFont val="Book Antiqua"/>
        <family val="1"/>
      </rPr>
      <t xml:space="preserve"> Pastoral visits to congregant family </t>
    </r>
    <r>
      <rPr>
        <i/>
        <sz val="12"/>
        <color rgb="FF000000"/>
        <rFont val="Book Antiqua"/>
        <family val="1"/>
      </rPr>
      <t>per month</t>
    </r>
  </si>
  <si>
    <r>
      <t xml:space="preserve">Report on </t>
    </r>
    <r>
      <rPr>
        <i/>
        <sz val="12"/>
        <color rgb="FF000000"/>
        <rFont val="Book Antiqua"/>
        <family val="1"/>
      </rPr>
      <t>number</t>
    </r>
    <r>
      <rPr>
        <sz val="12"/>
        <color rgb="FF000000"/>
        <rFont val="Book Antiqua"/>
        <family val="1"/>
      </rPr>
      <t xml:space="preserve"> of preaching assignments carried out </t>
    </r>
    <r>
      <rPr>
        <i/>
        <sz val="12"/>
        <color rgb="FF000000"/>
        <rFont val="Book Antiqua"/>
        <family val="1"/>
      </rPr>
      <t>per quarter</t>
    </r>
    <r>
      <rPr>
        <sz val="12"/>
        <color rgb="FF000000"/>
        <rFont val="Book Antiqua"/>
        <family val="1"/>
      </rPr>
      <t xml:space="preserve"> (</t>
    </r>
    <r>
      <rPr>
        <i/>
        <sz val="12"/>
        <color rgb="FF000000"/>
        <rFont val="Book Antiqua"/>
        <family val="1"/>
      </rPr>
      <t>at least 12 per quarter</t>
    </r>
    <r>
      <rPr>
        <sz val="12"/>
        <color rgb="FF000000"/>
        <rFont val="Book Antiqua"/>
        <family val="1"/>
      </rPr>
      <t>)</t>
    </r>
  </si>
  <si>
    <r>
      <t xml:space="preserve">Quarterly report on </t>
    </r>
    <r>
      <rPr>
        <i/>
        <sz val="12"/>
        <color rgb="FF000000"/>
        <rFont val="Book Antiqua"/>
        <family val="1"/>
      </rPr>
      <t>involvement in meeting(s)</t>
    </r>
    <r>
      <rPr>
        <sz val="12"/>
        <color rgb="FF000000"/>
        <rFont val="Book Antiqua"/>
        <family val="1"/>
      </rPr>
      <t xml:space="preserve"> or </t>
    </r>
    <r>
      <rPr>
        <i/>
        <sz val="12"/>
        <color rgb="FF000000"/>
        <rFont val="Book Antiqua"/>
        <family val="1"/>
      </rPr>
      <t>forums</t>
    </r>
    <r>
      <rPr>
        <sz val="12"/>
        <color rgb="FF000000"/>
        <rFont val="Book Antiqua"/>
        <family val="1"/>
      </rPr>
      <t xml:space="preserve"> including </t>
    </r>
    <r>
      <rPr>
        <i/>
        <sz val="12"/>
        <color rgb="FF000000"/>
        <rFont val="Book Antiqua"/>
        <family val="1"/>
      </rPr>
      <t>trainings</t>
    </r>
    <r>
      <rPr>
        <sz val="12"/>
        <color rgb="FF000000"/>
        <rFont val="Book Antiqua"/>
        <family val="1"/>
      </rPr>
      <t xml:space="preserve"> for pastors, pastoral trainees and interns in various areas of ministry service and in leadership</t>
    </r>
  </si>
  <si>
    <r>
      <t>Creative Media Ministry Admin Costs (</t>
    </r>
    <r>
      <rPr>
        <i/>
        <sz val="12"/>
        <rFont val="Book Antiqua"/>
        <family val="1"/>
      </rPr>
      <t>Accessories, Facilitation &amp; Repairs</t>
    </r>
    <r>
      <rPr>
        <sz val="12"/>
        <rFont val="Book Antiqua"/>
        <family val="1"/>
      </rPr>
      <t>)</t>
    </r>
  </si>
  <si>
    <r>
      <t>Airtime facilitation for Ministry (</t>
    </r>
    <r>
      <rPr>
        <i/>
        <sz val="12"/>
        <rFont val="Book Antiqua"/>
        <family val="1"/>
      </rPr>
      <t>Children's Ministry leaders</t>
    </r>
    <r>
      <rPr>
        <sz val="12"/>
        <rFont val="Book Antiqua"/>
        <family val="1"/>
      </rPr>
      <t>)</t>
    </r>
  </si>
  <si>
    <r>
      <t>Airtime facilitation for Ministry (</t>
    </r>
    <r>
      <rPr>
        <i/>
        <sz val="12"/>
        <rFont val="Book Antiqua"/>
        <family val="1"/>
      </rPr>
      <t>Small Group Leaders</t>
    </r>
    <r>
      <rPr>
        <sz val="12"/>
        <rFont val="Book Antiqua"/>
        <family val="1"/>
      </rPr>
      <t>)</t>
    </r>
  </si>
  <si>
    <r>
      <t>Airtime &amp; Fellowship Retreats facilitation for Ministry (</t>
    </r>
    <r>
      <rPr>
        <i/>
        <sz val="12"/>
        <rFont val="Book Antiqua"/>
        <family val="1"/>
      </rPr>
      <t>Staff</t>
    </r>
    <r>
      <rPr>
        <sz val="12"/>
        <rFont val="Book Antiqua"/>
        <family val="1"/>
      </rPr>
      <t>)</t>
    </r>
  </si>
  <si>
    <t>Airfare &amp; Accomodation facilitation for Ministry Partnerships</t>
  </si>
  <si>
    <r>
      <t>Airtime facilitation and accessories (</t>
    </r>
    <r>
      <rPr>
        <i/>
        <sz val="12"/>
        <rFont val="Book Antiqua"/>
        <family val="1"/>
      </rPr>
      <t>Communication Ministry</t>
    </r>
    <r>
      <rPr>
        <sz val="12"/>
        <rFont val="Book Antiqua"/>
        <family val="1"/>
      </rPr>
      <t>)</t>
    </r>
  </si>
  <si>
    <r>
      <t>Counselling Ministry Admin Costs (</t>
    </r>
    <r>
      <rPr>
        <i/>
        <sz val="12"/>
        <rFont val="Book Antiqua"/>
        <family val="1"/>
      </rPr>
      <t>Airtime facilitation and Bible Gifts for Newly Weds</t>
    </r>
    <r>
      <rPr>
        <sz val="12"/>
        <rFont val="Book Antiqua"/>
        <family val="1"/>
      </rPr>
      <t>)</t>
    </r>
  </si>
  <si>
    <r>
      <t>Lease of House and Field (</t>
    </r>
    <r>
      <rPr>
        <i/>
        <sz val="12"/>
        <rFont val="Book Antiqua"/>
        <family val="1"/>
      </rPr>
      <t>plus Insurance Premiums &amp; Tent Maintenance</t>
    </r>
    <r>
      <rPr>
        <sz val="12"/>
        <rFont val="Book Antiqua"/>
        <family val="1"/>
      </rPr>
      <t>)</t>
    </r>
  </si>
  <si>
    <t>Computer Repairs &amp; Maintenance</t>
  </si>
  <si>
    <r>
      <t>Office Communication (</t>
    </r>
    <r>
      <rPr>
        <i/>
        <sz val="12"/>
        <rFont val="Book Antiqua"/>
        <family val="1"/>
      </rPr>
      <t>Telephone, Wifi and Zoom Meetings</t>
    </r>
    <r>
      <rPr>
        <sz val="12"/>
        <rFont val="Book Antiqua"/>
        <family val="1"/>
      </rPr>
      <t>)</t>
    </r>
  </si>
  <si>
    <r>
      <t xml:space="preserve">Office </t>
    </r>
    <r>
      <rPr>
        <sz val="12"/>
        <rFont val="Book Antiqua"/>
        <family val="1"/>
      </rPr>
      <t>Transport and Odd Repairs</t>
    </r>
  </si>
  <si>
    <r>
      <t xml:space="preserve">Cleaning personnel and materials </t>
    </r>
    <r>
      <rPr>
        <i/>
        <sz val="12"/>
        <rFont val="Book Antiqua"/>
        <family val="1"/>
      </rPr>
      <t>plus</t>
    </r>
    <r>
      <rPr>
        <sz val="12"/>
        <rFont val="Book Antiqua"/>
        <family val="1"/>
      </rPr>
      <t xml:space="preserve"> Health and Safety</t>
    </r>
  </si>
  <si>
    <r>
      <t xml:space="preserve">1) Ensure Service Planning teams are </t>
    </r>
    <r>
      <rPr>
        <i/>
        <sz val="12"/>
        <rFont val="Book Antiqua"/>
        <family val="1"/>
      </rPr>
      <t>regularly preparing</t>
    </r>
    <r>
      <rPr>
        <sz val="12"/>
        <rFont val="Book Antiqua"/>
        <family val="1"/>
      </rPr>
      <t xml:space="preserve"> for and </t>
    </r>
    <r>
      <rPr>
        <i/>
        <sz val="12"/>
        <rFont val="Book Antiqua"/>
        <family val="1"/>
      </rPr>
      <t>implementing</t>
    </r>
    <r>
      <rPr>
        <sz val="12"/>
        <rFont val="Book Antiqua"/>
        <family val="1"/>
      </rPr>
      <t xml:space="preserve"> high standards of ministry (</t>
    </r>
    <r>
      <rPr>
        <i/>
        <sz val="12"/>
        <rFont val="Book Antiqua"/>
        <family val="1"/>
      </rPr>
      <t>Media, Ushers, Hospitality, Service Leaders</t>
    </r>
    <r>
      <rPr>
        <sz val="12"/>
        <rFont val="Book Antiqua"/>
        <family val="1"/>
      </rPr>
      <t>.)</t>
    </r>
  </si>
  <si>
    <t xml:space="preserve">2022 Appraisal </t>
  </si>
  <si>
    <t>2022 REPORT</t>
  </si>
  <si>
    <r>
      <rPr>
        <b/>
        <sz val="10"/>
        <color theme="8" tint="-0.499984740745262"/>
        <rFont val="Arial"/>
        <family val="2"/>
      </rPr>
      <t>KIBRA: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Outreach through Medi-care, report on patients seen &amp; congregants involved</t>
    </r>
  </si>
  <si>
    <t>-</t>
  </si>
  <si>
    <r>
      <rPr>
        <b/>
        <sz val="10"/>
        <color theme="8" tint="-0.499984740745262"/>
        <rFont val="Arial"/>
        <family val="2"/>
      </rPr>
      <t>KIBRA:</t>
    </r>
    <r>
      <rPr>
        <sz val="10"/>
        <color theme="8" tint="-0.499984740745262"/>
        <rFont val="Arial"/>
        <family val="2"/>
      </rPr>
      <t xml:space="preserve"> </t>
    </r>
    <r>
      <rPr>
        <sz val="10"/>
        <rFont val="Arial"/>
        <family val="2"/>
      </rPr>
      <t>Outreach through Medi-care, therapy and social-economic support to HIV infected patients, number of sessions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</si>
  <si>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>: Submission of reports to the county in compliance to MoH set standards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</si>
  <si>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 xml:space="preserve">:Ensure availability of drugs and reagents and that the pharmacy is well maintained (ensure reconciled system and actual stock of medicines) 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</si>
  <si>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>: Weekly special clinics; report on numbers in CWC and ANC visits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</si>
  <si>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>: Special clinics/ medical camp; report on one medical camp successfully held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</si>
  <si>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>: Promotion of Reproductive Health Initiatives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</si>
  <si>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>: Staff Renumeration</t>
    </r>
  </si>
  <si>
    <r>
      <rPr>
        <b/>
        <sz val="11"/>
        <color theme="4" tint="-0.499984740745262"/>
        <rFont val="Calibri"/>
        <family val="2"/>
      </rPr>
      <t>KIBRA:</t>
    </r>
    <r>
      <rPr>
        <sz val="11"/>
        <color rgb="FF000000"/>
        <rFont val="Calibri"/>
        <family val="2"/>
      </rPr>
      <t xml:space="preserve"> Staff/ Ministry team welfare</t>
    </r>
  </si>
  <si>
    <r>
      <rPr>
        <b/>
        <sz val="11"/>
        <color theme="4" tint="-0.249977111117893"/>
        <rFont val="Calibri"/>
        <family val="2"/>
      </rPr>
      <t>KIBRA</t>
    </r>
    <r>
      <rPr>
        <sz val="11"/>
        <color rgb="FF000000"/>
        <rFont val="Calibri"/>
        <family val="2"/>
      </rPr>
      <t>: Roofing and Paintworks</t>
    </r>
  </si>
  <si>
    <r>
      <rPr>
        <b/>
        <sz val="11"/>
        <color theme="4" tint="-0.499984740745262"/>
        <rFont val="Calibri"/>
        <family val="2"/>
      </rPr>
      <t>KIBRA</t>
    </r>
    <r>
      <rPr>
        <sz val="11"/>
        <color rgb="FF000000"/>
        <rFont val="Calibri"/>
        <family val="2"/>
      </rPr>
      <t>: Repairs and Renovations</t>
    </r>
  </si>
  <si>
    <r>
      <rPr>
        <b/>
        <sz val="11"/>
        <color theme="4" tint="-0.499984740745262"/>
        <rFont val="Calibri"/>
        <family val="2"/>
      </rPr>
      <t>KIBRA:</t>
    </r>
    <r>
      <rPr>
        <sz val="11"/>
        <color rgb="FF000000"/>
        <rFont val="Calibri"/>
        <family val="2"/>
      </rPr>
      <t xml:space="preserve"> Administry Costs</t>
    </r>
  </si>
  <si>
    <r>
      <rPr>
        <b/>
        <sz val="11"/>
        <color rgb="FF92D050"/>
        <rFont val="Calibri"/>
        <family val="2"/>
      </rPr>
      <t>SW</t>
    </r>
    <r>
      <rPr>
        <sz val="11"/>
        <color rgb="FF000000"/>
        <rFont val="Calibri"/>
        <family val="2"/>
      </rPr>
      <t>: Outreach through high school education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</si>
  <si>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 xml:space="preserve">Outreach through college/University Education 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</si>
  <si>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>Extended time of discipleship of Bapo Scholars through students camp</t>
    </r>
  </si>
  <si>
    <r>
      <rPr>
        <b/>
        <sz val="11"/>
        <color rgb="FF92D050"/>
        <rFont val="Times New Roman"/>
        <family val="1"/>
      </rPr>
      <t>SW:</t>
    </r>
    <r>
      <rPr>
        <sz val="11"/>
        <rFont val="Times New Roman"/>
        <family val="1"/>
      </rPr>
      <t xml:space="preserve"> Social welfare to others: fees balances and sponsor to other students.</t>
    </r>
  </si>
  <si>
    <r>
      <rPr>
        <b/>
        <sz val="11"/>
        <color rgb="FF92D050"/>
        <rFont val="Times New Roman"/>
        <family val="1"/>
      </rPr>
      <t>SW:</t>
    </r>
    <r>
      <rPr>
        <sz val="11"/>
        <rFont val="Times New Roman"/>
        <family val="1"/>
      </rPr>
      <t xml:space="preserve"> Mentorship/Tution forums for sponsored students</t>
    </r>
  </si>
  <si>
    <r>
      <rPr>
        <b/>
        <sz val="11"/>
        <color rgb="FF92D050"/>
        <rFont val="Times New Roman"/>
        <family val="1"/>
      </rPr>
      <t>SW:</t>
    </r>
    <r>
      <rPr>
        <sz val="11"/>
        <rFont val="Times New Roman"/>
        <family val="1"/>
      </rPr>
      <t xml:space="preserve"> Emergency fund 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</si>
  <si>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>Food and toiletries for selected institutions that request support</t>
    </r>
  </si>
  <si>
    <r>
      <rPr>
        <b/>
        <sz val="11"/>
        <color rgb="FF92D050"/>
        <rFont val="Times New Roman"/>
        <family val="1"/>
      </rPr>
      <t>SW:</t>
    </r>
    <r>
      <rPr>
        <sz val="11"/>
        <rFont val="Times New Roman"/>
        <family val="1"/>
      </rPr>
      <t xml:space="preserve"> Other forms of support to non church members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</si>
  <si>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>Food for immediate support for weekly clients</t>
    </r>
  </si>
  <si>
    <r>
      <t>SW:</t>
    </r>
    <r>
      <rPr>
        <sz val="11"/>
        <rFont val="Times New Roman"/>
        <family val="1"/>
      </rPr>
      <t xml:space="preserve"> Love INC Ngong Road involvement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</si>
  <si>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>Repair &amp; distribution of Wheelchairs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</si>
  <si>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>Disability conference and support meetings</t>
    </r>
  </si>
  <si>
    <r>
      <rPr>
        <b/>
        <sz val="11"/>
        <color rgb="FF92D050"/>
        <rFont val="Times New Roman"/>
        <family val="1"/>
      </rPr>
      <t xml:space="preserve">SW: </t>
    </r>
    <r>
      <rPr>
        <sz val="11"/>
        <rFont val="Times New Roman"/>
        <family val="1"/>
      </rPr>
      <t>Deaf ministry: interpretation &amp; Training</t>
    </r>
  </si>
  <si>
    <r>
      <t xml:space="preserve">SW: </t>
    </r>
    <r>
      <rPr>
        <sz val="11"/>
        <rFont val="Times New Roman"/>
        <family val="1"/>
      </rPr>
      <t>Disaster response ministry: report on involvement and # of people impacted</t>
    </r>
  </si>
  <si>
    <r>
      <t xml:space="preserve">SW: </t>
    </r>
    <r>
      <rPr>
        <sz val="11"/>
        <color theme="1"/>
        <rFont val="Times New Roman"/>
        <family val="1"/>
      </rPr>
      <t>Transport and other admin costs</t>
    </r>
  </si>
  <si>
    <r>
      <rPr>
        <b/>
        <sz val="10"/>
        <color theme="1" tint="0.34998626667073579"/>
        <rFont val="Arial"/>
        <family val="2"/>
      </rPr>
      <t>KWALE</t>
    </r>
    <r>
      <rPr>
        <b/>
        <sz val="10"/>
        <rFont val="Arial"/>
        <family val="2"/>
      </rPr>
      <t>: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Outreach through provision of affordable, accessible , available health care to the community. Volunteers welcomed from the congregation. Qtly report on patients attended to</t>
    </r>
  </si>
  <si>
    <r>
      <rPr>
        <b/>
        <sz val="10"/>
        <color theme="1" tint="0.34998626667073579"/>
        <rFont val="Arial"/>
        <family val="2"/>
      </rPr>
      <t>KWALE: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Outreach through partnership with other organisations like PS Kenya.</t>
    </r>
  </si>
  <si>
    <r>
      <rPr>
        <b/>
        <sz val="11"/>
        <color theme="1" tint="0.34998626667073579"/>
        <rFont val="Calibri"/>
        <family val="2"/>
      </rPr>
      <t>KWALE</t>
    </r>
    <r>
      <rPr>
        <b/>
        <sz val="11"/>
        <color rgb="FF000000"/>
        <rFont val="Calibri"/>
        <family val="2"/>
      </rPr>
      <t xml:space="preserve">: </t>
    </r>
    <r>
      <rPr>
        <sz val="11"/>
        <color rgb="FF000000"/>
        <rFont val="Calibri"/>
        <family val="2"/>
      </rPr>
      <t>Monthly submission of reports to the subcounty health department in compliance to MOH standards.</t>
    </r>
  </si>
  <si>
    <r>
      <rPr>
        <b/>
        <sz val="11"/>
        <color theme="1" tint="0.34998626667073579"/>
        <rFont val="Calibri"/>
        <family val="2"/>
      </rPr>
      <t>KWALE:</t>
    </r>
    <r>
      <rPr>
        <b/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Quarterly stocking of drugs in the pharmacy. Use of bin cards and cloud based(Banda health) systems to avoid stockouts.</t>
    </r>
  </si>
  <si>
    <r>
      <rPr>
        <b/>
        <sz val="11"/>
        <color theme="1" tint="0.34998626667073579"/>
        <rFont val="Times New Roman"/>
        <family val="1"/>
      </rPr>
      <t>KWALE:</t>
    </r>
    <r>
      <rPr>
        <sz val="11"/>
        <rFont val="Times New Roman"/>
        <family val="1"/>
      </rPr>
      <t xml:space="preserve"> Home visits</t>
    </r>
  </si>
  <si>
    <r>
      <rPr>
        <b/>
        <sz val="11"/>
        <color theme="1" tint="0.34998626667073579"/>
        <rFont val="Calibri"/>
        <family val="2"/>
      </rPr>
      <t>KWALE</t>
    </r>
    <r>
      <rPr>
        <b/>
        <sz val="11"/>
        <color rgb="FF000000"/>
        <rFont val="Calibri"/>
        <family val="2"/>
      </rPr>
      <t xml:space="preserve">: </t>
    </r>
    <r>
      <rPr>
        <sz val="11"/>
        <color rgb="FF000000"/>
        <rFont val="Calibri"/>
        <family val="2"/>
      </rPr>
      <t>Child welfare clinic every Wednesday and ANC on daily basis.</t>
    </r>
  </si>
  <si>
    <r>
      <rPr>
        <b/>
        <sz val="11"/>
        <color theme="1" tint="0.34998626667073579"/>
        <rFont val="Calibri"/>
        <family val="2"/>
      </rPr>
      <t>KWALE:</t>
    </r>
    <r>
      <rPr>
        <b/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Conduct at least one medical camp each year.</t>
    </r>
  </si>
  <si>
    <r>
      <rPr>
        <b/>
        <sz val="11"/>
        <color theme="1" tint="0.499984740745262"/>
        <rFont val="Calibri"/>
        <family val="2"/>
      </rPr>
      <t>KWALE:</t>
    </r>
    <r>
      <rPr>
        <sz val="11"/>
        <rFont val="Calibri"/>
        <family val="2"/>
      </rPr>
      <t>Mazumalume pastors' training programme.</t>
    </r>
  </si>
  <si>
    <r>
      <rPr>
        <b/>
        <sz val="11"/>
        <color theme="1" tint="0.499984740745262"/>
        <rFont val="Calibri"/>
        <family val="2"/>
      </rPr>
      <t>KWALE</t>
    </r>
    <r>
      <rPr>
        <sz val="11"/>
        <color theme="1" tint="0.499984740745262"/>
        <rFont val="Calibri"/>
        <family val="2"/>
      </rPr>
      <t>:</t>
    </r>
    <r>
      <rPr>
        <sz val="11"/>
        <color rgb="FF000000"/>
        <rFont val="Calibri"/>
        <family val="2"/>
      </rPr>
      <t xml:space="preserve"> Outreach to youth and children</t>
    </r>
  </si>
  <si>
    <r>
      <rPr>
        <b/>
        <sz val="11"/>
        <color theme="1" tint="0.499984740745262"/>
        <rFont val="Calibri"/>
        <family val="2"/>
      </rPr>
      <t>KWALE</t>
    </r>
    <r>
      <rPr>
        <sz val="11"/>
        <color rgb="FF000000"/>
        <rFont val="Calibri"/>
        <family val="2"/>
      </rPr>
      <t>: School ministry through PPI teaching of CRE</t>
    </r>
  </si>
  <si>
    <r>
      <rPr>
        <b/>
        <sz val="11"/>
        <color theme="1" tint="0.499984740745262"/>
        <rFont val="Calibri"/>
        <family val="2"/>
      </rPr>
      <t>KWALE</t>
    </r>
    <r>
      <rPr>
        <sz val="11"/>
        <color rgb="FF000000"/>
        <rFont val="Calibri"/>
        <family val="2"/>
      </rPr>
      <t>: Development of playground</t>
    </r>
  </si>
  <si>
    <r>
      <rPr>
        <b/>
        <sz val="11"/>
        <color theme="1" tint="0.499984740745262"/>
        <rFont val="Calibri"/>
        <family val="2"/>
      </rPr>
      <t>KWALE</t>
    </r>
    <r>
      <rPr>
        <b/>
        <sz val="11"/>
        <color rgb="FF000000"/>
        <rFont val="Calibri"/>
        <family val="2"/>
      </rPr>
      <t xml:space="preserve">: </t>
    </r>
    <r>
      <rPr>
        <sz val="11"/>
        <color rgb="FF000000"/>
        <rFont val="Calibri"/>
        <family val="2"/>
      </rPr>
      <t xml:space="preserve">LOWCUM( nurse reliever), probono services, </t>
    </r>
  </si>
  <si>
    <r>
      <rPr>
        <b/>
        <sz val="11"/>
        <color theme="1" tint="0.499984740745262"/>
        <rFont val="Calibri"/>
        <family val="2"/>
      </rPr>
      <t>KWALE:</t>
    </r>
    <r>
      <rPr>
        <b/>
        <sz val="11"/>
        <rFont val="Calibri"/>
        <family val="2"/>
      </rPr>
      <t xml:space="preserve">Repairs, renovations and developments: </t>
    </r>
    <r>
      <rPr>
        <sz val="11"/>
        <color rgb="FF000000"/>
        <rFont val="Calibri"/>
        <family val="2"/>
      </rPr>
      <t>Develop the play ground in Kwale: Swings, slides so as to attract more children at the mission base and engage them in christan living.Holiday bible clubs. Develop youth friendly services and environment.</t>
    </r>
  </si>
  <si>
    <r>
      <rPr>
        <b/>
        <sz val="11"/>
        <color theme="1" tint="0.499984740745262"/>
        <rFont val="Times New Roman"/>
        <family val="1"/>
      </rPr>
      <t>KWALE:</t>
    </r>
    <r>
      <rPr>
        <sz val="11"/>
        <rFont val="Times New Roman"/>
        <family val="1"/>
      </rPr>
      <t>Transport, communication,WIFI &amp; other administrative costs.</t>
    </r>
  </si>
  <si>
    <r>
      <rPr>
        <b/>
        <sz val="11"/>
        <color theme="1" tint="0.499984740745262"/>
        <rFont val="Calibri"/>
        <family val="2"/>
      </rPr>
      <t>KWALE</t>
    </r>
    <r>
      <rPr>
        <sz val="11"/>
        <color rgb="FF000000"/>
        <rFont val="Calibri"/>
        <family val="2"/>
      </rPr>
      <t>: Mission support</t>
    </r>
  </si>
  <si>
    <r>
      <t xml:space="preserve">FOS: </t>
    </r>
    <r>
      <rPr>
        <sz val="12"/>
        <rFont val="Times New Roman"/>
        <family val="1"/>
      </rPr>
      <t>Organize interfaith forums in Somali dominated areas</t>
    </r>
  </si>
  <si>
    <r>
      <rPr>
        <b/>
        <sz val="12"/>
        <color rgb="FFFF0000"/>
        <rFont val="Times New Roman"/>
        <family val="1"/>
      </rPr>
      <t>FOS</t>
    </r>
    <r>
      <rPr>
        <sz val="12"/>
        <rFont val="Times New Roman"/>
        <family val="1"/>
      </rPr>
      <t>: Show care to the vulnerable in the Somali community</t>
    </r>
  </si>
  <si>
    <r>
      <rPr>
        <b/>
        <sz val="12"/>
        <color rgb="FFFF0000"/>
        <rFont val="Times New Roman"/>
        <family val="1"/>
      </rPr>
      <t>FOS:</t>
    </r>
    <r>
      <rPr>
        <sz val="12"/>
        <rFont val="Times New Roman"/>
        <family val="1"/>
      </rPr>
      <t xml:space="preserve"> Training on apologetics, Somali language, digital ministry for outreach</t>
    </r>
  </si>
  <si>
    <r>
      <rPr>
        <b/>
        <sz val="12"/>
        <color rgb="FFFF0000"/>
        <rFont val="Times New Roman"/>
        <family val="1"/>
      </rPr>
      <t>FOS</t>
    </r>
    <r>
      <rPr>
        <sz val="12"/>
        <rFont val="Times New Roman"/>
        <family val="1"/>
      </rPr>
      <t xml:space="preserve">: Prayers once a week </t>
    </r>
  </si>
  <si>
    <r>
      <rPr>
        <b/>
        <sz val="12"/>
        <color rgb="FFFF0000"/>
        <rFont val="Times New Roman"/>
        <family val="1"/>
      </rPr>
      <t xml:space="preserve">FOS: </t>
    </r>
    <r>
      <rPr>
        <sz val="12"/>
        <rFont val="Times New Roman"/>
        <family val="1"/>
      </rPr>
      <t>Prayer walks in Somali dominated areas</t>
    </r>
  </si>
  <si>
    <r>
      <t xml:space="preserve">FOS: </t>
    </r>
    <r>
      <rPr>
        <sz val="12"/>
        <rFont val="Times New Roman"/>
        <family val="1"/>
      </rPr>
      <t>Training on effective teaching of ESL</t>
    </r>
  </si>
  <si>
    <r>
      <rPr>
        <b/>
        <sz val="12"/>
        <color rgb="FFFF0000"/>
        <rFont val="Times New Roman"/>
        <family val="1"/>
      </rPr>
      <t>FOS</t>
    </r>
    <r>
      <rPr>
        <sz val="12"/>
        <color rgb="FFFF0000"/>
        <rFont val="Times New Roman"/>
        <family val="1"/>
      </rPr>
      <t>:</t>
    </r>
    <r>
      <rPr>
        <sz val="12"/>
        <rFont val="Times New Roman"/>
        <family val="1"/>
      </rPr>
      <t xml:space="preserve"> English and Kiswahili language ministry, at least 2  students a week </t>
    </r>
  </si>
  <si>
    <r>
      <rPr>
        <b/>
        <sz val="12"/>
        <color rgb="FFFF0000"/>
        <rFont val="Times New Roman"/>
        <family val="1"/>
      </rPr>
      <t>FOS:</t>
    </r>
    <r>
      <rPr>
        <sz val="12"/>
        <rFont val="Times New Roman"/>
        <family val="1"/>
      </rPr>
      <t xml:space="preserve"> School ministry through PPI (primary) and CU (secondary and higher institutions)</t>
    </r>
  </si>
  <si>
    <r>
      <rPr>
        <b/>
        <sz val="12"/>
        <color rgb="FFFF0000"/>
        <rFont val="Times New Roman"/>
        <family val="1"/>
      </rPr>
      <t>FOS:</t>
    </r>
    <r>
      <rPr>
        <sz val="12"/>
        <rFont val="Times New Roman"/>
        <family val="1"/>
      </rPr>
      <t xml:space="preserve"> Recreation activities such as sports, outings</t>
    </r>
  </si>
  <si>
    <r>
      <rPr>
        <b/>
        <sz val="12"/>
        <color rgb="FFFF0000"/>
        <rFont val="Times New Roman"/>
        <family val="1"/>
      </rPr>
      <t>FOS</t>
    </r>
    <r>
      <rPr>
        <sz val="12"/>
        <rFont val="Times New Roman"/>
        <family val="1"/>
      </rPr>
      <t>: MBBs care to meet their felt needs as they arise- rent support for Noor Diin</t>
    </r>
  </si>
  <si>
    <r>
      <rPr>
        <b/>
        <sz val="12"/>
        <color rgb="FFFF0000"/>
        <rFont val="Times New Roman"/>
        <family val="1"/>
      </rPr>
      <t>FOS</t>
    </r>
    <r>
      <rPr>
        <sz val="12"/>
        <rFont val="Times New Roman"/>
        <family val="1"/>
      </rPr>
      <t>: Specialized medical outreach</t>
    </r>
  </si>
  <si>
    <r>
      <rPr>
        <sz val="11"/>
        <color rgb="FF00B0F0"/>
        <rFont val="Calibri"/>
        <family val="2"/>
      </rPr>
      <t>NGRD:</t>
    </r>
    <r>
      <rPr>
        <sz val="11"/>
        <color rgb="FF000000"/>
        <rFont val="Calibri"/>
        <family val="2"/>
      </rPr>
      <t xml:space="preserve"> Having at least 10 staff members engage in the planned outreach activities</t>
    </r>
  </si>
  <si>
    <r>
      <rPr>
        <sz val="11"/>
        <color rgb="FF00B0F0"/>
        <rFont val="Calibri"/>
        <family val="2"/>
      </rPr>
      <t>NGRD:</t>
    </r>
    <r>
      <rPr>
        <sz val="11"/>
        <color rgb="FF000000"/>
        <rFont val="Calibri"/>
        <family val="2"/>
      </rPr>
      <t xml:space="preserve"> Have at least 3 HGF's engaging in a neighbourhood /community outreach activity</t>
    </r>
  </si>
  <si>
    <t>BUDGET TOTAL</t>
  </si>
  <si>
    <t>WORKPLAN &amp; APPRAISAL TOOL FOR GLOBAL MISSIONS &amp; OUTREACH YEAR: 2022</t>
  </si>
  <si>
    <t>administrative costs</t>
  </si>
  <si>
    <r>
      <t xml:space="preserve">SW: </t>
    </r>
    <r>
      <rPr>
        <sz val="11"/>
        <rFont val="Times New Roman"/>
        <family val="1"/>
      </rPr>
      <t>Number of participants in Entrepreneurship support eg mentored &amp; networking</t>
    </r>
  </si>
  <si>
    <r>
      <rPr>
        <b/>
        <sz val="11"/>
        <color theme="0" tint="-0.499984740745262"/>
        <rFont val="Calibri"/>
        <family val="2"/>
      </rPr>
      <t>KWALE</t>
    </r>
    <r>
      <rPr>
        <sz val="11"/>
        <color rgb="FF000000"/>
        <rFont val="Calibri"/>
        <family val="2"/>
      </rPr>
      <t xml:space="preserve"> staff remuneration</t>
    </r>
  </si>
  <si>
    <r>
      <rPr>
        <b/>
        <sz val="11"/>
        <color theme="0" tint="-0.499984740745262"/>
        <rFont val="Calibri"/>
        <family val="2"/>
      </rPr>
      <t>KWALE:</t>
    </r>
    <r>
      <rPr>
        <b/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Men's fellowship: Hydrocele camps</t>
    </r>
  </si>
  <si>
    <r>
      <rPr>
        <b/>
        <sz val="11"/>
        <color theme="9" tint="-0.499984740745262"/>
        <rFont val="Calibri"/>
        <family val="2"/>
      </rPr>
      <t xml:space="preserve">MAC: </t>
    </r>
    <r>
      <rPr>
        <sz val="11"/>
        <color rgb="FF000000"/>
        <rFont val="Calibri"/>
        <family val="2"/>
      </rPr>
      <t>Strengthening Kwale Missions</t>
    </r>
  </si>
  <si>
    <r>
      <rPr>
        <b/>
        <sz val="10"/>
        <color theme="5" tint="-0.249977111117893"/>
        <rFont val="Calibri"/>
        <family val="2"/>
        <scheme val="minor"/>
      </rPr>
      <t>MAC</t>
    </r>
    <r>
      <rPr>
        <sz val="10"/>
        <rFont val="Calibri"/>
        <family val="2"/>
        <scheme val="minor"/>
      </rPr>
      <t>: Interns &amp; trainess support</t>
    </r>
  </si>
  <si>
    <r>
      <rPr>
        <b/>
        <sz val="10"/>
        <color theme="9" tint="-0.499984740745262"/>
        <rFont val="Arial"/>
        <family val="2"/>
      </rPr>
      <t xml:space="preserve">MAC: </t>
    </r>
    <r>
      <rPr>
        <sz val="10"/>
        <rFont val="Arial"/>
        <family val="2"/>
      </rPr>
      <t xml:space="preserve">monitoring and evaluation of missionaries and mission agencies                                          </t>
    </r>
  </si>
  <si>
    <r>
      <rPr>
        <b/>
        <sz val="10"/>
        <color theme="9" tint="-0.499984740745262"/>
        <rFont val="Arial"/>
        <family val="2"/>
      </rPr>
      <t xml:space="preserve">MAC: </t>
    </r>
    <r>
      <rPr>
        <sz val="10"/>
        <rFont val="Arial"/>
        <family val="2"/>
      </rPr>
      <t>Annual missionaries Family seminar</t>
    </r>
  </si>
  <si>
    <r>
      <rPr>
        <b/>
        <sz val="10"/>
        <color theme="9" tint="-0.499984740745262"/>
        <rFont val="Arial"/>
        <family val="2"/>
      </rPr>
      <t>MAC:</t>
    </r>
    <r>
      <rPr>
        <sz val="10"/>
        <rFont val="Arial"/>
        <family val="2"/>
      </rPr>
      <t xml:space="preserve"> Quartery updates and hosting when Partners come knocking</t>
    </r>
  </si>
  <si>
    <r>
      <rPr>
        <sz val="11"/>
        <color rgb="FF00B0F0"/>
        <rFont val="Calibri"/>
        <family val="2"/>
      </rPr>
      <t>NGRD:</t>
    </r>
    <r>
      <rPr>
        <sz val="11"/>
        <color theme="1"/>
        <rFont val="Calibri"/>
        <family val="2"/>
      </rPr>
      <t xml:space="preserve"> Share regular reports on what is going on in the outreach ministry using the media platforms.</t>
    </r>
  </si>
  <si>
    <r>
      <rPr>
        <sz val="11"/>
        <color rgb="FF00B0F0"/>
        <rFont val="Calibri"/>
        <family val="2"/>
      </rPr>
      <t>NGRD:</t>
    </r>
    <r>
      <rPr>
        <sz val="11"/>
        <color rgb="FF000000"/>
        <rFont val="Calibri"/>
        <family val="2"/>
      </rPr>
      <t xml:space="preserve"> Collaborate with the music/worship ministry to stage one drama production and have the production visit atleast one high school and one campus</t>
    </r>
  </si>
  <si>
    <r>
      <rPr>
        <b/>
        <sz val="11"/>
        <color rgb="FF00B0F0"/>
        <rFont val="Calibri"/>
        <family val="2"/>
      </rPr>
      <t>NGRD:</t>
    </r>
    <r>
      <rPr>
        <sz val="11"/>
        <rFont val="Calibri"/>
        <family val="2"/>
      </rPr>
      <t xml:space="preserve"> Set up an information desk, stock up on Bibles, Four Spritual Laws and any outreach materials (including an outreach newsletter)</t>
    </r>
  </si>
  <si>
    <r>
      <rPr>
        <b/>
        <sz val="11"/>
        <color rgb="FF00B0F0"/>
        <rFont val="Calibri"/>
        <family val="2"/>
      </rPr>
      <t>NGRD:</t>
    </r>
    <r>
      <rPr>
        <sz val="11"/>
        <color rgb="FF000000"/>
        <rFont val="Calibri"/>
        <family val="2"/>
      </rPr>
      <t xml:space="preserve"> In-person meetings with all outreachers in GMO 4 meetings</t>
    </r>
  </si>
  <si>
    <t>Qtly report on # of visits</t>
  </si>
  <si>
    <r>
      <rPr>
        <b/>
        <sz val="11"/>
        <color rgb="FF00B0F0"/>
        <rFont val="Calibri"/>
        <family val="2"/>
      </rPr>
      <t>NGRD:</t>
    </r>
    <r>
      <rPr>
        <sz val="11"/>
        <rFont val="Calibri"/>
        <family val="2"/>
      </rPr>
      <t xml:space="preserve"> Organize atleast 3 Ngong Road mission activities where the congregation gets to: 1. engage in praying for the lost 2. seek opportunity to show care 3. seek opportunities to share the gospel</t>
    </r>
  </si>
  <si>
    <t>1 team of 10 staff</t>
  </si>
  <si>
    <r>
      <rPr>
        <b/>
        <sz val="11"/>
        <color rgb="FF00B0F0"/>
        <rFont val="Calibri"/>
        <family val="2"/>
      </rPr>
      <t>NGRD:</t>
    </r>
    <r>
      <rPr>
        <sz val="11"/>
        <color rgb="FF000000"/>
        <rFont val="Calibri"/>
        <family val="2"/>
      </rPr>
      <t xml:space="preserve"> Join with FOS and begin an English teacher training for atleast 5 teachers who can join the team in praying, teaching and evangelizing to the S' people in Eastleigh</t>
    </r>
  </si>
  <si>
    <r>
      <rPr>
        <b/>
        <sz val="11"/>
        <color rgb="FF00B0F0"/>
        <rFont val="Calibri"/>
        <family val="2"/>
      </rPr>
      <t xml:space="preserve">NGRD: </t>
    </r>
    <r>
      <rPr>
        <sz val="11"/>
        <color rgb="FF000000"/>
        <rFont val="Calibri"/>
        <family val="2"/>
      </rPr>
      <t>Zonal Pastoral Care</t>
    </r>
  </si>
  <si>
    <r>
      <rPr>
        <b/>
        <sz val="11"/>
        <color rgb="FF00B0F0"/>
        <rFont val="Calibri"/>
        <family val="2"/>
      </rPr>
      <t xml:space="preserve">NGRD: </t>
    </r>
    <r>
      <rPr>
        <sz val="11"/>
        <color rgb="FF000000"/>
        <rFont val="Calibri"/>
        <family val="2"/>
      </rPr>
      <t xml:space="preserve"> Creative ministry: 1. lending a voice and skills to the creative ministry e.g. stage set up, thinking through Sunday content, creation and involvement in the drama </t>
    </r>
  </si>
  <si>
    <r>
      <rPr>
        <b/>
        <sz val="11"/>
        <color rgb="FF00B0F0"/>
        <rFont val="Calibri"/>
        <family val="2"/>
      </rPr>
      <t>NGRD:</t>
    </r>
    <r>
      <rPr>
        <b/>
        <sz val="11"/>
        <color theme="8" tint="0.39997558519241921"/>
        <rFont val="Calibri"/>
        <family val="2"/>
      </rPr>
      <t xml:space="preserve"> </t>
    </r>
    <r>
      <rPr>
        <sz val="11"/>
        <color rgb="FF000000"/>
        <rFont val="Calibri"/>
        <family val="2"/>
      </rPr>
      <t xml:space="preserve">3. Patroning the Prime Time Young Adults Fellowship. </t>
    </r>
  </si>
  <si>
    <r>
      <rPr>
        <b/>
        <sz val="11"/>
        <color rgb="FF00B0F0"/>
        <rFont val="Calibri"/>
        <family val="2"/>
      </rPr>
      <t xml:space="preserve"> NGRD</t>
    </r>
    <r>
      <rPr>
        <sz val="11"/>
        <color rgb="FF00B0F0"/>
        <rFont val="Calibri"/>
        <family val="2"/>
      </rPr>
      <t>:</t>
    </r>
    <r>
      <rPr>
        <sz val="11"/>
        <color rgb="FF000000"/>
        <rFont val="Calibri"/>
        <family val="2"/>
      </rPr>
      <t xml:space="preserve"> 2. Preaching engagements: Engaging in preaching in services, fellowships, funeral meetings, weddings and missions. Adults Fellowship. </t>
    </r>
  </si>
  <si>
    <t>GO WEST preparation</t>
  </si>
  <si>
    <t>Half yr report</t>
  </si>
  <si>
    <r>
      <rPr>
        <b/>
        <sz val="10"/>
        <color theme="9" tint="-0.499984740745262"/>
        <rFont val="Arial"/>
        <family val="2"/>
      </rPr>
      <t>MAC:</t>
    </r>
    <r>
      <rPr>
        <sz val="10"/>
        <rFont val="Arial"/>
        <family val="2"/>
      </rPr>
      <t xml:space="preserve"> Support 9 missionary agencies</t>
    </r>
  </si>
  <si>
    <r>
      <rPr>
        <b/>
        <sz val="10"/>
        <color theme="9" tint="-0.499984740745262"/>
        <rFont val="Arial"/>
        <family val="2"/>
      </rPr>
      <t xml:space="preserve">MAC: </t>
    </r>
    <r>
      <rPr>
        <sz val="10"/>
        <rFont val="Arial"/>
        <family val="2"/>
      </rPr>
      <t>Encourage and suppport short term missions</t>
    </r>
  </si>
  <si>
    <r>
      <rPr>
        <b/>
        <sz val="10"/>
        <color theme="9" tint="-0.499984740745262"/>
        <rFont val="Arial"/>
        <family val="2"/>
      </rPr>
      <t xml:space="preserve">MAC: </t>
    </r>
    <r>
      <rPr>
        <sz val="10"/>
        <rFont val="Arial"/>
        <family val="2"/>
      </rPr>
      <t>Support 9 missionaries</t>
    </r>
  </si>
  <si>
    <r>
      <rPr>
        <b/>
        <sz val="10"/>
        <color theme="9" tint="-0.499984740745262"/>
        <rFont val="Arial"/>
        <family val="2"/>
      </rPr>
      <t xml:space="preserve">MAC: </t>
    </r>
    <r>
      <rPr>
        <sz val="10"/>
        <rFont val="Arial"/>
        <family val="2"/>
      </rPr>
      <t>Train two theologians by paying their fees</t>
    </r>
  </si>
  <si>
    <t>Other GMO admin costs</t>
  </si>
  <si>
    <t>Monthly Holy Communion is served @NgRd (Qtly report; budget on Elements)</t>
  </si>
  <si>
    <t>At least 3 global congregation prayer weeks (budget for planning meetings)</t>
  </si>
  <si>
    <t xml:space="preserve">Invite gifted preachers to preach/teach </t>
  </si>
  <si>
    <t>3i8 equipping training for key leaders (global)</t>
  </si>
  <si>
    <t># of participants in the equipping training. Targetting 150-200</t>
  </si>
  <si>
    <t>Alignment of Policies after approval of Church Constitution (Qtly report)</t>
  </si>
  <si>
    <t>Guide on annual theme in good time (Q3) for 2023 planning</t>
  </si>
  <si>
    <t>Research &amp; analysis that will better align the organization (on need basis)</t>
  </si>
  <si>
    <t>Ministry summit/other Church celebrations</t>
  </si>
  <si>
    <t>Elders Meetings/Retreat</t>
  </si>
  <si>
    <t>Pastors retreat/Meetings</t>
  </si>
  <si>
    <t>Platform for virtual meetings/fellowships (Zoom for all)</t>
  </si>
  <si>
    <t>Pastors and spouses day</t>
  </si>
  <si>
    <t>Annual General meeting: Materials (&amp; refreshments)</t>
  </si>
  <si>
    <t>Pastors book resource to build capacity of pastors through reading (Qtly report)</t>
  </si>
  <si>
    <t>Members Day: Materials (&amp; refreshments)</t>
  </si>
  <si>
    <t>Engagement in Foreign partnerships</t>
  </si>
  <si>
    <t>Engagement in Local partnerships</t>
  </si>
  <si>
    <t>Pastor Emeritus</t>
  </si>
  <si>
    <t>Advocacy</t>
  </si>
  <si>
    <t>Provide Sunday refreshments including water for Staff &amp; Preachers</t>
  </si>
  <si>
    <t>Administrative support to the Leadership office</t>
  </si>
  <si>
    <t>Enhanced efficiency of the office</t>
  </si>
  <si>
    <t>Pastors Discretion Fund</t>
  </si>
  <si>
    <t>Office stationery incl photocopies</t>
  </si>
  <si>
    <t>Office communication</t>
  </si>
  <si>
    <t>Senior Pastors car running</t>
  </si>
  <si>
    <t>Deputy Senior Pastors car running</t>
  </si>
  <si>
    <t>Other Transport</t>
  </si>
  <si>
    <t>Zonal Pastoral Care</t>
  </si>
  <si>
    <t>WORKPLAN &amp; APPRAISAL TOOL FOR YEAR NBC LEADERSHIP: 2022</t>
  </si>
  <si>
    <t>NBC 2022 WORKPLAN IMPLEMENTATION DASHBOARD (SUMMARY)</t>
  </si>
  <si>
    <t xml:space="preserve">NBC 2022 WORKPLAN IMPLEMENTATION DASHBOARD </t>
  </si>
  <si>
    <t>9.0</t>
  </si>
  <si>
    <t>Leadership Office</t>
  </si>
  <si>
    <t>ADMINISTRY/OPERATIONS 2022 WORKPLAN</t>
  </si>
  <si>
    <t>Overall achievement</t>
  </si>
  <si>
    <t>Strategic Objectives/ Impact</t>
  </si>
  <si>
    <t>Strategies/ Outcomes</t>
  </si>
  <si>
    <t>Activities</t>
  </si>
  <si>
    <t>Performance Indicators(Target)</t>
  </si>
  <si>
    <t>TARGET</t>
  </si>
  <si>
    <t>Planned implementation</t>
  </si>
  <si>
    <t>Actual as implimented (report)</t>
  </si>
  <si>
    <t>No.</t>
  </si>
  <si>
    <t>Sound and accurate finance expertise and accurate financial records, controls and procedures implemented and maintained in accordance with internal financial policy, procedures, standards and statutory financial requirements</t>
  </si>
  <si>
    <t>Accurate and timely financial reporting.</t>
  </si>
  <si>
    <t>Reporting of finacial performance to congregation.</t>
  </si>
  <si>
    <t>Quarterly reporting to congregation</t>
  </si>
  <si>
    <t>Reporting of financial performance to finance and Resource Mobilization Committees of the Elders Court.</t>
  </si>
  <si>
    <t>Bi- monthly reporting to Finance and RM committee</t>
  </si>
  <si>
    <t>Reporting of financial performance to finance committee SMT.</t>
  </si>
  <si>
    <t>Monthly reporting to SMT</t>
  </si>
  <si>
    <t>Adequate and efficient system of internal control.</t>
  </si>
  <si>
    <t>Timely completion of Annual Audit by March</t>
  </si>
  <si>
    <t>A timely and successful Audit</t>
  </si>
  <si>
    <t>Timely completion of Interim Audit</t>
  </si>
  <si>
    <t>A timely and successful interim Audit</t>
  </si>
  <si>
    <t>Compliance with requisite financial and regulatory requirements and standards.</t>
  </si>
  <si>
    <t>Follow up on the Management letter and the internal Audit Report</t>
  </si>
  <si>
    <t>Follow up and reporting on Issues arising from management letter and the Internal Audit report</t>
  </si>
  <si>
    <t>Budget preparation, consolidated, presententation to SMT, Finance and timely presentation for members day</t>
  </si>
  <si>
    <t>Budget ready and circulated to members at least 14 days to members day (or as directed by leadership)</t>
  </si>
  <si>
    <t>Timely submission of Statutory payments</t>
  </si>
  <si>
    <t>Timely payment of land rates (March) &amp; monthly staff related statutory payments, VAT and KRA annual Returns</t>
  </si>
  <si>
    <t>Ensure payments are within budget/ Approved as per the policy</t>
  </si>
  <si>
    <t>Adherence to budget and approvals if budget is exceeded</t>
  </si>
  <si>
    <t>Proper Church Financial Management</t>
  </si>
  <si>
    <t>Confirm proper procurement processes before payments are processed</t>
  </si>
  <si>
    <t>Reduced back and forth with the signatories</t>
  </si>
  <si>
    <t>Timely monthly payment of salaries and end of year bonuses</t>
  </si>
  <si>
    <t>Payment made by 27th every month</t>
  </si>
  <si>
    <t>Timely payment of utilities</t>
  </si>
  <si>
    <t>Timely review and payment of utilities: Tel &amp; postage, water , electicity , land rates and rent</t>
  </si>
  <si>
    <t>Adequate support to Investment company for enhanced church income</t>
  </si>
  <si>
    <t>Timely and adequate support given</t>
  </si>
  <si>
    <t>Cashflow management and financial advise</t>
  </si>
  <si>
    <t>Bi - weekly cash flow</t>
  </si>
  <si>
    <t>Good Relationship with relevant institutions and Church User departments</t>
  </si>
  <si>
    <t>Enhance good relationships with relevant institutions</t>
  </si>
  <si>
    <t>Create mutual beneficial relationships with relevant institutions</t>
  </si>
  <si>
    <t>Timely communication to staff on pending paymentments and payments done</t>
  </si>
  <si>
    <t>Sensitizing and building capacity to the user departments on the best practices in Financial processes and systems</t>
  </si>
  <si>
    <t>Well informed staff in Financial processes and systems</t>
  </si>
  <si>
    <t>Ensuring proper support in procurement, tendering and pre-qualification of supplier’s processes on behalf of the church and in accordance with the procurement policy in place.</t>
  </si>
  <si>
    <t>Timely sourcing of suppliers so as to effectively support ministry.</t>
  </si>
  <si>
    <t>Identifying,prequalifying and maintaining an extensive list of suppliers for prompt response to requests by ministries</t>
  </si>
  <si>
    <t>Well maintained list of prequalified and non-prequalified suppliers and prompt response to ministries requests.</t>
  </si>
  <si>
    <t>Preparing the Local Purchase Order as requested by departments and ensure issuance to the suppliers.</t>
  </si>
  <si>
    <t>LPO prepaired and issued in time to the suppliers.</t>
  </si>
  <si>
    <t>Building strong working relationships with every department , church plants and ministry leaders</t>
  </si>
  <si>
    <t>Strong working relationships with every department , church plants and ministry leaders</t>
  </si>
  <si>
    <t>Forecasting price trends and conduct research to ascertain best products and supplies in terms of best value, quality, delivery time and quantity.</t>
  </si>
  <si>
    <t>Proper research on price trends done and best products purchased.</t>
  </si>
  <si>
    <t>Initiation and sustainance of good supplier relationships.</t>
  </si>
  <si>
    <t>Follow up with with user staff for immediate submision of invoices and timely submision to Finance for payment.</t>
  </si>
  <si>
    <t>Timely submision of invoices to Finance Office</t>
  </si>
  <si>
    <t>Effectively communicate and prompt feedback to contracted suppliers</t>
  </si>
  <si>
    <t>Effective communication and feedback given to suppliers</t>
  </si>
  <si>
    <t>Negotiating with suppliers to arrive on best prices and quality of products.</t>
  </si>
  <si>
    <t>Well negotiated prices and best quality.</t>
  </si>
  <si>
    <t>Conduct annual supliers evaluation and appraisal and an end of contract appraisal three months before the end of contract</t>
  </si>
  <si>
    <t>Formal Annual and end of contracts appraisals done and documented</t>
  </si>
  <si>
    <t>Promotion and sustainance of ethical and professional Procurement practices.</t>
  </si>
  <si>
    <t>Documenting and dispatching of Contract Award letters,letters of terminated contracts,Purchase and Sale Agreements, Credit Application Letters,Communication with supplies</t>
  </si>
  <si>
    <t>Timely documentation and dispatchment of letters,Follow up on contracted suppliers and exercution of agreements, Controlling rate/amount of credit purchases.</t>
  </si>
  <si>
    <t>Quality services and goods across all church plants. E g stationery</t>
  </si>
  <si>
    <t>Sensitizing and building capacity to the user departments on the best practices in procurement</t>
  </si>
  <si>
    <t>Application of ethical procurement practices by all departments</t>
  </si>
  <si>
    <t>Effective store management.</t>
  </si>
  <si>
    <t>Periodic stock taking to ensure reorder levels and re-stocking of the store as per the ministry needs.</t>
  </si>
  <si>
    <t>Stock taking well done and replenishment of stock</t>
  </si>
  <si>
    <t>Develop and inplement Store management Guidelines for all Assemblies</t>
  </si>
  <si>
    <t>Store management Guidelines developed and implemented</t>
  </si>
  <si>
    <t>Coordinate purchase and distribution of items to the various NBC Assemblies</t>
  </si>
  <si>
    <t>To ensure efficient and effective operations in Human Resource and Support Services to the Church</t>
  </si>
  <si>
    <t>Effective and efficient management of human resource</t>
  </si>
  <si>
    <t>Quartely reports on cleaning, security and transport service.</t>
  </si>
  <si>
    <t>Reports done and submitted to Pastor in charge of operations</t>
  </si>
  <si>
    <t>Release 2021 Peformance Appraisal schedule and compile a report</t>
  </si>
  <si>
    <t>Peformance Appraisal schedule released and report compiled.</t>
  </si>
  <si>
    <t>Recommendation of COLA percentages inline with 2021 budget provision.</t>
  </si>
  <si>
    <t>Recommendations adopted by ET and implimented in the second quarter</t>
  </si>
  <si>
    <t>Identify training needs and scheduling of the Trainings</t>
  </si>
  <si>
    <t>Training needs schedule developed</t>
  </si>
  <si>
    <t>Compliance and implementation on the training and development schedule</t>
  </si>
  <si>
    <t>Creating &amp; furnish a nursing mothers room.</t>
  </si>
  <si>
    <t>The room made available and furnished</t>
  </si>
  <si>
    <t>Annual leave schedule for all emplyees</t>
  </si>
  <si>
    <t>staff leave well managed</t>
  </si>
  <si>
    <t>Effective and timely management of service contracts including insurance policy for NBC.</t>
  </si>
  <si>
    <t>Updated employee contract schedule</t>
  </si>
  <si>
    <t>Timely renewal of employees contracts</t>
  </si>
  <si>
    <t>Issuing of payroll instructions to finance by 20th of every month</t>
  </si>
  <si>
    <t>Right monthly salary and benefits paid to staff members</t>
  </si>
  <si>
    <t>Renewal of Staff GPA Insurance</t>
  </si>
  <si>
    <t>Renewed GPA insurance</t>
  </si>
  <si>
    <t>Insurable risk underwritten</t>
  </si>
  <si>
    <t>Property related Insurance policies reviewed and updated</t>
  </si>
  <si>
    <t>Mission/camps insurance reviewed and updated</t>
  </si>
  <si>
    <t>Renewal of medical insurance</t>
  </si>
  <si>
    <t>Medical Insurance ( In Patient &amp; Out Patient renewed )</t>
  </si>
  <si>
    <t>Renewal of motor vehicle insurance</t>
  </si>
  <si>
    <t>Renewed motor vehicle insurance</t>
  </si>
  <si>
    <t>Provide advice to staff and management on matters pertaining to HR management policies, laws/practices and compliance and Logistical support</t>
  </si>
  <si>
    <t>Renewal of service contracts and delivery of SLA</t>
  </si>
  <si>
    <t>Service contracts renewed ( Generator,photocoping machines ) and SLA delivered as agreed</t>
  </si>
  <si>
    <t>Regulary advice the Senior Management team on labor laws , implications and the advatages of compliance and disadvantages of non compliance . Sensitise and advice staff on HR policies</t>
  </si>
  <si>
    <t>Right decisions that comply to the law made and staff adhering to the organizational HR policies</t>
  </si>
  <si>
    <t>In coordination with the Assembly Administrators, ensure proper maintainance of facilities</t>
  </si>
  <si>
    <t>Facilities well maintained and kept clean</t>
  </si>
  <si>
    <t>Oversee proper hire of NBC Ngong Rd. facilities</t>
  </si>
  <si>
    <t>Facilities hired out in compliance with NBC policy</t>
  </si>
  <si>
    <t>Efficient Online(includes tracking) transport management and vehicle maintained in good roadworthy state</t>
  </si>
  <si>
    <t>Efficient transport management Vehicle maintained as per schedule</t>
  </si>
  <si>
    <t>Timely raising of payment for utilities bills and outsources services</t>
  </si>
  <si>
    <t>Timely review and payment of utilitiy bills and outsourced services : Tel &amp; postage, water , electicity , land rates and rent</t>
  </si>
  <si>
    <t>Effective managemnt of cleaning and security services</t>
  </si>
  <si>
    <t>Effective delivery of security and cleaning services on a daily basis</t>
  </si>
  <si>
    <t>Repiar of a section of Bethel Fence, Face lift of Bethel sanctuary</t>
  </si>
  <si>
    <t>Repairs of the Bethel fence and face lift of the sanctuary done.</t>
  </si>
  <si>
    <t>Enhance ministry operations and performance with the effective and efficient utilization of Information and technology (IT) infrastructure through systems administration and support to end-users.</t>
  </si>
  <si>
    <t>2. Identify innovative and recommend cost-effective IT solutions for the church.</t>
  </si>
  <si>
    <t>Data Back-up</t>
  </si>
  <si>
    <t>Server Data and Departmental data backed up and secured</t>
  </si>
  <si>
    <t>Computer Repair and Maintanance</t>
  </si>
  <si>
    <t>All computers serviced and general Report done. Computer Repair Desk set up in IT office(with necessary tools),</t>
  </si>
  <si>
    <t>Sustain efficient internet infrastructure in all assmblies</t>
  </si>
  <si>
    <t>All Branches having Internet,The Internet infrastructure is good</t>
  </si>
  <si>
    <t>IT Inventory updated for all branches (computers, elctronics, etc)</t>
  </si>
  <si>
    <t>Updated inventory report at all time</t>
  </si>
  <si>
    <t>Develop and implement Computer Handling Guidelines</t>
  </si>
  <si>
    <t>Computer Handling guideline Implemented</t>
  </si>
  <si>
    <t>3. Ensure adequate IT support to staff in NBC Congregations and Mission Stations</t>
  </si>
  <si>
    <t>Offering Internet Support incase of technical hitches</t>
  </si>
  <si>
    <t>Organizational softwares and staff are working at optimal internet.</t>
  </si>
  <si>
    <t>Offering Sage support (Payroll and Accounting &amp; HR) at NBC</t>
  </si>
  <si>
    <t>IT staff and sage users trained, Sage soft maintanance is done promptly</t>
  </si>
  <si>
    <t>Ensuring the Staff machines and server is protected from cyber attacks and virus.</t>
  </si>
  <si>
    <t>The server and machines secured</t>
  </si>
  <si>
    <t>Ensure compliance with software licensing requirements.</t>
  </si>
  <si>
    <t>The operating Systems for staff machines are activated</t>
  </si>
  <si>
    <t>Offering support and maintaining the IT equipments</t>
  </si>
  <si>
    <t>All IT equipments are serviced and Audited</t>
  </si>
  <si>
    <t>4. Provide quality IT infrastructure for effective digital ministry</t>
  </si>
  <si>
    <t>Website Maintanance</t>
  </si>
  <si>
    <t>The content is updated, Optimized(SEO), Revamping it as deemed fit</t>
  </si>
  <si>
    <t>Developing &amp; support a church Mobile Application</t>
  </si>
  <si>
    <t>A church Android Application developed</t>
  </si>
  <si>
    <t>Head of operations</t>
  </si>
  <si>
    <t>Involvement in Ministry activities of the Church</t>
  </si>
  <si>
    <t>Preaching/Teaching engagement</t>
  </si>
  <si>
    <t>Report on preaching/teaching engagement and other ministry involvement activities</t>
  </si>
  <si>
    <t>Member Care:Visitation and Benevolence</t>
  </si>
  <si>
    <t>Visiting of congregants and support during benevolence</t>
  </si>
  <si>
    <t>Report on visitation and benevolence contacts per quarter</t>
  </si>
  <si>
    <t>Involvement with other NBC Global matters</t>
  </si>
  <si>
    <t>Participation in meetings,forums, committees and Task forces as assigned by the Senior Pastor, whether related to operations or not</t>
  </si>
  <si>
    <t>Quarterly report on involvement in meeting(s) or forums</t>
  </si>
  <si>
    <t>visited about 25 families.</t>
  </si>
  <si>
    <t>The Facilitator was unavailable and Rev. Kassims transition complicated things.</t>
  </si>
  <si>
    <t>We expanded PPI from 5 to 8 schools. So far, we are reaching about 1000 students every week.</t>
  </si>
  <si>
    <t xml:space="preserve">The ministry is still ongoing but under Godwill's ministry organisation. </t>
  </si>
  <si>
    <t>The medical camp will be in the fourth quarter.</t>
  </si>
  <si>
    <t>We have had 2 youth leaders' training and 1 children ministry training. We have trained 12 youth leaders and 35 Sunday school teachers for the work of ministry.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</si>
</sst>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_-* #,##0_-;\-* #,##0_-;_-* &quot;-&quot;??_-;_-@_-"/>
    <numFmt numFmtId="167" formatCode="[$-809]d\ mmmm\ yyyy;@"/>
  </numFmts>
  <fonts count="20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Tahoma"/>
      <family val="2"/>
    </font>
    <font>
      <b/>
      <sz val="8"/>
      <color indexed="8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b/>
      <i/>
      <sz val="9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sz val="12"/>
      <color theme="1"/>
      <name val="Arial Narrow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theme="4" tint="-0.499984740745262"/>
      <name val="Arial"/>
      <family val="2"/>
    </font>
    <font>
      <b/>
      <i/>
      <sz val="12"/>
      <name val="Times New Roman"/>
      <family val="1"/>
    </font>
    <font>
      <b/>
      <sz val="11"/>
      <color rgb="FF000000"/>
      <name val="Calibri"/>
      <family val="2"/>
    </font>
    <font>
      <b/>
      <sz val="11"/>
      <color theme="4" tint="-0.499984740745262"/>
      <name val="Calibri"/>
      <family val="2"/>
    </font>
    <font>
      <b/>
      <i/>
      <sz val="10"/>
      <name val="Times New Roman"/>
      <family val="1"/>
    </font>
    <font>
      <sz val="11"/>
      <color theme="4" tint="-0.499984740745262"/>
      <name val="Calibri"/>
      <family val="2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i/>
      <sz val="11"/>
      <name val="Calibri"/>
      <family val="2"/>
    </font>
    <font>
      <b/>
      <sz val="14"/>
      <color rgb="FF000000"/>
      <name val="Calibri"/>
      <family val="2"/>
    </font>
    <font>
      <i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FF0000"/>
      <name val="Times New Roman"/>
      <family val="1"/>
    </font>
    <font>
      <i/>
      <sz val="11"/>
      <color rgb="FF000000"/>
      <name val="Calibri"/>
      <family val="2"/>
    </font>
    <font>
      <sz val="11"/>
      <color theme="1"/>
      <name val="Arial"/>
      <family val="2"/>
    </font>
    <font>
      <sz val="12"/>
      <color theme="1"/>
      <name val="Book Antiqua"/>
      <family val="1"/>
    </font>
    <font>
      <sz val="10"/>
      <color rgb="FF00B050"/>
      <name val="Arial"/>
      <family val="2"/>
    </font>
    <font>
      <sz val="11"/>
      <color rgb="FF000000"/>
      <name val="Calibri"/>
      <family val="2"/>
    </font>
    <font>
      <b/>
      <sz val="11"/>
      <color rgb="FF92D050"/>
      <name val="Times New Roman"/>
      <family val="1"/>
    </font>
    <font>
      <b/>
      <sz val="12"/>
      <color rgb="FF000000"/>
      <name val="Calibri"/>
      <family val="2"/>
      <charset val="1"/>
    </font>
    <font>
      <b/>
      <sz val="10"/>
      <color rgb="FF1F4E79"/>
      <name val="Arial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b/>
      <sz val="12"/>
      <name val="Times New Roman"/>
      <family val="1"/>
      <charset val="1"/>
    </font>
    <font>
      <b/>
      <i/>
      <sz val="12"/>
      <name val="Times New Roman"/>
      <family val="1"/>
      <charset val="1"/>
    </font>
    <font>
      <b/>
      <sz val="11"/>
      <color rgb="FF000000"/>
      <name val="Calibri"/>
      <family val="2"/>
      <charset val="1"/>
    </font>
    <font>
      <b/>
      <i/>
      <sz val="10"/>
      <name val="Times New Roman"/>
      <family val="1"/>
      <charset val="1"/>
    </font>
    <font>
      <b/>
      <sz val="11"/>
      <name val="Calibri"/>
      <family val="2"/>
      <charset val="1"/>
    </font>
    <font>
      <sz val="12"/>
      <name val="Times New Roman"/>
      <family val="1"/>
      <charset val="1"/>
    </font>
    <font>
      <sz val="11"/>
      <name val="Calibri"/>
      <family val="2"/>
      <charset val="1"/>
    </font>
    <font>
      <b/>
      <sz val="12"/>
      <color rgb="FF000000"/>
      <name val="Arial Narrow"/>
      <family val="2"/>
      <charset val="1"/>
    </font>
    <font>
      <sz val="8"/>
      <color rgb="FF000000"/>
      <name val="Arial Narrow"/>
      <family val="2"/>
      <charset val="1"/>
    </font>
    <font>
      <sz val="11"/>
      <color rgb="FF000000"/>
      <name val="Arial Narrow"/>
      <family val="2"/>
      <charset val="1"/>
    </font>
    <font>
      <sz val="12"/>
      <color rgb="FF000000"/>
      <name val="Arial Narrow"/>
      <family val="2"/>
      <charset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</font>
    <font>
      <i/>
      <sz val="10"/>
      <color rgb="FFFF0000"/>
      <name val="Arial"/>
      <family val="2"/>
    </font>
    <font>
      <sz val="11"/>
      <name val="Arial"/>
      <family val="2"/>
    </font>
    <font>
      <sz val="10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color theme="0"/>
      <name val="Calibri"/>
      <family val="2"/>
      <scheme val="minor"/>
    </font>
    <font>
      <sz val="12"/>
      <name val="Book Antiqua"/>
      <family val="1"/>
    </font>
    <font>
      <b/>
      <sz val="12"/>
      <name val="Book Antiqua"/>
      <family val="1"/>
    </font>
    <font>
      <sz val="12"/>
      <color rgb="FF000000"/>
      <name val="Book Antiqua"/>
      <family val="1"/>
    </font>
    <font>
      <b/>
      <sz val="12"/>
      <color theme="0"/>
      <name val="Book Antiqua"/>
      <family val="1"/>
    </font>
    <font>
      <i/>
      <sz val="12"/>
      <color theme="0"/>
      <name val="Book Antiqua"/>
      <family val="1"/>
    </font>
    <font>
      <sz val="12"/>
      <color theme="0"/>
      <name val="Book Antiqua"/>
      <family val="1"/>
    </font>
    <font>
      <i/>
      <sz val="12"/>
      <name val="Book Antiqua"/>
      <family val="1"/>
    </font>
    <font>
      <b/>
      <i/>
      <sz val="12"/>
      <name val="Book Antiqua"/>
      <family val="1"/>
    </font>
    <font>
      <u/>
      <sz val="12"/>
      <name val="Book Antiqua"/>
      <family val="1"/>
    </font>
    <font>
      <b/>
      <sz val="12"/>
      <color rgb="FF002060"/>
      <name val="Book Antiqua"/>
      <family val="1"/>
    </font>
    <font>
      <i/>
      <sz val="12"/>
      <color rgb="FF002060"/>
      <name val="Book Antiqua"/>
      <family val="1"/>
    </font>
    <font>
      <b/>
      <sz val="12"/>
      <color rgb="FF000000"/>
      <name val="Book Antiqua"/>
      <family val="1"/>
    </font>
    <font>
      <i/>
      <sz val="12"/>
      <color rgb="FF000000"/>
      <name val="Book Antiqua"/>
      <family val="1"/>
    </font>
    <font>
      <b/>
      <sz val="12"/>
      <color rgb="FFC00000"/>
      <name val="Book Antiqua"/>
      <family val="1"/>
    </font>
    <font>
      <sz val="12"/>
      <color rgb="FFC00000"/>
      <name val="Book Antiqua"/>
      <family val="1"/>
    </font>
    <font>
      <b/>
      <sz val="12"/>
      <color theme="1"/>
      <name val="Book Antiqua"/>
      <family val="1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0"/>
      <name val="Arial"/>
      <family val="2"/>
    </font>
    <font>
      <sz val="11"/>
      <color theme="0"/>
      <name val="Calibri"/>
      <family val="2"/>
      <scheme val="minor"/>
    </font>
    <font>
      <sz val="20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36"/>
      <color theme="1" tint="0.34998626667073579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4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C00000"/>
      <name val="Calibri"/>
      <family val="2"/>
    </font>
    <font>
      <b/>
      <sz val="16"/>
      <color rgb="FF000000"/>
      <name val="Times New Roman"/>
      <family val="1"/>
    </font>
    <font>
      <sz val="11"/>
      <name val="Arial Narrow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b/>
      <sz val="11"/>
      <color theme="4" tint="-0.499984740745262"/>
      <name val="Arial"/>
      <family val="2"/>
    </font>
    <font>
      <sz val="11"/>
      <color theme="4" tint="-0.499984740745262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1"/>
      <name val="Calibri"/>
      <family val="2"/>
      <scheme val="minor"/>
    </font>
    <font>
      <b/>
      <u val="singleAccounting"/>
      <sz val="10"/>
      <name val="Arial"/>
      <family val="2"/>
    </font>
    <font>
      <b/>
      <sz val="11"/>
      <color theme="4" tint="-0.499984740745262"/>
      <name val="Times New Roman"/>
      <family val="1"/>
    </font>
    <font>
      <b/>
      <i/>
      <sz val="11"/>
      <name val="Times New Roman"/>
      <family val="1"/>
    </font>
    <font>
      <sz val="11"/>
      <color theme="4" tint="-0.499984740745262"/>
      <name val="Times New Roman"/>
      <family val="1"/>
    </font>
    <font>
      <sz val="11"/>
      <color rgb="FF7030A0"/>
      <name val="Times New Roman"/>
      <family val="1"/>
    </font>
    <font>
      <b/>
      <u val="singleAccounting"/>
      <sz val="11"/>
      <name val="Arial"/>
      <family val="2"/>
    </font>
    <font>
      <sz val="11"/>
      <color rgb="FFFF0000"/>
      <name val="Calibri"/>
      <family val="2"/>
      <scheme val="minor"/>
    </font>
    <font>
      <b/>
      <i/>
      <sz val="9"/>
      <name val="Times New Roman"/>
      <family val="1"/>
      <charset val="1"/>
    </font>
    <font>
      <b/>
      <sz val="11"/>
      <color rgb="FF1F4E79"/>
      <name val="Calibri"/>
      <family val="2"/>
      <charset val="1"/>
    </font>
    <font>
      <sz val="11"/>
      <color rgb="FF1F4E79"/>
      <name val="Calibri"/>
      <family val="2"/>
      <charset val="1"/>
    </font>
    <font>
      <sz val="10"/>
      <color rgb="FF000000"/>
      <name val="Calibri"/>
      <family val="2"/>
      <charset val="1"/>
    </font>
    <font>
      <i/>
      <sz val="10"/>
      <color rgb="FF000000"/>
      <name val="Calibri"/>
      <family val="2"/>
      <charset val="1"/>
    </font>
    <font>
      <i/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0"/>
      <color rgb="FF1E4E79"/>
      <name val="Arial"/>
      <family val="2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9"/>
      <color theme="1"/>
      <name val="Times New Roman"/>
      <family val="1"/>
    </font>
    <font>
      <b/>
      <sz val="11"/>
      <color rgb="FF1E4E79"/>
      <name val="Calibri"/>
      <family val="2"/>
    </font>
    <font>
      <b/>
      <sz val="11"/>
      <color theme="1"/>
      <name val="Calibri"/>
      <family val="2"/>
    </font>
    <font>
      <sz val="11"/>
      <color rgb="FF1E4E79"/>
      <name val="Calibri"/>
      <family val="2"/>
    </font>
    <font>
      <sz val="11"/>
      <color rgb="FF000000"/>
      <name val="Docs-Calibri"/>
    </font>
    <font>
      <sz val="11"/>
      <color theme="1"/>
      <name val="Book Antiqua"/>
      <family val="1"/>
    </font>
    <font>
      <sz val="11"/>
      <name val="Book Antiqua"/>
      <family val="1"/>
    </font>
    <font>
      <sz val="11"/>
      <color rgb="FF00B050"/>
      <name val="Calibri"/>
      <family val="2"/>
    </font>
    <font>
      <sz val="12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Book Antiqua"/>
      <family val="1"/>
    </font>
    <font>
      <sz val="10"/>
      <color rgb="FF000000"/>
      <name val="Book Antiqua"/>
      <family val="1"/>
    </font>
    <font>
      <sz val="12"/>
      <color rgb="FFFF0000"/>
      <name val="Book Antiqua"/>
      <family val="1"/>
    </font>
    <font>
      <b/>
      <sz val="10"/>
      <color rgb="FF000000"/>
      <name val="Book Antiqua"/>
      <family val="1"/>
    </font>
    <font>
      <b/>
      <sz val="12"/>
      <color rgb="FFFF0000"/>
      <name val="Book Antiqua"/>
      <family val="1"/>
    </font>
    <font>
      <sz val="10"/>
      <color rgb="FFFF0000"/>
      <name val="Book Antiqua"/>
      <family val="1"/>
    </font>
    <font>
      <sz val="10"/>
      <name val="Book Antiqua"/>
      <family val="1"/>
    </font>
    <font>
      <b/>
      <sz val="10"/>
      <color rgb="FFFF0000"/>
      <name val="Book Antiqua"/>
      <family val="1"/>
    </font>
    <font>
      <b/>
      <sz val="10"/>
      <color theme="0"/>
      <name val="Book Antiqua"/>
      <family val="1"/>
    </font>
    <font>
      <b/>
      <u/>
      <sz val="10"/>
      <color rgb="FF000000"/>
      <name val="Book Antiqua"/>
      <family val="1"/>
    </font>
    <font>
      <b/>
      <sz val="14"/>
      <color theme="1"/>
      <name val="Calibri"/>
      <family val="2"/>
    </font>
    <font>
      <b/>
      <sz val="10"/>
      <color theme="8" tint="-0.499984740745262"/>
      <name val="Arial"/>
      <family val="2"/>
    </font>
    <font>
      <sz val="10"/>
      <color theme="8" tint="-0.499984740745262"/>
      <name val="Arial"/>
      <family val="2"/>
    </font>
    <font>
      <b/>
      <sz val="11"/>
      <color theme="4" tint="-0.249977111117893"/>
      <name val="Calibri"/>
      <family val="2"/>
    </font>
    <font>
      <b/>
      <sz val="14"/>
      <name val="Times New Roman"/>
      <family val="1"/>
    </font>
    <font>
      <b/>
      <sz val="20"/>
      <color rgb="FF000000"/>
      <name val="Calibri"/>
      <family val="2"/>
    </font>
    <font>
      <b/>
      <sz val="11"/>
      <color rgb="FF92D050"/>
      <name val="Calibri"/>
      <family val="2"/>
    </font>
    <font>
      <b/>
      <sz val="10"/>
      <color theme="1" tint="0.34998626667073579"/>
      <name val="Arial"/>
      <family val="2"/>
    </font>
    <font>
      <b/>
      <sz val="11"/>
      <color theme="1" tint="0.34998626667073579"/>
      <name val="Calibri"/>
      <family val="2"/>
    </font>
    <font>
      <b/>
      <sz val="11"/>
      <color theme="1" tint="0.34998626667073579"/>
      <name val="Times New Roman"/>
      <family val="1"/>
    </font>
    <font>
      <b/>
      <sz val="11"/>
      <color theme="1" tint="0.499984740745262"/>
      <name val="Calibri"/>
      <family val="2"/>
    </font>
    <font>
      <sz val="11"/>
      <color theme="1" tint="0.499984740745262"/>
      <name val="Calibri"/>
      <family val="2"/>
    </font>
    <font>
      <b/>
      <sz val="11"/>
      <color theme="1" tint="0.499984740745262"/>
      <name val="Times New Roman"/>
      <family val="1"/>
    </font>
    <font>
      <b/>
      <sz val="18"/>
      <color rgb="FF000000"/>
      <name val="Calibri"/>
      <family val="2"/>
    </font>
    <font>
      <sz val="11"/>
      <color rgb="FF00B0F0"/>
      <name val="Calibri"/>
      <family val="2"/>
    </font>
    <font>
      <sz val="14"/>
      <color rgb="FF000000"/>
      <name val="Calibri"/>
      <family val="2"/>
    </font>
    <font>
      <sz val="12"/>
      <color theme="1"/>
      <name val="Times New Roman"/>
      <family val="1"/>
    </font>
    <font>
      <sz val="11"/>
      <color theme="0"/>
      <name val="Calibri"/>
      <family val="2"/>
    </font>
    <font>
      <sz val="11"/>
      <color theme="9"/>
      <name val="Calibri"/>
      <family val="2"/>
    </font>
    <font>
      <sz val="12"/>
      <color theme="9"/>
      <name val="Times New Roman"/>
      <family val="1"/>
    </font>
    <font>
      <sz val="16"/>
      <name val="Arial"/>
      <family val="2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color theme="0" tint="-0.499984740745262"/>
      <name val="Calibri"/>
      <family val="2"/>
    </font>
    <font>
      <b/>
      <sz val="11"/>
      <color theme="9" tint="-0.499984740745262"/>
      <name val="Calibri"/>
      <family val="2"/>
    </font>
    <font>
      <b/>
      <sz val="10"/>
      <color theme="5" tint="-0.249977111117893"/>
      <name val="Calibri"/>
      <family val="2"/>
      <scheme val="minor"/>
    </font>
    <font>
      <b/>
      <sz val="10"/>
      <color theme="9" tint="-0.499984740745262"/>
      <name val="Arial"/>
      <family val="2"/>
    </font>
    <font>
      <b/>
      <sz val="11"/>
      <color theme="8" tint="0.39997558519241921"/>
      <name val="Calibri"/>
      <family val="2"/>
    </font>
    <font>
      <b/>
      <sz val="11"/>
      <color rgb="FF00B0F0"/>
      <name val="Calibri"/>
      <family val="2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BDD6EE"/>
        <bgColor rgb="FFBDD6E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BDD6EE"/>
      </patternFill>
    </fill>
    <fill>
      <patternFill patternType="solid">
        <fgColor rgb="FFFFFF00"/>
        <bgColor rgb="FFFFFFFF"/>
      </patternFill>
    </fill>
    <fill>
      <patternFill patternType="solid">
        <fgColor rgb="FF7030A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BDD7EE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BEBEBE"/>
      </patternFill>
    </fill>
    <fill>
      <patternFill patternType="solid">
        <fgColor theme="0"/>
        <bgColor rgb="FFBEBEBE"/>
      </patternFill>
    </fill>
    <fill>
      <patternFill patternType="solid">
        <fgColor rgb="FF7030A0"/>
        <bgColor rgb="FF993366"/>
      </patternFill>
    </fill>
    <fill>
      <patternFill patternType="solid">
        <fgColor theme="1" tint="0.249977111117893"/>
        <bgColor rgb="FFFFFFFF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BDD6EE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FFFFF"/>
        <bgColor indexed="64"/>
      </patternFill>
    </fill>
  </fills>
  <borders count="2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/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0" tint="-0.34998626667073579"/>
      </bottom>
      <diagonal/>
    </border>
    <border>
      <left/>
      <right/>
      <top style="thin">
        <color theme="1" tint="0.499984740745262"/>
      </top>
      <bottom style="thin">
        <color theme="0" tint="-0.34998626667073579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0" tint="-0.34998626667073579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/>
      <diagonal/>
    </border>
  </borders>
  <cellStyleXfs count="136">
    <xf numFmtId="0" fontId="0" fillId="0" borderId="0"/>
    <xf numFmtId="43" fontId="13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7" fillId="2" borderId="1" applyNumberFormat="0">
      <alignment horizontal="left" vertical="top" indent="1"/>
    </xf>
    <xf numFmtId="4" fontId="16" fillId="3" borderId="2" applyBorder="0">
      <alignment horizontal="left" vertical="center" indent="2"/>
    </xf>
    <xf numFmtId="0" fontId="15" fillId="0" borderId="0"/>
    <xf numFmtId="0" fontId="20" fillId="0" borderId="0"/>
    <xf numFmtId="0" fontId="15" fillId="0" borderId="0"/>
    <xf numFmtId="0" fontId="15" fillId="0" borderId="0"/>
    <xf numFmtId="0" fontId="30" fillId="0" borderId="0"/>
    <xf numFmtId="0" fontId="15" fillId="0" borderId="0"/>
    <xf numFmtId="0" fontId="15" fillId="0" borderId="0"/>
    <xf numFmtId="0" fontId="15" fillId="0" borderId="0"/>
    <xf numFmtId="0" fontId="22" fillId="0" borderId="0"/>
    <xf numFmtId="0" fontId="15" fillId="0" borderId="0"/>
    <xf numFmtId="9" fontId="1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1" fillId="0" borderId="0"/>
    <xf numFmtId="0" fontId="13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61" fillId="0" borderId="0"/>
    <xf numFmtId="43" fontId="61" fillId="0" borderId="0" applyFont="0" applyFill="0" applyBorder="0" applyAlignment="0" applyProtection="0"/>
    <xf numFmtId="0" fontId="64" fillId="0" borderId="0"/>
    <xf numFmtId="9" fontId="46" fillId="0" borderId="0" applyFont="0" applyFill="0" applyBorder="0" applyAlignment="0" applyProtection="0"/>
    <xf numFmtId="0" fontId="46" fillId="0" borderId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0" fontId="112" fillId="0" borderId="0" applyNumberFormat="0" applyFill="0" applyBorder="0" applyAlignment="0" applyProtection="0"/>
    <xf numFmtId="0" fontId="46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</cellStyleXfs>
  <cellXfs count="3287">
    <xf numFmtId="0" fontId="0" fillId="0" borderId="0" xfId="0"/>
    <xf numFmtId="0" fontId="0" fillId="0" borderId="0" xfId="0" applyFill="1"/>
    <xf numFmtId="0" fontId="24" fillId="0" borderId="8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 wrapText="1"/>
    </xf>
    <xf numFmtId="0" fontId="24" fillId="0" borderId="4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41" fillId="0" borderId="0" xfId="0" applyFont="1"/>
    <xf numFmtId="0" fontId="42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24" fillId="0" borderId="31" xfId="0" applyFont="1" applyFill="1" applyBorder="1" applyAlignment="1">
      <alignment horizontal="center" vertical="center"/>
    </xf>
    <xf numFmtId="0" fontId="13" fillId="0" borderId="0" xfId="0" applyFont="1" applyFill="1"/>
    <xf numFmtId="9" fontId="13" fillId="6" borderId="13" xfId="0" applyNumberFormat="1" applyFont="1" applyFill="1" applyBorder="1" applyAlignment="1">
      <alignment horizontal="center" vertical="center"/>
    </xf>
    <xf numFmtId="0" fontId="49" fillId="10" borderId="8" xfId="0" applyFont="1" applyFill="1" applyBorder="1" applyAlignment="1">
      <alignment horizontal="center" vertical="center" wrapText="1"/>
    </xf>
    <xf numFmtId="0" fontId="49" fillId="11" borderId="57" xfId="0" applyFont="1" applyFill="1" applyBorder="1" applyAlignment="1">
      <alignment vertical="center" wrapText="1"/>
    </xf>
    <xf numFmtId="0" fontId="49" fillId="11" borderId="66" xfId="0" applyFont="1" applyFill="1" applyBorder="1" applyAlignment="1">
      <alignment vertical="center" wrapText="1"/>
    </xf>
    <xf numFmtId="0" fontId="49" fillId="11" borderId="56" xfId="0" applyFont="1" applyFill="1" applyBorder="1" applyAlignment="1">
      <alignment vertical="center" wrapText="1"/>
    </xf>
    <xf numFmtId="0" fontId="49" fillId="11" borderId="56" xfId="0" applyFont="1" applyFill="1" applyBorder="1" applyAlignment="1">
      <alignment horizontal="left" vertical="center" wrapText="1"/>
    </xf>
    <xf numFmtId="0" fontId="46" fillId="0" borderId="17" xfId="0" applyFont="1" applyBorder="1" applyAlignment="1">
      <alignment wrapText="1"/>
    </xf>
    <xf numFmtId="0" fontId="46" fillId="0" borderId="15" xfId="0" applyFont="1" applyBorder="1" applyAlignment="1">
      <alignment wrapText="1"/>
    </xf>
    <xf numFmtId="0" fontId="46" fillId="0" borderId="63" xfId="0" applyFont="1" applyBorder="1" applyAlignment="1">
      <alignment wrapText="1"/>
    </xf>
    <xf numFmtId="0" fontId="46" fillId="0" borderId="54" xfId="0" applyFont="1" applyBorder="1" applyAlignment="1">
      <alignment wrapText="1"/>
    </xf>
    <xf numFmtId="0" fontId="46" fillId="0" borderId="16" xfId="0" applyFont="1" applyBorder="1" applyAlignment="1">
      <alignment wrapText="1"/>
    </xf>
    <xf numFmtId="0" fontId="24" fillId="0" borderId="17" xfId="0" applyFont="1" applyBorder="1" applyAlignment="1">
      <alignment wrapText="1"/>
    </xf>
    <xf numFmtId="0" fontId="41" fillId="0" borderId="24" xfId="0" applyFont="1" applyBorder="1"/>
    <xf numFmtId="0" fontId="47" fillId="6" borderId="45" xfId="0" applyFont="1" applyFill="1" applyBorder="1" applyAlignment="1">
      <alignment horizontal="right"/>
    </xf>
    <xf numFmtId="0" fontId="0" fillId="0" borderId="8" xfId="0" applyBorder="1"/>
    <xf numFmtId="0" fontId="41" fillId="0" borderId="0" xfId="0" applyFont="1" applyAlignment="1">
      <alignment vertical="top" wrapText="1"/>
    </xf>
    <xf numFmtId="0" fontId="35" fillId="0" borderId="0" xfId="86" applyFont="1" applyFill="1"/>
    <xf numFmtId="0" fontId="24" fillId="0" borderId="23" xfId="0" applyFont="1" applyFill="1" applyBorder="1" applyAlignment="1">
      <alignment horizontal="center" vertical="center" wrapText="1"/>
    </xf>
    <xf numFmtId="9" fontId="23" fillId="0" borderId="23" xfId="92" applyFont="1" applyFill="1" applyBorder="1" applyAlignment="1">
      <alignment horizontal="center" vertical="center" wrapText="1"/>
    </xf>
    <xf numFmtId="165" fontId="25" fillId="0" borderId="21" xfId="94" applyNumberFormat="1" applyFont="1" applyFill="1" applyBorder="1" applyAlignment="1">
      <alignment horizontal="center" vertical="center" wrapText="1"/>
    </xf>
    <xf numFmtId="165" fontId="13" fillId="0" borderId="8" xfId="94" applyNumberFormat="1" applyFont="1" applyFill="1" applyBorder="1" applyAlignment="1"/>
    <xf numFmtId="165" fontId="13" fillId="0" borderId="21" xfId="94" applyNumberFormat="1" applyFont="1" applyFill="1" applyBorder="1" applyAlignment="1"/>
    <xf numFmtId="9" fontId="23" fillId="0" borderId="31" xfId="92" applyFont="1" applyFill="1" applyBorder="1" applyAlignment="1">
      <alignment horizontal="center" vertical="center" wrapText="1"/>
    </xf>
    <xf numFmtId="9" fontId="28" fillId="0" borderId="8" xfId="92" applyFont="1" applyFill="1" applyBorder="1" applyAlignment="1">
      <alignment horizontal="center" vertical="center" wrapText="1"/>
    </xf>
    <xf numFmtId="165" fontId="35" fillId="0" borderId="21" xfId="94" applyNumberFormat="1" applyFont="1" applyFill="1" applyBorder="1" applyAlignment="1">
      <alignment vertical="center"/>
    </xf>
    <xf numFmtId="165" fontId="0" fillId="0" borderId="22" xfId="1" applyNumberFormat="1" applyFont="1" applyFill="1" applyBorder="1" applyAlignment="1"/>
    <xf numFmtId="0" fontId="24" fillId="0" borderId="23" xfId="0" applyFont="1" applyFill="1" applyBorder="1" applyAlignment="1">
      <alignment horizontal="center" vertical="center"/>
    </xf>
    <xf numFmtId="0" fontId="67" fillId="17" borderId="45" xfId="0" applyFont="1" applyFill="1" applyBorder="1" applyAlignment="1">
      <alignment horizontal="right"/>
    </xf>
    <xf numFmtId="9" fontId="68" fillId="17" borderId="13" xfId="0" applyNumberFormat="1" applyFont="1" applyFill="1" applyBorder="1" applyAlignment="1">
      <alignment horizontal="center" vertical="center"/>
    </xf>
    <xf numFmtId="0" fontId="70" fillId="0" borderId="50" xfId="0" applyFont="1" applyBorder="1" applyAlignment="1">
      <alignment horizontal="center" vertical="center" wrapText="1"/>
    </xf>
    <xf numFmtId="0" fontId="68" fillId="0" borderId="0" xfId="0" applyFont="1"/>
    <xf numFmtId="0" fontId="68" fillId="0" borderId="19" xfId="0" applyFont="1" applyBorder="1"/>
    <xf numFmtId="0" fontId="68" fillId="0" borderId="20" xfId="0" applyFont="1" applyBorder="1"/>
    <xf numFmtId="0" fontId="68" fillId="0" borderId="2" xfId="0" applyFont="1" applyBorder="1"/>
    <xf numFmtId="0" fontId="72" fillId="18" borderId="8" xfId="0" applyFont="1" applyFill="1" applyBorder="1" applyAlignment="1">
      <alignment horizontal="center" vertical="center" wrapText="1"/>
    </xf>
    <xf numFmtId="0" fontId="72" fillId="18" borderId="18" xfId="0" applyFont="1" applyFill="1" applyBorder="1" applyAlignment="1">
      <alignment vertical="center" wrapText="1"/>
    </xf>
    <xf numFmtId="0" fontId="72" fillId="18" borderId="23" xfId="0" applyFont="1" applyFill="1" applyBorder="1" applyAlignment="1">
      <alignment vertical="center" wrapText="1"/>
    </xf>
    <xf numFmtId="0" fontId="72" fillId="18" borderId="8" xfId="0" applyFont="1" applyFill="1" applyBorder="1" applyAlignment="1">
      <alignment vertical="center" wrapText="1"/>
    </xf>
    <xf numFmtId="0" fontId="72" fillId="18" borderId="8" xfId="0" applyFont="1" applyFill="1" applyBorder="1" applyAlignment="1">
      <alignment horizontal="left" vertical="center" wrapText="1"/>
    </xf>
    <xf numFmtId="0" fontId="73" fillId="0" borderId="20" xfId="0" applyFont="1" applyBorder="1" applyAlignment="1">
      <alignment horizontal="center" vertical="center" wrapText="1"/>
    </xf>
    <xf numFmtId="0" fontId="74" fillId="0" borderId="0" xfId="0" applyFont="1" applyAlignment="1">
      <alignment horizontal="center"/>
    </xf>
    <xf numFmtId="9" fontId="75" fillId="0" borderId="8" xfId="34" applyFont="1" applyBorder="1" applyAlignment="1" applyProtection="1">
      <alignment horizontal="center" vertical="center" wrapText="1"/>
    </xf>
    <xf numFmtId="3" fontId="0" fillId="0" borderId="8" xfId="0" applyNumberFormat="1" applyBorder="1"/>
    <xf numFmtId="9" fontId="75" fillId="0" borderId="31" xfId="34" applyFont="1" applyBorder="1" applyAlignment="1" applyProtection="1">
      <alignment horizontal="center" vertical="center" wrapText="1"/>
    </xf>
    <xf numFmtId="0" fontId="77" fillId="0" borderId="0" xfId="0" applyFont="1" applyAlignment="1">
      <alignment vertical="center"/>
    </xf>
    <xf numFmtId="0" fontId="0" fillId="0" borderId="24" xfId="0" applyBorder="1"/>
    <xf numFmtId="0" fontId="0" fillId="0" borderId="0" xfId="0" applyAlignment="1">
      <alignment horizontal="left" vertical="center"/>
    </xf>
    <xf numFmtId="0" fontId="78" fillId="0" borderId="0" xfId="0" applyFont="1" applyAlignment="1">
      <alignment vertical="center"/>
    </xf>
    <xf numFmtId="0" fontId="79" fillId="0" borderId="0" xfId="0" applyFont="1"/>
    <xf numFmtId="0" fontId="79" fillId="0" borderId="24" xfId="0" applyFont="1" applyBorder="1"/>
    <xf numFmtId="0" fontId="80" fillId="0" borderId="0" xfId="0" applyFont="1" applyAlignment="1">
      <alignment vertical="center"/>
    </xf>
    <xf numFmtId="0" fontId="27" fillId="0" borderId="67" xfId="93" applyFont="1" applyBorder="1" applyAlignment="1">
      <alignment horizontal="center" vertical="center"/>
    </xf>
    <xf numFmtId="0" fontId="27" fillId="0" borderId="68" xfId="93" applyFont="1" applyBorder="1" applyAlignment="1">
      <alignment horizontal="center" vertical="center"/>
    </xf>
    <xf numFmtId="9" fontId="23" fillId="0" borderId="8" xfId="92" applyFont="1" applyFill="1" applyBorder="1" applyAlignment="1">
      <alignment horizontal="center" vertical="center" wrapText="1"/>
    </xf>
    <xf numFmtId="165" fontId="24" fillId="0" borderId="21" xfId="95" applyNumberFormat="1" applyFont="1" applyFill="1" applyBorder="1" applyAlignment="1"/>
    <xf numFmtId="0" fontId="24" fillId="0" borderId="8" xfId="0" applyFont="1" applyBorder="1" applyAlignment="1">
      <alignment wrapText="1"/>
    </xf>
    <xf numFmtId="9" fontId="23" fillId="0" borderId="31" xfId="34" applyFont="1" applyFill="1" applyBorder="1" applyAlignment="1">
      <alignment horizontal="center" vertical="center" wrapText="1"/>
    </xf>
    <xf numFmtId="9" fontId="23" fillId="0" borderId="8" xfId="34" applyFont="1" applyFill="1" applyBorder="1" applyAlignment="1">
      <alignment horizontal="center" vertical="center" wrapText="1"/>
    </xf>
    <xf numFmtId="9" fontId="23" fillId="0" borderId="35" xfId="34" applyFont="1" applyFill="1" applyBorder="1" applyAlignment="1">
      <alignment horizontal="center" vertical="center" wrapText="1"/>
    </xf>
    <xf numFmtId="4" fontId="27" fillId="3" borderId="67" xfId="23" applyFont="1" applyBorder="1" applyAlignment="1">
      <alignment horizontal="center" vertical="center"/>
    </xf>
    <xf numFmtId="4" fontId="27" fillId="3" borderId="68" xfId="23" applyFont="1" applyBorder="1" applyAlignment="1">
      <alignment horizontal="center" vertical="center"/>
    </xf>
    <xf numFmtId="9" fontId="23" fillId="0" borderId="17" xfId="34" applyFont="1" applyFill="1" applyBorder="1" applyAlignment="1">
      <alignment horizontal="center" vertical="center" wrapText="1"/>
    </xf>
    <xf numFmtId="165" fontId="37" fillId="0" borderId="27" xfId="1" applyNumberFormat="1" applyFont="1" applyFill="1" applyBorder="1" applyAlignment="1">
      <alignment vertical="center" wrapText="1"/>
    </xf>
    <xf numFmtId="165" fontId="25" fillId="0" borderId="27" xfId="1" applyNumberFormat="1" applyFont="1" applyFill="1" applyBorder="1"/>
    <xf numFmtId="165" fontId="25" fillId="0" borderId="27" xfId="1" applyNumberFormat="1" applyFont="1" applyFill="1" applyBorder="1" applyAlignment="1">
      <alignment vertical="center" wrapText="1"/>
    </xf>
    <xf numFmtId="165" fontId="37" fillId="0" borderId="27" xfId="1" applyNumberFormat="1" applyFont="1" applyFill="1" applyBorder="1" applyAlignment="1">
      <alignment vertical="center"/>
    </xf>
    <xf numFmtId="165" fontId="25" fillId="0" borderId="40" xfId="1" applyNumberFormat="1" applyFont="1" applyFill="1" applyBorder="1"/>
    <xf numFmtId="9" fontId="23" fillId="5" borderId="8" xfId="34" applyFont="1" applyFill="1" applyBorder="1" applyAlignment="1">
      <alignment horizontal="center" vertical="center" wrapText="1"/>
    </xf>
    <xf numFmtId="165" fontId="37" fillId="0" borderId="40" xfId="1" applyNumberFormat="1" applyFont="1" applyFill="1" applyBorder="1" applyAlignment="1">
      <alignment vertical="center"/>
    </xf>
    <xf numFmtId="165" fontId="25" fillId="0" borderId="40" xfId="1" applyNumberFormat="1" applyFont="1" applyFill="1" applyBorder="1" applyAlignment="1">
      <alignment vertical="center" wrapText="1"/>
    </xf>
    <xf numFmtId="0" fontId="32" fillId="0" borderId="8" xfId="73" applyFont="1" applyFill="1" applyBorder="1" applyAlignment="1">
      <alignment horizontal="left" indent="1"/>
    </xf>
    <xf numFmtId="0" fontId="0" fillId="0" borderId="8" xfId="0" applyFill="1" applyBorder="1"/>
    <xf numFmtId="0" fontId="24" fillId="0" borderId="35" xfId="0" applyFont="1" applyFill="1" applyBorder="1" applyAlignment="1">
      <alignment horizontal="center" vertical="center" wrapText="1"/>
    </xf>
    <xf numFmtId="0" fontId="24" fillId="0" borderId="35" xfId="0" applyFont="1" applyFill="1" applyBorder="1" applyAlignment="1">
      <alignment horizontal="center" vertical="center"/>
    </xf>
    <xf numFmtId="165" fontId="0" fillId="0" borderId="49" xfId="1" applyNumberFormat="1" applyFont="1" applyBorder="1" applyAlignment="1"/>
    <xf numFmtId="165" fontId="0" fillId="0" borderId="31" xfId="1" applyNumberFormat="1" applyFont="1" applyBorder="1" applyAlignment="1"/>
    <xf numFmtId="165" fontId="0" fillId="0" borderId="21" xfId="1" applyNumberFormat="1" applyFont="1" applyBorder="1" applyAlignment="1"/>
    <xf numFmtId="165" fontId="0" fillId="0" borderId="8" xfId="1" applyNumberFormat="1" applyFont="1" applyBorder="1" applyAlignment="1"/>
    <xf numFmtId="165" fontId="0" fillId="0" borderId="22" xfId="1" applyNumberFormat="1" applyFont="1" applyBorder="1" applyAlignment="1"/>
    <xf numFmtId="165" fontId="0" fillId="0" borderId="21" xfId="1" applyNumberFormat="1" applyFont="1" applyFill="1" applyBorder="1" applyAlignment="1"/>
    <xf numFmtId="165" fontId="0" fillId="0" borderId="8" xfId="1" applyNumberFormat="1" applyFont="1" applyFill="1" applyBorder="1" applyAlignment="1"/>
    <xf numFmtId="0" fontId="0" fillId="0" borderId="35" xfId="0" applyBorder="1"/>
    <xf numFmtId="0" fontId="13" fillId="0" borderId="16" xfId="0" applyFont="1" applyBorder="1" applyAlignment="1">
      <alignment wrapText="1"/>
    </xf>
    <xf numFmtId="0" fontId="13" fillId="0" borderId="35" xfId="0" applyFont="1" applyBorder="1" applyAlignment="1">
      <alignment wrapText="1"/>
    </xf>
    <xf numFmtId="165" fontId="0" fillId="5" borderId="21" xfId="1" applyNumberFormat="1" applyFont="1" applyFill="1" applyBorder="1" applyAlignment="1"/>
    <xf numFmtId="165" fontId="0" fillId="5" borderId="8" xfId="1" applyNumberFormat="1" applyFont="1" applyFill="1" applyBorder="1" applyAlignment="1"/>
    <xf numFmtId="165" fontId="0" fillId="5" borderId="22" xfId="1" applyNumberFormat="1" applyFont="1" applyFill="1" applyBorder="1" applyAlignment="1"/>
    <xf numFmtId="0" fontId="24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/>
    </xf>
    <xf numFmtId="0" fontId="24" fillId="13" borderId="8" xfId="0" applyFont="1" applyFill="1" applyBorder="1" applyAlignment="1">
      <alignment horizontal="center" vertical="center" wrapText="1"/>
    </xf>
    <xf numFmtId="0" fontId="24" fillId="13" borderId="8" xfId="0" applyFont="1" applyFill="1" applyBorder="1" applyAlignment="1">
      <alignment horizontal="center" vertical="center"/>
    </xf>
    <xf numFmtId="165" fontId="0" fillId="0" borderId="34" xfId="1" applyNumberFormat="1" applyFont="1" applyFill="1" applyBorder="1" applyAlignment="1"/>
    <xf numFmtId="165" fontId="0" fillId="0" borderId="2" xfId="1" applyNumberFormat="1" applyFont="1" applyFill="1" applyBorder="1" applyAlignment="1"/>
    <xf numFmtId="165" fontId="0" fillId="0" borderId="34" xfId="1" applyNumberFormat="1" applyFont="1" applyBorder="1" applyAlignment="1"/>
    <xf numFmtId="165" fontId="0" fillId="0" borderId="2" xfId="1" applyNumberFormat="1" applyFont="1" applyBorder="1" applyAlignment="1"/>
    <xf numFmtId="43" fontId="0" fillId="0" borderId="0" xfId="95" applyFont="1" applyAlignment="1"/>
    <xf numFmtId="43" fontId="0" fillId="0" borderId="8" xfId="95" applyFont="1" applyBorder="1" applyAlignment="1"/>
    <xf numFmtId="43" fontId="0" fillId="5" borderId="8" xfId="95" applyFont="1" applyFill="1" applyBorder="1" applyAlignment="1"/>
    <xf numFmtId="43" fontId="24" fillId="0" borderId="8" xfId="95" applyFont="1" applyBorder="1" applyAlignment="1"/>
    <xf numFmtId="43" fontId="0" fillId="13" borderId="8" xfId="95" applyFont="1" applyFill="1" applyBorder="1" applyAlignment="1"/>
    <xf numFmtId="43" fontId="0" fillId="0" borderId="8" xfId="95" applyFont="1" applyFill="1" applyBorder="1" applyAlignment="1"/>
    <xf numFmtId="43" fontId="0" fillId="13" borderId="0" xfId="95" applyFont="1" applyFill="1" applyAlignment="1"/>
    <xf numFmtId="43" fontId="0" fillId="0" borderId="0" xfId="95" applyFont="1" applyFill="1" applyAlignment="1">
      <alignment horizontal="left" vertical="center"/>
    </xf>
    <xf numFmtId="165" fontId="0" fillId="0" borderId="19" xfId="95" applyNumberFormat="1" applyFont="1" applyFill="1" applyBorder="1" applyAlignment="1"/>
    <xf numFmtId="165" fontId="0" fillId="0" borderId="21" xfId="95" applyNumberFormat="1" applyFont="1" applyFill="1" applyBorder="1" applyAlignment="1"/>
    <xf numFmtId="0" fontId="13" fillId="0" borderId="17" xfId="0" applyFont="1" applyBorder="1" applyAlignment="1">
      <alignment vertical="top" wrapText="1"/>
    </xf>
    <xf numFmtId="165" fontId="0" fillId="0" borderId="19" xfId="1" applyNumberFormat="1" applyFont="1" applyBorder="1" applyAlignment="1"/>
    <xf numFmtId="165" fontId="0" fillId="0" borderId="54" xfId="1" applyNumberFormat="1" applyFont="1" applyBorder="1" applyAlignment="1"/>
    <xf numFmtId="165" fontId="0" fillId="0" borderId="20" xfId="1" applyNumberFormat="1" applyFont="1" applyBorder="1" applyAlignment="1"/>
    <xf numFmtId="0" fontId="13" fillId="6" borderId="17" xfId="0" applyFont="1" applyFill="1" applyBorder="1" applyAlignment="1">
      <alignment vertical="top" wrapText="1"/>
    </xf>
    <xf numFmtId="165" fontId="0" fillId="0" borderId="16" xfId="1" applyNumberFormat="1" applyFont="1" applyBorder="1" applyAlignment="1"/>
    <xf numFmtId="165" fontId="0" fillId="0" borderId="17" xfId="1" applyNumberFormat="1" applyFont="1" applyBorder="1" applyAlignment="1"/>
    <xf numFmtId="0" fontId="13" fillId="0" borderId="15" xfId="0" applyFont="1" applyBorder="1" applyAlignment="1">
      <alignment vertical="top" wrapText="1"/>
    </xf>
    <xf numFmtId="0" fontId="13" fillId="0" borderId="63" xfId="0" applyFont="1" applyBorder="1" applyAlignment="1">
      <alignment vertical="top" wrapText="1"/>
    </xf>
    <xf numFmtId="0" fontId="13" fillId="6" borderId="26" xfId="0" applyFont="1" applyFill="1" applyBorder="1" applyAlignment="1">
      <alignment vertical="top" wrapText="1"/>
    </xf>
    <xf numFmtId="0" fontId="13" fillId="0" borderId="54" xfId="0" applyFont="1" applyBorder="1" applyAlignment="1">
      <alignment vertical="top" wrapText="1"/>
    </xf>
    <xf numFmtId="0" fontId="13" fillId="0" borderId="16" xfId="0" applyFont="1" applyBorder="1" applyAlignment="1">
      <alignment vertical="top" wrapText="1"/>
    </xf>
    <xf numFmtId="0" fontId="13" fillId="6" borderId="16" xfId="0" applyFont="1" applyFill="1" applyBorder="1" applyAlignment="1">
      <alignment vertical="top" wrapText="1"/>
    </xf>
    <xf numFmtId="0" fontId="24" fillId="0" borderId="41" xfId="0" applyFont="1" applyFill="1" applyBorder="1" applyAlignment="1">
      <alignment horizontal="center" vertical="center"/>
    </xf>
    <xf numFmtId="165" fontId="0" fillId="0" borderId="21" xfId="1" applyNumberFormat="1" applyFont="1" applyFill="1" applyBorder="1" applyAlignment="1">
      <alignment vertical="center"/>
    </xf>
    <xf numFmtId="0" fontId="13" fillId="0" borderId="8" xfId="0" applyFont="1" applyBorder="1" applyAlignment="1">
      <alignment vertical="top" wrapText="1"/>
    </xf>
    <xf numFmtId="165" fontId="0" fillId="0" borderId="17" xfId="1" applyNumberFormat="1" applyFont="1" applyFill="1" applyBorder="1" applyAlignment="1"/>
    <xf numFmtId="165" fontId="0" fillId="5" borderId="34" xfId="1" applyNumberFormat="1" applyFont="1" applyFill="1" applyBorder="1" applyAlignment="1"/>
    <xf numFmtId="0" fontId="13" fillId="0" borderId="22" xfId="0" applyFont="1" applyBorder="1" applyAlignment="1">
      <alignment vertical="top" wrapText="1"/>
    </xf>
    <xf numFmtId="0" fontId="13" fillId="6" borderId="22" xfId="0" applyFont="1" applyFill="1" applyBorder="1" applyAlignment="1">
      <alignment vertical="top" wrapText="1"/>
    </xf>
    <xf numFmtId="165" fontId="0" fillId="5" borderId="49" xfId="1" applyNumberFormat="1" applyFont="1" applyFill="1" applyBorder="1" applyAlignment="1"/>
    <xf numFmtId="165" fontId="0" fillId="5" borderId="59" xfId="1" applyNumberFormat="1" applyFont="1" applyFill="1" applyBorder="1" applyAlignment="1"/>
    <xf numFmtId="0" fontId="13" fillId="6" borderId="8" xfId="0" applyFont="1" applyFill="1" applyBorder="1" applyAlignment="1">
      <alignment vertical="top" wrapText="1"/>
    </xf>
    <xf numFmtId="0" fontId="24" fillId="0" borderId="17" xfId="0" applyFont="1" applyBorder="1" applyAlignment="1">
      <alignment vertical="top" wrapText="1"/>
    </xf>
    <xf numFmtId="0" fontId="24" fillId="0" borderId="21" xfId="0" applyFont="1" applyBorder="1" applyAlignment="1">
      <alignment horizontal="center" vertical="center"/>
    </xf>
    <xf numFmtId="165" fontId="24" fillId="0" borderId="21" xfId="1" applyNumberFormat="1" applyFont="1" applyBorder="1" applyAlignment="1"/>
    <xf numFmtId="165" fontId="24" fillId="0" borderId="17" xfId="1" applyNumberFormat="1" applyFont="1" applyBorder="1" applyAlignment="1"/>
    <xf numFmtId="0" fontId="24" fillId="0" borderId="63" xfId="0" applyFont="1" applyBorder="1" applyAlignment="1">
      <alignment vertical="top" wrapText="1"/>
    </xf>
    <xf numFmtId="0" fontId="24" fillId="0" borderId="29" xfId="0" applyFont="1" applyBorder="1" applyAlignment="1">
      <alignment horizontal="center" vertical="center"/>
    </xf>
    <xf numFmtId="0" fontId="24" fillId="0" borderId="54" xfId="0" applyFont="1" applyBorder="1" applyAlignment="1">
      <alignment vertical="top" wrapText="1"/>
    </xf>
    <xf numFmtId="0" fontId="24" fillId="0" borderId="19" xfId="0" applyFont="1" applyBorder="1" applyAlignment="1">
      <alignment horizontal="center" vertical="center"/>
    </xf>
    <xf numFmtId="0" fontId="24" fillId="0" borderId="16" xfId="0" applyFont="1" applyBorder="1" applyAlignment="1">
      <alignment vertical="top" wrapText="1"/>
    </xf>
    <xf numFmtId="0" fontId="24" fillId="0" borderId="49" xfId="0" applyFont="1" applyBorder="1" applyAlignment="1">
      <alignment horizontal="center" vertical="center"/>
    </xf>
    <xf numFmtId="165" fontId="0" fillId="13" borderId="21" xfId="1" applyNumberFormat="1" applyFont="1" applyFill="1" applyBorder="1" applyAlignment="1"/>
    <xf numFmtId="165" fontId="0" fillId="13" borderId="17" xfId="1" applyNumberFormat="1" applyFont="1" applyFill="1" applyBorder="1" applyAlignment="1"/>
    <xf numFmtId="165" fontId="0" fillId="13" borderId="22" xfId="1" applyNumberFormat="1" applyFont="1" applyFill="1" applyBorder="1" applyAlignment="1"/>
    <xf numFmtId="165" fontId="31" fillId="0" borderId="0" xfId="1" applyNumberFormat="1" applyFont="1" applyFill="1" applyAlignment="1">
      <alignment vertical="top"/>
    </xf>
    <xf numFmtId="0" fontId="0" fillId="6" borderId="0" xfId="0" applyFill="1" applyAlignment="1">
      <alignment horizontal="left" vertical="center"/>
    </xf>
    <xf numFmtId="3" fontId="0" fillId="6" borderId="0" xfId="0" applyNumberFormat="1" applyFill="1" applyAlignment="1">
      <alignment horizontal="left" vertical="center"/>
    </xf>
    <xf numFmtId="0" fontId="46" fillId="0" borderId="17" xfId="0" applyFont="1" applyFill="1" applyBorder="1" applyAlignment="1">
      <alignment wrapText="1"/>
    </xf>
    <xf numFmtId="0" fontId="35" fillId="0" borderId="31" xfId="0" applyFont="1" applyFill="1" applyBorder="1" applyAlignment="1">
      <alignment vertical="center" wrapText="1"/>
    </xf>
    <xf numFmtId="0" fontId="0" fillId="5" borderId="0" xfId="0" applyFill="1"/>
    <xf numFmtId="0" fontId="35" fillId="0" borderId="8" xfId="0" applyFont="1" applyBorder="1" applyAlignment="1">
      <alignment wrapText="1"/>
    </xf>
    <xf numFmtId="0" fontId="13" fillId="0" borderId="18" xfId="0" applyFont="1" applyBorder="1" applyAlignment="1">
      <alignment horizontal="center" vertical="center" wrapText="1"/>
    </xf>
    <xf numFmtId="0" fontId="0" fillId="13" borderId="0" xfId="0" applyFill="1"/>
    <xf numFmtId="165" fontId="0" fillId="0" borderId="0" xfId="0" applyNumberFormat="1"/>
    <xf numFmtId="0" fontId="24" fillId="0" borderId="8" xfId="0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13" fillId="0" borderId="8" xfId="0" applyFont="1" applyBorder="1" applyAlignment="1">
      <alignment wrapText="1"/>
    </xf>
    <xf numFmtId="9" fontId="23" fillId="5" borderId="8" xfId="92" applyFont="1" applyFill="1" applyBorder="1" applyAlignment="1">
      <alignment horizontal="center" vertical="center" wrapText="1"/>
    </xf>
    <xf numFmtId="0" fontId="49" fillId="11" borderId="106" xfId="0" applyFont="1" applyFill="1" applyBorder="1" applyAlignment="1">
      <alignment vertical="center" wrapText="1"/>
    </xf>
    <xf numFmtId="165" fontId="0" fillId="0" borderId="48" xfId="1" applyNumberFormat="1" applyFont="1" applyBorder="1" applyAlignment="1"/>
    <xf numFmtId="0" fontId="0" fillId="0" borderId="1" xfId="0" applyBorder="1"/>
    <xf numFmtId="0" fontId="49" fillId="9" borderId="19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vertical="center" wrapText="1"/>
    </xf>
    <xf numFmtId="0" fontId="86" fillId="9" borderId="19" xfId="0" applyFont="1" applyFill="1" applyBorder="1" applyAlignment="1">
      <alignment vertical="center" wrapText="1"/>
    </xf>
    <xf numFmtId="0" fontId="46" fillId="13" borderId="23" xfId="0" applyFont="1" applyFill="1" applyBorder="1" applyAlignment="1">
      <alignment horizontal="left" wrapText="1"/>
    </xf>
    <xf numFmtId="0" fontId="46" fillId="13" borderId="23" xfId="0" applyFont="1" applyFill="1" applyBorder="1" applyAlignment="1">
      <alignment horizontal="center" wrapText="1"/>
    </xf>
    <xf numFmtId="0" fontId="38" fillId="13" borderId="8" xfId="0" applyFont="1" applyFill="1" applyBorder="1" applyAlignment="1">
      <alignment horizontal="left" vertical="center" wrapText="1"/>
    </xf>
    <xf numFmtId="9" fontId="23" fillId="13" borderId="17" xfId="34" applyFont="1" applyFill="1" applyBorder="1" applyAlignment="1">
      <alignment horizontal="center" vertical="center" wrapText="1"/>
    </xf>
    <xf numFmtId="165" fontId="0" fillId="13" borderId="34" xfId="1" applyNumberFormat="1" applyFont="1" applyFill="1" applyBorder="1" applyAlignment="1"/>
    <xf numFmtId="165" fontId="0" fillId="13" borderId="2" xfId="1" applyNumberFormat="1" applyFont="1" applyFill="1" applyBorder="1" applyAlignment="1"/>
    <xf numFmtId="165" fontId="0" fillId="5" borderId="17" xfId="1" applyNumberFormat="1" applyFont="1" applyFill="1" applyBorder="1" applyAlignment="1"/>
    <xf numFmtId="9" fontId="75" fillId="5" borderId="8" xfId="34" applyFont="1" applyFill="1" applyBorder="1" applyAlignment="1" applyProtection="1">
      <alignment horizontal="center" vertical="center" wrapText="1"/>
    </xf>
    <xf numFmtId="9" fontId="75" fillId="0" borderId="18" xfId="34" applyFont="1" applyBorder="1" applyAlignment="1" applyProtection="1">
      <alignment horizontal="center" vertical="center" wrapText="1"/>
    </xf>
    <xf numFmtId="9" fontId="75" fillId="0" borderId="35" xfId="34" applyFont="1" applyBorder="1" applyAlignment="1" applyProtection="1">
      <alignment horizontal="center" vertical="center" wrapText="1"/>
    </xf>
    <xf numFmtId="0" fontId="76" fillId="0" borderId="21" xfId="0" applyFont="1" applyBorder="1" applyAlignment="1">
      <alignment horizontal="center" vertical="center"/>
    </xf>
    <xf numFmtId="0" fontId="76" fillId="0" borderId="18" xfId="0" applyFont="1" applyBorder="1" applyAlignment="1">
      <alignment horizontal="center" vertical="center"/>
    </xf>
    <xf numFmtId="0" fontId="76" fillId="0" borderId="37" xfId="0" applyFont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1" xfId="0" applyFill="1" applyBorder="1"/>
    <xf numFmtId="0" fontId="0" fillId="0" borderId="22" xfId="0" applyFill="1" applyBorder="1"/>
    <xf numFmtId="0" fontId="0" fillId="5" borderId="21" xfId="0" applyFill="1" applyBorder="1"/>
    <xf numFmtId="0" fontId="0" fillId="5" borderId="22" xfId="0" applyFill="1" applyBorder="1"/>
    <xf numFmtId="0" fontId="58" fillId="0" borderId="31" xfId="0" applyFont="1" applyFill="1" applyBorder="1" applyAlignment="1">
      <alignment vertical="top" wrapText="1"/>
    </xf>
    <xf numFmtId="0" fontId="58" fillId="0" borderId="41" xfId="0" applyFont="1" applyFill="1" applyBorder="1" applyAlignment="1">
      <alignment vertical="top" wrapText="1"/>
    </xf>
    <xf numFmtId="0" fontId="104" fillId="0" borderId="41" xfId="0" applyFont="1" applyFill="1" applyBorder="1" applyAlignment="1">
      <alignment horizontal="center" vertical="center" wrapText="1"/>
    </xf>
    <xf numFmtId="9" fontId="35" fillId="0" borderId="54" xfId="34" applyFont="1" applyFill="1" applyBorder="1" applyAlignment="1">
      <alignment horizontal="center" vertical="center" wrapText="1"/>
    </xf>
    <xf numFmtId="165" fontId="35" fillId="0" borderId="111" xfId="19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/>
    <xf numFmtId="0" fontId="35" fillId="0" borderId="49" xfId="0" applyFont="1" applyFill="1" applyBorder="1" applyAlignment="1"/>
    <xf numFmtId="0" fontId="35" fillId="0" borderId="20" xfId="0" applyFont="1" applyFill="1" applyBorder="1" applyAlignment="1"/>
    <xf numFmtId="0" fontId="35" fillId="0" borderId="0" xfId="0" applyFont="1" applyFill="1"/>
    <xf numFmtId="0" fontId="35" fillId="0" borderId="8" xfId="0" applyFont="1" applyFill="1" applyBorder="1" applyAlignment="1">
      <alignment horizontal="left" vertical="top" wrapText="1"/>
    </xf>
    <xf numFmtId="0" fontId="36" fillId="0" borderId="8" xfId="0" applyFont="1" applyFill="1" applyBorder="1" applyAlignment="1">
      <alignment horizontal="center" vertical="center" wrapText="1"/>
    </xf>
    <xf numFmtId="9" fontId="35" fillId="0" borderId="16" xfId="34" applyFont="1" applyFill="1" applyBorder="1" applyAlignment="1">
      <alignment horizontal="center" vertical="center" wrapText="1"/>
    </xf>
    <xf numFmtId="0" fontId="35" fillId="0" borderId="12" xfId="0" applyFont="1" applyFill="1" applyBorder="1" applyAlignment="1"/>
    <xf numFmtId="165" fontId="35" fillId="0" borderId="34" xfId="19" applyNumberFormat="1" applyFont="1" applyFill="1" applyBorder="1" applyAlignment="1">
      <alignment horizontal="center" vertical="center"/>
    </xf>
    <xf numFmtId="165" fontId="35" fillId="0" borderId="8" xfId="19" applyNumberFormat="1" applyFont="1" applyFill="1" applyBorder="1" applyAlignment="1">
      <alignment horizontal="center" vertical="center"/>
    </xf>
    <xf numFmtId="165" fontId="35" fillId="0" borderId="107" xfId="19" applyNumberFormat="1" applyFont="1" applyFill="1" applyBorder="1" applyAlignment="1">
      <alignment horizontal="center" vertical="center"/>
    </xf>
    <xf numFmtId="0" fontId="35" fillId="0" borderId="21" xfId="0" applyFont="1" applyFill="1" applyBorder="1" applyAlignment="1"/>
    <xf numFmtId="0" fontId="35" fillId="0" borderId="22" xfId="0" applyFont="1" applyFill="1" applyBorder="1" applyAlignment="1"/>
    <xf numFmtId="0" fontId="36" fillId="0" borderId="8" xfId="0" applyFont="1" applyFill="1" applyBorder="1" applyAlignment="1">
      <alignment vertical="top" wrapText="1"/>
    </xf>
    <xf numFmtId="0" fontId="58" fillId="0" borderId="8" xfId="0" applyFont="1" applyFill="1" applyBorder="1" applyAlignment="1">
      <alignment vertical="top" wrapText="1"/>
    </xf>
    <xf numFmtId="0" fontId="104" fillId="0" borderId="8" xfId="0" applyFont="1" applyFill="1" applyBorder="1" applyAlignment="1">
      <alignment horizontal="center" vertical="center" wrapText="1"/>
    </xf>
    <xf numFmtId="0" fontId="58" fillId="0" borderId="23" xfId="0" applyFont="1" applyFill="1" applyBorder="1" applyAlignment="1">
      <alignment vertical="top" wrapText="1"/>
    </xf>
    <xf numFmtId="0" fontId="104" fillId="0" borderId="23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/>
    </xf>
    <xf numFmtId="0" fontId="35" fillId="0" borderId="46" xfId="0" applyFont="1" applyFill="1" applyBorder="1" applyAlignment="1"/>
    <xf numFmtId="0" fontId="35" fillId="0" borderId="38" xfId="0" applyFont="1" applyFill="1" applyBorder="1" applyAlignment="1"/>
    <xf numFmtId="0" fontId="58" fillId="0" borderId="35" xfId="0" applyFont="1" applyFill="1" applyBorder="1" applyAlignment="1">
      <alignment vertical="top" wrapText="1"/>
    </xf>
    <xf numFmtId="9" fontId="35" fillId="0" borderId="26" xfId="34" applyFont="1" applyFill="1" applyBorder="1" applyAlignment="1">
      <alignment horizontal="center" vertical="center" wrapText="1"/>
    </xf>
    <xf numFmtId="0" fontId="35" fillId="0" borderId="29" xfId="0" applyFont="1" applyFill="1" applyBorder="1" applyAlignment="1"/>
    <xf numFmtId="0" fontId="35" fillId="0" borderId="30" xfId="0" applyFont="1" applyFill="1" applyBorder="1" applyAlignment="1"/>
    <xf numFmtId="4" fontId="0" fillId="0" borderId="0" xfId="0" applyNumberFormat="1" applyAlignment="1">
      <alignment horizontal="left" vertical="center"/>
    </xf>
    <xf numFmtId="0" fontId="35" fillId="0" borderId="30" xfId="0" applyFont="1" applyFill="1" applyBorder="1" applyAlignment="1">
      <alignment horizontal="left" vertical="center" wrapText="1"/>
    </xf>
    <xf numFmtId="0" fontId="35" fillId="0" borderId="38" xfId="0" applyFont="1" applyFill="1" applyBorder="1" applyAlignment="1">
      <alignment horizontal="left" vertical="center" wrapText="1"/>
    </xf>
    <xf numFmtId="0" fontId="13" fillId="0" borderId="29" xfId="0" applyFont="1" applyFill="1" applyBorder="1" applyAlignment="1">
      <alignment horizontal="center" vertical="center"/>
    </xf>
    <xf numFmtId="0" fontId="35" fillId="0" borderId="20" xfId="0" applyFont="1" applyFill="1" applyBorder="1" applyAlignment="1">
      <alignment horizontal="left" vertical="center" wrapText="1"/>
    </xf>
    <xf numFmtId="0" fontId="35" fillId="0" borderId="22" xfId="0" applyFont="1" applyFill="1" applyBorder="1" applyAlignment="1">
      <alignment horizontal="left" vertical="center" wrapText="1"/>
    </xf>
    <xf numFmtId="9" fontId="13" fillId="0" borderId="0" xfId="0" applyNumberFormat="1" applyFont="1" applyFill="1" applyBorder="1" applyAlignment="1">
      <alignment horizontal="center" vertical="center"/>
    </xf>
    <xf numFmtId="9" fontId="35" fillId="0" borderId="4" xfId="34" applyFont="1" applyFill="1" applyBorder="1" applyAlignment="1">
      <alignment horizontal="center" vertical="center" wrapText="1"/>
    </xf>
    <xf numFmtId="9" fontId="35" fillId="0" borderId="0" xfId="34" applyFont="1" applyFill="1" applyBorder="1" applyAlignment="1">
      <alignment horizontal="center" vertical="center" wrapText="1"/>
    </xf>
    <xf numFmtId="165" fontId="35" fillId="0" borderId="22" xfId="19" applyNumberFormat="1" applyFont="1" applyFill="1" applyBorder="1" applyAlignment="1">
      <alignment horizontal="center" vertical="center"/>
    </xf>
    <xf numFmtId="9" fontId="28" fillId="0" borderId="31" xfId="92" applyFont="1" applyFill="1" applyBorder="1" applyAlignment="1">
      <alignment horizontal="center" vertical="center" wrapText="1"/>
    </xf>
    <xf numFmtId="9" fontId="23" fillId="0" borderId="35" xfId="92" applyFont="1" applyFill="1" applyBorder="1" applyAlignment="1">
      <alignment horizontal="center" vertical="center" wrapText="1"/>
    </xf>
    <xf numFmtId="0" fontId="46" fillId="0" borderId="8" xfId="0" applyFont="1" applyBorder="1" applyAlignment="1">
      <alignment wrapText="1"/>
    </xf>
    <xf numFmtId="49" fontId="108" fillId="35" borderId="118" xfId="0" applyNumberFormat="1" applyFont="1" applyFill="1" applyBorder="1"/>
    <xf numFmtId="0" fontId="109" fillId="35" borderId="118" xfId="0" applyFont="1" applyFill="1" applyBorder="1"/>
    <xf numFmtId="0" fontId="0" fillId="35" borderId="24" xfId="0" applyFill="1" applyBorder="1"/>
    <xf numFmtId="0" fontId="0" fillId="35" borderId="0" xfId="0" applyFill="1"/>
    <xf numFmtId="0" fontId="0" fillId="34" borderId="119" xfId="0" applyFill="1" applyBorder="1" applyAlignment="1">
      <alignment horizontal="center" vertical="center"/>
    </xf>
    <xf numFmtId="167" fontId="0" fillId="34" borderId="120" xfId="0" applyNumberFormat="1" applyFill="1" applyBorder="1" applyAlignment="1">
      <alignment horizontal="center" vertical="center"/>
    </xf>
    <xf numFmtId="49" fontId="108" fillId="35" borderId="0" xfId="0" applyNumberFormat="1" applyFont="1" applyFill="1" applyBorder="1"/>
    <xf numFmtId="0" fontId="109" fillId="35" borderId="0" xfId="0" applyFont="1" applyFill="1" applyBorder="1"/>
    <xf numFmtId="0" fontId="0" fillId="35" borderId="0" xfId="0" applyFill="1" applyBorder="1"/>
    <xf numFmtId="0" fontId="0" fillId="35" borderId="0" xfId="0" applyFill="1" applyBorder="1" applyAlignment="1">
      <alignment horizontal="center" vertical="center"/>
    </xf>
    <xf numFmtId="167" fontId="0" fillId="35" borderId="0" xfId="0" applyNumberFormat="1" applyFill="1" applyBorder="1" applyAlignment="1">
      <alignment horizontal="center" vertical="center"/>
    </xf>
    <xf numFmtId="49" fontId="107" fillId="36" borderId="121" xfId="0" applyNumberFormat="1" applyFont="1" applyFill="1" applyBorder="1"/>
    <xf numFmtId="0" fontId="87" fillId="36" borderId="120" xfId="0" applyFont="1" applyFill="1" applyBorder="1"/>
    <xf numFmtId="0" fontId="87" fillId="36" borderId="120" xfId="0" applyFont="1" applyFill="1" applyBorder="1" applyAlignment="1">
      <alignment horizontal="center" vertical="center"/>
    </xf>
    <xf numFmtId="49" fontId="111" fillId="35" borderId="121" xfId="0" applyNumberFormat="1" applyFont="1" applyFill="1" applyBorder="1" applyAlignment="1">
      <alignment vertical="center"/>
    </xf>
    <xf numFmtId="0" fontId="113" fillId="35" borderId="0" xfId="125" applyFont="1" applyFill="1" applyBorder="1" applyAlignment="1">
      <alignment vertical="center" wrapText="1"/>
    </xf>
    <xf numFmtId="9" fontId="114" fillId="35" borderId="122" xfId="0" applyNumberFormat="1" applyFont="1" applyFill="1" applyBorder="1" applyAlignment="1">
      <alignment horizontal="center" vertical="center"/>
    </xf>
    <xf numFmtId="0" fontId="113" fillId="35" borderId="123" xfId="125" applyFont="1" applyFill="1" applyBorder="1" applyAlignment="1">
      <alignment vertical="center" wrapText="1"/>
    </xf>
    <xf numFmtId="9" fontId="114" fillId="35" borderId="120" xfId="0" applyNumberFormat="1" applyFont="1" applyFill="1" applyBorder="1" applyAlignment="1">
      <alignment horizontal="center" vertical="center"/>
    </xf>
    <xf numFmtId="0" fontId="0" fillId="35" borderId="125" xfId="0" applyFill="1" applyBorder="1"/>
    <xf numFmtId="1" fontId="113" fillId="35" borderId="126" xfId="125" applyNumberFormat="1" applyFont="1" applyFill="1" applyBorder="1" applyAlignment="1">
      <alignment vertical="center" wrapText="1"/>
    </xf>
    <xf numFmtId="9" fontId="114" fillId="35" borderId="120" xfId="34" applyFont="1" applyFill="1" applyBorder="1" applyAlignment="1">
      <alignment horizontal="center" vertical="center"/>
    </xf>
    <xf numFmtId="0" fontId="113" fillId="35" borderId="126" xfId="125" applyFont="1" applyFill="1" applyBorder="1" applyAlignment="1">
      <alignment vertical="center" wrapText="1"/>
    </xf>
    <xf numFmtId="9" fontId="114" fillId="35" borderId="127" xfId="34" applyFont="1" applyFill="1" applyBorder="1" applyAlignment="1">
      <alignment horizontal="center" vertical="center"/>
    </xf>
    <xf numFmtId="0" fontId="115" fillId="35" borderId="0" xfId="0" applyFont="1" applyFill="1" applyBorder="1" applyAlignment="1">
      <alignment horizontal="center" vertical="center"/>
    </xf>
    <xf numFmtId="9" fontId="114" fillId="35" borderId="129" xfId="34" applyFont="1" applyFill="1" applyBorder="1" applyAlignment="1">
      <alignment horizontal="center" vertical="center"/>
    </xf>
    <xf numFmtId="0" fontId="113" fillId="35" borderId="130" xfId="125" applyFont="1" applyFill="1" applyBorder="1" applyAlignment="1">
      <alignment vertical="center" wrapText="1"/>
    </xf>
    <xf numFmtId="9" fontId="114" fillId="35" borderId="131" xfId="34" applyFont="1" applyFill="1" applyBorder="1" applyAlignment="1">
      <alignment horizontal="center" vertical="center"/>
    </xf>
    <xf numFmtId="9" fontId="114" fillId="35" borderId="126" xfId="34" applyFont="1" applyFill="1" applyBorder="1" applyAlignment="1">
      <alignment horizontal="center" vertical="center"/>
    </xf>
    <xf numFmtId="0" fontId="116" fillId="35" borderId="120" xfId="0" applyFont="1" applyFill="1" applyBorder="1" applyAlignment="1">
      <alignment horizontal="center" vertical="center"/>
    </xf>
    <xf numFmtId="0" fontId="117" fillId="37" borderId="120" xfId="0" applyFont="1" applyFill="1" applyBorder="1" applyAlignment="1">
      <alignment horizontal="center" vertical="center"/>
    </xf>
    <xf numFmtId="0" fontId="113" fillId="35" borderId="126" xfId="125" applyFont="1" applyFill="1" applyBorder="1" applyAlignment="1">
      <alignment vertical="center"/>
    </xf>
    <xf numFmtId="0" fontId="117" fillId="5" borderId="120" xfId="0" applyFont="1" applyFill="1" applyBorder="1" applyAlignment="1">
      <alignment horizontal="center" vertical="center"/>
    </xf>
    <xf numFmtId="0" fontId="117" fillId="4" borderId="120" xfId="0" applyFont="1" applyFill="1" applyBorder="1" applyAlignment="1">
      <alignment horizontal="center" vertical="center"/>
    </xf>
    <xf numFmtId="49" fontId="0" fillId="35" borderId="0" xfId="0" applyNumberFormat="1" applyFill="1"/>
    <xf numFmtId="0" fontId="0" fillId="35" borderId="126" xfId="0" applyFill="1" applyBorder="1"/>
    <xf numFmtId="0" fontId="117" fillId="38" borderId="120" xfId="0" applyFont="1" applyFill="1" applyBorder="1" applyAlignment="1">
      <alignment horizontal="center" vertical="center"/>
    </xf>
    <xf numFmtId="0" fontId="117" fillId="39" borderId="120" xfId="0" applyFont="1" applyFill="1" applyBorder="1" applyAlignment="1">
      <alignment horizontal="center" vertical="center"/>
    </xf>
    <xf numFmtId="49" fontId="118" fillId="35" borderId="118" xfId="0" applyNumberFormat="1" applyFont="1" applyFill="1" applyBorder="1"/>
    <xf numFmtId="49" fontId="107" fillId="36" borderId="121" xfId="0" applyNumberFormat="1" applyFont="1" applyFill="1" applyBorder="1" applyAlignment="1">
      <alignment vertical="center"/>
    </xf>
    <xf numFmtId="0" fontId="87" fillId="36" borderId="120" xfId="0" applyFont="1" applyFill="1" applyBorder="1" applyAlignment="1">
      <alignment vertical="center"/>
    </xf>
    <xf numFmtId="0" fontId="110" fillId="33" borderId="8" xfId="0" applyFont="1" applyFill="1" applyBorder="1" applyAlignment="1">
      <alignment horizontal="center" vertical="center" wrapText="1"/>
    </xf>
    <xf numFmtId="9" fontId="13" fillId="0" borderId="18" xfId="0" applyNumberFormat="1" applyFont="1" applyFill="1" applyBorder="1" applyAlignment="1">
      <alignment horizontal="center" vertical="center"/>
    </xf>
    <xf numFmtId="1" fontId="113" fillId="35" borderId="132" xfId="125" applyNumberFormat="1" applyFont="1" applyFill="1" applyBorder="1" applyAlignment="1">
      <alignment vertical="center" wrapText="1"/>
    </xf>
    <xf numFmtId="1" fontId="111" fillId="35" borderId="132" xfId="125" applyNumberFormat="1" applyFont="1" applyFill="1" applyBorder="1" applyAlignment="1">
      <alignment vertical="center" wrapText="1"/>
    </xf>
    <xf numFmtId="0" fontId="111" fillId="35" borderId="126" xfId="125" applyFont="1" applyFill="1" applyBorder="1" applyAlignment="1">
      <alignment vertical="center" wrapText="1"/>
    </xf>
    <xf numFmtId="0" fontId="115" fillId="35" borderId="2" xfId="0" applyFont="1" applyFill="1" applyBorder="1" applyAlignment="1">
      <alignment horizontal="center" vertical="center"/>
    </xf>
    <xf numFmtId="49" fontId="111" fillId="35" borderId="134" xfId="0" applyNumberFormat="1" applyFont="1" applyFill="1" applyBorder="1" applyAlignment="1">
      <alignment vertical="center"/>
    </xf>
    <xf numFmtId="0" fontId="116" fillId="35" borderId="128" xfId="0" applyFont="1" applyFill="1" applyBorder="1" applyAlignment="1">
      <alignment horizontal="center" vertical="center"/>
    </xf>
    <xf numFmtId="0" fontId="113" fillId="35" borderId="135" xfId="125" applyFont="1" applyFill="1" applyBorder="1" applyAlignment="1">
      <alignment vertical="center" wrapText="1"/>
    </xf>
    <xf numFmtId="0" fontId="113" fillId="35" borderId="137" xfId="125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4" fillId="0" borderId="0" xfId="0" applyFont="1"/>
    <xf numFmtId="0" fontId="24" fillId="5" borderId="8" xfId="0" applyFont="1" applyFill="1" applyBorder="1"/>
    <xf numFmtId="0" fontId="27" fillId="0" borderId="8" xfId="0" applyFont="1" applyBorder="1" applyAlignment="1">
      <alignment horizontal="center" vertical="center"/>
    </xf>
    <xf numFmtId="0" fontId="24" fillId="0" borderId="8" xfId="0" applyFont="1" applyFill="1" applyBorder="1"/>
    <xf numFmtId="0" fontId="24" fillId="0" borderId="0" xfId="0" applyFont="1" applyFill="1"/>
    <xf numFmtId="0" fontId="24" fillId="5" borderId="0" xfId="0" applyFont="1" applyFill="1"/>
    <xf numFmtId="0" fontId="24" fillId="0" borderId="21" xfId="0" applyFont="1" applyFill="1" applyBorder="1"/>
    <xf numFmtId="0" fontId="24" fillId="0" borderId="22" xfId="0" applyFont="1" applyFill="1" applyBorder="1"/>
    <xf numFmtId="0" fontId="24" fillId="0" borderId="21" xfId="0" applyFont="1" applyBorder="1" applyAlignment="1">
      <alignment vertical="top" wrapText="1"/>
    </xf>
    <xf numFmtId="0" fontId="0" fillId="0" borderId="31" xfId="0" applyBorder="1"/>
    <xf numFmtId="0" fontId="0" fillId="5" borderId="8" xfId="0" applyFill="1" applyBorder="1"/>
    <xf numFmtId="0" fontId="24" fillId="0" borderId="35" xfId="0" applyFont="1" applyBorder="1"/>
    <xf numFmtId="0" fontId="24" fillId="0" borderId="41" xfId="0" applyFont="1" applyBorder="1"/>
    <xf numFmtId="0" fontId="24" fillId="0" borderId="31" xfId="0" applyFont="1" applyBorder="1"/>
    <xf numFmtId="0" fontId="0" fillId="0" borderId="48" xfId="0" applyBorder="1"/>
    <xf numFmtId="0" fontId="0" fillId="0" borderId="8" xfId="0" applyBorder="1" applyAlignment="1">
      <alignment wrapText="1"/>
    </xf>
    <xf numFmtId="0" fontId="13" fillId="0" borderId="8" xfId="0" applyFont="1" applyBorder="1"/>
    <xf numFmtId="0" fontId="24" fillId="0" borderId="22" xfId="0" applyFont="1" applyBorder="1"/>
    <xf numFmtId="0" fontId="0" fillId="0" borderId="22" xfId="0" applyBorder="1" applyAlignment="1">
      <alignment wrapText="1"/>
    </xf>
    <xf numFmtId="0" fontId="0" fillId="0" borderId="21" xfId="0" applyBorder="1" applyAlignment="1">
      <alignment wrapText="1"/>
    </xf>
    <xf numFmtId="0" fontId="0" fillId="13" borderId="8" xfId="0" applyFill="1" applyBorder="1"/>
    <xf numFmtId="0" fontId="0" fillId="5" borderId="49" xfId="0" applyFill="1" applyBorder="1"/>
    <xf numFmtId="0" fontId="24" fillId="0" borderId="23" xfId="0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0" fillId="0" borderId="19" xfId="0" applyBorder="1" applyAlignment="1">
      <alignment vertical="top" wrapText="1"/>
    </xf>
    <xf numFmtId="0" fontId="0" fillId="0" borderId="49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5" borderId="21" xfId="0" applyFill="1" applyBorder="1" applyAlignment="1">
      <alignment vertical="top" wrapText="1"/>
    </xf>
    <xf numFmtId="0" fontId="0" fillId="5" borderId="8" xfId="0" applyFill="1" applyBorder="1" applyAlignment="1">
      <alignment vertical="top" wrapText="1"/>
    </xf>
    <xf numFmtId="0" fontId="0" fillId="5" borderId="49" xfId="0" applyFill="1" applyBorder="1" applyAlignment="1">
      <alignment vertical="top" wrapText="1"/>
    </xf>
    <xf numFmtId="0" fontId="0" fillId="13" borderId="21" xfId="0" applyFill="1" applyBorder="1" applyAlignment="1">
      <alignment vertical="top" wrapText="1"/>
    </xf>
    <xf numFmtId="0" fontId="0" fillId="13" borderId="8" xfId="0" applyFill="1" applyBorder="1" applyAlignment="1">
      <alignment vertical="top" wrapText="1"/>
    </xf>
    <xf numFmtId="0" fontId="0" fillId="0" borderId="41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19" xfId="0" applyBorder="1" applyAlignment="1">
      <alignment wrapText="1"/>
    </xf>
    <xf numFmtId="0" fontId="120" fillId="0" borderId="150" xfId="0" applyFont="1" applyBorder="1" applyAlignment="1">
      <alignment horizontal="left" vertical="center" wrapText="1"/>
    </xf>
    <xf numFmtId="0" fontId="120" fillId="0" borderId="145" xfId="0" applyFont="1" applyBorder="1" applyAlignment="1">
      <alignment horizontal="left" vertical="center" wrapText="1"/>
    </xf>
    <xf numFmtId="0" fontId="121" fillId="8" borderId="0" xfId="0" applyFont="1" applyFill="1" applyAlignment="1">
      <alignment horizontal="left" wrapText="1"/>
    </xf>
    <xf numFmtId="0" fontId="120" fillId="0" borderId="147" xfId="0" applyFont="1" applyBorder="1" applyAlignment="1">
      <alignment horizontal="left" vertical="center" wrapText="1"/>
    </xf>
    <xf numFmtId="0" fontId="122" fillId="0" borderId="141" xfId="0" applyFont="1" applyBorder="1" applyAlignment="1">
      <alignment horizontal="center" vertical="center" wrapText="1"/>
    </xf>
    <xf numFmtId="0" fontId="120" fillId="0" borderId="141" xfId="0" applyFont="1" applyBorder="1" applyAlignment="1">
      <alignment horizontal="left" vertical="center" wrapText="1"/>
    </xf>
    <xf numFmtId="0" fontId="120" fillId="0" borderId="143" xfId="0" applyFont="1" applyBorder="1" applyAlignment="1">
      <alignment wrapText="1"/>
    </xf>
    <xf numFmtId="0" fontId="120" fillId="0" borderId="149" xfId="0" applyFont="1" applyBorder="1" applyAlignment="1">
      <alignment horizontal="left" vertical="center" wrapText="1"/>
    </xf>
    <xf numFmtId="0" fontId="120" fillId="0" borderId="56" xfId="0" applyFont="1" applyBorder="1" applyAlignment="1">
      <alignment horizontal="left" vertical="center" wrapText="1"/>
    </xf>
    <xf numFmtId="0" fontId="120" fillId="0" borderId="0" xfId="0" applyFont="1" applyAlignment="1">
      <alignment wrapText="1"/>
    </xf>
    <xf numFmtId="0" fontId="120" fillId="0" borderId="67" xfId="0" applyFont="1" applyBorder="1" applyAlignment="1">
      <alignment horizontal="left" vertical="center" wrapText="1"/>
    </xf>
    <xf numFmtId="0" fontId="120" fillId="0" borderId="66" xfId="0" applyFont="1" applyBorder="1" applyAlignment="1">
      <alignment horizontal="left" vertical="center" wrapText="1"/>
    </xf>
    <xf numFmtId="0" fontId="120" fillId="0" borderId="151" xfId="0" applyFont="1" applyBorder="1" applyAlignment="1">
      <alignment wrapText="1"/>
    </xf>
    <xf numFmtId="0" fontId="0" fillId="0" borderId="49" xfId="0" applyBorder="1"/>
    <xf numFmtId="0" fontId="0" fillId="0" borderId="30" xfId="0" applyBorder="1"/>
    <xf numFmtId="0" fontId="0" fillId="0" borderId="29" xfId="0" applyBorder="1"/>
    <xf numFmtId="0" fontId="24" fillId="0" borderId="21" xfId="0" applyFont="1" applyBorder="1"/>
    <xf numFmtId="0" fontId="24" fillId="0" borderId="29" xfId="0" applyFont="1" applyBorder="1"/>
    <xf numFmtId="0" fontId="24" fillId="0" borderId="30" xfId="0" applyFont="1" applyBorder="1"/>
    <xf numFmtId="0" fontId="24" fillId="0" borderId="49" xfId="0" applyFont="1" applyBorder="1"/>
    <xf numFmtId="0" fontId="0" fillId="13" borderId="21" xfId="0" applyFill="1" applyBorder="1"/>
    <xf numFmtId="0" fontId="0" fillId="13" borderId="22" xfId="0" applyFill="1" applyBorder="1"/>
    <xf numFmtId="0" fontId="24" fillId="0" borderId="35" xfId="0" applyFont="1" applyBorder="1" applyAlignment="1">
      <alignment horizontal="center" vertical="center" wrapText="1"/>
    </xf>
    <xf numFmtId="0" fontId="24" fillId="0" borderId="41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9" fontId="24" fillId="0" borderId="73" xfId="0" applyNumberFormat="1" applyFont="1" applyBorder="1" applyAlignment="1">
      <alignment horizontal="center" vertical="center" wrapText="1"/>
    </xf>
    <xf numFmtId="0" fontId="46" fillId="0" borderId="77" xfId="0" applyFont="1" applyBorder="1" applyAlignment="1">
      <alignment horizontal="center" vertical="center" wrapText="1"/>
    </xf>
    <xf numFmtId="0" fontId="46" fillId="0" borderId="58" xfId="0" applyFont="1" applyBorder="1" applyAlignment="1">
      <alignment vertical="center" wrapText="1"/>
    </xf>
    <xf numFmtId="0" fontId="24" fillId="0" borderId="41" xfId="0" applyFont="1" applyBorder="1" applyAlignment="1">
      <alignment horizontal="left" vertical="center" wrapText="1"/>
    </xf>
    <xf numFmtId="9" fontId="24" fillId="0" borderId="58" xfId="0" applyNumberFormat="1" applyFont="1" applyBorder="1" applyAlignment="1">
      <alignment horizontal="center" vertical="center" wrapText="1"/>
    </xf>
    <xf numFmtId="0" fontId="46" fillId="0" borderId="92" xfId="0" applyFont="1" applyBorder="1" applyAlignment="1">
      <alignment horizontal="left" vertical="center" wrapText="1"/>
    </xf>
    <xf numFmtId="0" fontId="46" fillId="4" borderId="41" xfId="0" applyFont="1" applyFill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6" fillId="0" borderId="26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4" fillId="0" borderId="8" xfId="0" applyFont="1" applyBorder="1" applyAlignment="1">
      <alignment vertical="top" wrapText="1"/>
    </xf>
    <xf numFmtId="0" fontId="24" fillId="0" borderId="8" xfId="0" applyFont="1" applyBorder="1"/>
    <xf numFmtId="0" fontId="24" fillId="0" borderId="8" xfId="0" applyFont="1" applyBorder="1" applyAlignment="1">
      <alignment horizontal="center" vertical="center" wrapText="1"/>
    </xf>
    <xf numFmtId="0" fontId="70" fillId="0" borderId="23" xfId="0" applyFont="1" applyBorder="1" applyAlignment="1">
      <alignment horizontal="center" vertical="center" wrapText="1"/>
    </xf>
    <xf numFmtId="0" fontId="76" fillId="0" borderId="8" xfId="0" applyFont="1" applyBorder="1" applyAlignment="1">
      <alignment horizontal="center" vertical="center" wrapText="1"/>
    </xf>
    <xf numFmtId="0" fontId="76" fillId="0" borderId="2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24" fillId="0" borderId="8" xfId="0" applyFont="1" applyBorder="1"/>
    <xf numFmtId="0" fontId="24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5" fillId="0" borderId="0" xfId="0" applyFont="1"/>
    <xf numFmtId="0" fontId="0" fillId="0" borderId="32" xfId="0" applyBorder="1"/>
    <xf numFmtId="0" fontId="0" fillId="0" borderId="33" xfId="0" applyBorder="1"/>
    <xf numFmtId="0" fontId="46" fillId="0" borderId="8" xfId="0" applyFont="1" applyBorder="1"/>
    <xf numFmtId="0" fontId="0" fillId="0" borderId="17" xfId="0" applyBorder="1"/>
    <xf numFmtId="0" fontId="0" fillId="9" borderId="8" xfId="0" applyFill="1" applyBorder="1" applyAlignment="1">
      <alignment horizontal="center" vertical="center" wrapText="1"/>
    </xf>
    <xf numFmtId="0" fontId="28" fillId="0" borderId="50" xfId="0" applyFont="1" applyBorder="1" applyAlignment="1">
      <alignment horizontal="center" vertical="center" wrapText="1"/>
    </xf>
    <xf numFmtId="0" fontId="13" fillId="0" borderId="0" xfId="0" applyFont="1"/>
    <xf numFmtId="0" fontId="13" fillId="0" borderId="19" xfId="0" applyFont="1" applyBorder="1"/>
    <xf numFmtId="0" fontId="13" fillId="0" borderId="20" xfId="0" applyFont="1" applyBorder="1"/>
    <xf numFmtId="0" fontId="13" fillId="0" borderId="2" xfId="0" applyFont="1" applyBorder="1"/>
    <xf numFmtId="0" fontId="0" fillId="9" borderId="23" xfId="0" applyFill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28" fillId="0" borderId="41" xfId="0" applyFont="1" applyBorder="1" applyAlignment="1">
      <alignment horizontal="center" vertical="center" wrapText="1"/>
    </xf>
    <xf numFmtId="0" fontId="28" fillId="13" borderId="41" xfId="0" applyFont="1" applyFill="1" applyBorder="1" applyAlignment="1">
      <alignment horizontal="center" vertical="center" wrapText="1"/>
    </xf>
    <xf numFmtId="0" fontId="51" fillId="0" borderId="20" xfId="0" applyFont="1" applyBorder="1" applyAlignment="1">
      <alignment horizontal="center" vertical="center" wrapText="1"/>
    </xf>
    <xf numFmtId="0" fontId="36" fillId="0" borderId="0" xfId="0" applyFont="1" applyAlignment="1">
      <alignment horizontal="center"/>
    </xf>
    <xf numFmtId="0" fontId="36" fillId="0" borderId="61" xfId="0" applyFont="1" applyBorder="1" applyAlignment="1">
      <alignment horizontal="center"/>
    </xf>
    <xf numFmtId="0" fontId="36" fillId="0" borderId="53" xfId="0" applyFont="1" applyBorder="1" applyAlignment="1">
      <alignment horizontal="center"/>
    </xf>
    <xf numFmtId="0" fontId="36" fillId="0" borderId="62" xfId="0" applyFont="1" applyBorder="1" applyAlignment="1">
      <alignment horizontal="center"/>
    </xf>
    <xf numFmtId="0" fontId="36" fillId="0" borderId="2" xfId="0" applyFont="1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40" borderId="19" xfId="0" applyFill="1" applyBorder="1"/>
    <xf numFmtId="0" fontId="0" fillId="0" borderId="41" xfId="0" applyBorder="1"/>
    <xf numFmtId="43" fontId="0" fillId="0" borderId="20" xfId="95" applyFont="1" applyBorder="1" applyAlignment="1"/>
    <xf numFmtId="0" fontId="0" fillId="40" borderId="21" xfId="0" applyFill="1" applyBorder="1"/>
    <xf numFmtId="0" fontId="0" fillId="4" borderId="21" xfId="0" applyFill="1" applyBorder="1"/>
    <xf numFmtId="0" fontId="0" fillId="4" borderId="8" xfId="0" applyFill="1" applyBorder="1"/>
    <xf numFmtId="9" fontId="39" fillId="4" borderId="8" xfId="92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3" fontId="0" fillId="40" borderId="21" xfId="0" applyNumberFormat="1" applyFill="1" applyBorder="1"/>
    <xf numFmtId="0" fontId="46" fillId="0" borderId="38" xfId="0" applyFont="1" applyBorder="1" applyAlignment="1">
      <alignment horizontal="center" wrapText="1"/>
    </xf>
    <xf numFmtId="3" fontId="0" fillId="4" borderId="21" xfId="0" applyNumberFormat="1" applyFill="1" applyBorder="1"/>
    <xf numFmtId="0" fontId="0" fillId="0" borderId="29" xfId="0" applyBorder="1" applyAlignment="1">
      <alignment horizontal="center" vertical="center"/>
    </xf>
    <xf numFmtId="0" fontId="0" fillId="0" borderId="16" xfId="0" applyBorder="1"/>
    <xf numFmtId="0" fontId="0" fillId="0" borderId="49" xfId="0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0" fillId="0" borderId="54" xfId="0" applyBorder="1"/>
    <xf numFmtId="0" fontId="0" fillId="0" borderId="63" xfId="0" applyBorder="1"/>
    <xf numFmtId="0" fontId="0" fillId="0" borderId="41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46" fillId="0" borderId="54" xfId="0" applyFont="1" applyBorder="1"/>
    <xf numFmtId="0" fontId="24" fillId="0" borderId="15" xfId="0" applyFont="1" applyBorder="1" applyAlignment="1">
      <alignment horizontal="center" vertical="center" wrapText="1"/>
    </xf>
    <xf numFmtId="9" fontId="0" fillId="0" borderId="41" xfId="0" applyNumberFormat="1" applyBorder="1" applyAlignment="1">
      <alignment horizontal="center" vertical="center"/>
    </xf>
    <xf numFmtId="0" fontId="0" fillId="5" borderId="49" xfId="0" applyFill="1" applyBorder="1" applyAlignment="1">
      <alignment horizontal="center" vertical="center"/>
    </xf>
    <xf numFmtId="0" fontId="0" fillId="5" borderId="31" xfId="0" applyFill="1" applyBorder="1"/>
    <xf numFmtId="0" fontId="0" fillId="0" borderId="90" xfId="0" applyBorder="1" applyAlignment="1">
      <alignment horizontal="center" vertical="center" wrapText="1"/>
    </xf>
    <xf numFmtId="9" fontId="0" fillId="0" borderId="93" xfId="0" applyNumberFormat="1" applyBorder="1" applyAlignment="1">
      <alignment horizontal="center" vertical="center" wrapText="1"/>
    </xf>
    <xf numFmtId="9" fontId="0" fillId="0" borderId="71" xfId="0" applyNumberFormat="1" applyBorder="1" applyAlignment="1">
      <alignment horizontal="center" vertical="center" wrapText="1"/>
    </xf>
    <xf numFmtId="0" fontId="46" fillId="0" borderId="17" xfId="0" applyFont="1" applyBorder="1"/>
    <xf numFmtId="0" fontId="123" fillId="4" borderId="17" xfId="0" applyFont="1" applyFill="1" applyBorder="1" applyAlignment="1">
      <alignment wrapText="1"/>
    </xf>
    <xf numFmtId="0" fontId="123" fillId="4" borderId="21" xfId="0" applyFont="1" applyFill="1" applyBorder="1" applyAlignment="1">
      <alignment horizontal="center" vertical="center"/>
    </xf>
    <xf numFmtId="0" fontId="123" fillId="4" borderId="8" xfId="0" applyFont="1" applyFill="1" applyBorder="1" applyAlignment="1">
      <alignment horizontal="center" vertical="center" wrapText="1"/>
    </xf>
    <xf numFmtId="0" fontId="123" fillId="4" borderId="8" xfId="0" applyFont="1" applyFill="1" applyBorder="1" applyAlignment="1">
      <alignment horizontal="center" vertical="center"/>
    </xf>
    <xf numFmtId="0" fontId="123" fillId="4" borderId="0" xfId="0" applyFont="1" applyFill="1"/>
    <xf numFmtId="43" fontId="123" fillId="4" borderId="21" xfId="95" applyFont="1" applyFill="1" applyBorder="1" applyAlignment="1"/>
    <xf numFmtId="0" fontId="123" fillId="4" borderId="8" xfId="0" applyFont="1" applyFill="1" applyBorder="1"/>
    <xf numFmtId="0" fontId="123" fillId="4" borderId="21" xfId="0" applyFont="1" applyFill="1" applyBorder="1"/>
    <xf numFmtId="0" fontId="123" fillId="4" borderId="22" xfId="0" applyFont="1" applyFill="1" applyBorder="1"/>
    <xf numFmtId="0" fontId="24" fillId="0" borderId="17" xfId="0" applyFont="1" applyBorder="1"/>
    <xf numFmtId="0" fontId="24" fillId="0" borderId="63" xfId="0" applyFont="1" applyBorder="1"/>
    <xf numFmtId="0" fontId="123" fillId="4" borderId="54" xfId="0" applyFont="1" applyFill="1" applyBorder="1"/>
    <xf numFmtId="0" fontId="123" fillId="4" borderId="19" xfId="0" applyFont="1" applyFill="1" applyBorder="1" applyAlignment="1">
      <alignment horizontal="center" vertical="center"/>
    </xf>
    <xf numFmtId="0" fontId="123" fillId="4" borderId="41" xfId="0" applyFont="1" applyFill="1" applyBorder="1" applyAlignment="1">
      <alignment horizontal="center" vertical="center" wrapText="1"/>
    </xf>
    <xf numFmtId="0" fontId="123" fillId="4" borderId="41" xfId="0" applyFont="1" applyFill="1" applyBorder="1" applyAlignment="1">
      <alignment horizontal="center" vertical="center"/>
    </xf>
    <xf numFmtId="3" fontId="123" fillId="4" borderId="21" xfId="0" applyNumberFormat="1" applyFont="1" applyFill="1" applyBorder="1"/>
    <xf numFmtId="0" fontId="24" fillId="40" borderId="21" xfId="0" applyFont="1" applyFill="1" applyBorder="1"/>
    <xf numFmtId="0" fontId="24" fillId="0" borderId="16" xfId="0" applyFont="1" applyBorder="1"/>
    <xf numFmtId="0" fontId="0" fillId="13" borderId="0" xfId="0" applyFill="1" applyAlignment="1">
      <alignment horizontal="center" vertical="center"/>
    </xf>
    <xf numFmtId="0" fontId="46" fillId="13" borderId="0" xfId="0" applyFont="1" applyFill="1"/>
    <xf numFmtId="0" fontId="0" fillId="13" borderId="21" xfId="0" applyFill="1" applyBorder="1" applyAlignment="1">
      <alignment horizontal="center" vertical="center"/>
    </xf>
    <xf numFmtId="0" fontId="46" fillId="0" borderId="0" xfId="0" applyFont="1"/>
    <xf numFmtId="0" fontId="35" fillId="0" borderId="51" xfId="0" applyFont="1" applyBorder="1" applyAlignment="1">
      <alignment wrapText="1"/>
    </xf>
    <xf numFmtId="43" fontId="14" fillId="0" borderId="30" xfId="95" applyFont="1" applyBorder="1" applyAlignment="1"/>
    <xf numFmtId="0" fontId="0" fillId="0" borderId="0" xfId="0" applyAlignment="1">
      <alignment horizontal="right"/>
    </xf>
    <xf numFmtId="0" fontId="0" fillId="0" borderId="21" xfId="0" applyFill="1" applyBorder="1" applyAlignment="1">
      <alignment horizontal="center" vertical="center"/>
    </xf>
    <xf numFmtId="43" fontId="0" fillId="0" borderId="20" xfId="95" applyFont="1" applyFill="1" applyBorder="1" applyAlignment="1"/>
    <xf numFmtId="0" fontId="46" fillId="0" borderId="15" xfId="0" applyFont="1" applyFill="1" applyBorder="1" applyAlignment="1">
      <alignment wrapText="1"/>
    </xf>
    <xf numFmtId="0" fontId="0" fillId="0" borderId="46" xfId="0" applyFill="1" applyBorder="1" applyAlignment="1">
      <alignment horizontal="center" vertical="center"/>
    </xf>
    <xf numFmtId="3" fontId="0" fillId="0" borderId="8" xfId="0" applyNumberFormat="1" applyFill="1" applyBorder="1"/>
    <xf numFmtId="0" fontId="123" fillId="0" borderId="35" xfId="0" applyFont="1" applyFill="1" applyBorder="1" applyAlignment="1">
      <alignment horizontal="center" vertical="center"/>
    </xf>
    <xf numFmtId="0" fontId="34" fillId="0" borderId="0" xfId="0" applyFont="1" applyFill="1"/>
    <xf numFmtId="3" fontId="34" fillId="0" borderId="21" xfId="0" applyNumberFormat="1" applyFont="1" applyFill="1" applyBorder="1"/>
    <xf numFmtId="3" fontId="34" fillId="0" borderId="8" xfId="0" applyNumberFormat="1" applyFont="1" applyFill="1" applyBorder="1"/>
    <xf numFmtId="43" fontId="34" fillId="0" borderId="20" xfId="95" applyFont="1" applyFill="1" applyBorder="1" applyAlignment="1"/>
    <xf numFmtId="0" fontId="34" fillId="0" borderId="21" xfId="0" applyFont="1" applyFill="1" applyBorder="1"/>
    <xf numFmtId="0" fontId="34" fillId="0" borderId="8" xfId="0" applyFont="1" applyFill="1" applyBorder="1"/>
    <xf numFmtId="0" fontId="34" fillId="0" borderId="22" xfId="0" applyFont="1" applyFill="1" applyBorder="1"/>
    <xf numFmtId="0" fontId="24" fillId="0" borderId="15" xfId="0" applyFont="1" applyFill="1" applyBorder="1" applyAlignment="1">
      <alignment wrapText="1"/>
    </xf>
    <xf numFmtId="3" fontId="0" fillId="0" borderId="21" xfId="0" applyNumberFormat="1" applyFill="1" applyBorder="1"/>
    <xf numFmtId="0" fontId="46" fillId="0" borderId="16" xfId="0" applyFont="1" applyFill="1" applyBorder="1" applyAlignment="1">
      <alignment wrapText="1"/>
    </xf>
    <xf numFmtId="0" fontId="0" fillId="0" borderId="29" xfId="0" applyFill="1" applyBorder="1" applyAlignment="1">
      <alignment horizontal="center" vertical="center"/>
    </xf>
    <xf numFmtId="0" fontId="0" fillId="0" borderId="17" xfId="0" applyBorder="1" applyAlignment="1">
      <alignment wrapText="1"/>
    </xf>
    <xf numFmtId="0" fontId="46" fillId="0" borderId="21" xfId="0" applyFont="1" applyBorder="1" applyAlignment="1">
      <alignment horizontal="center" vertical="center"/>
    </xf>
    <xf numFmtId="4" fontId="0" fillId="40" borderId="19" xfId="0" applyNumberFormat="1" applyFill="1" applyBorder="1"/>
    <xf numFmtId="4" fontId="0" fillId="0" borderId="41" xfId="0" applyNumberFormat="1" applyBorder="1"/>
    <xf numFmtId="4" fontId="0" fillId="0" borderId="20" xfId="0" applyNumberFormat="1" applyBorder="1"/>
    <xf numFmtId="4" fontId="0" fillId="40" borderId="21" xfId="0" applyNumberFormat="1" applyFill="1" applyBorder="1"/>
    <xf numFmtId="4" fontId="0" fillId="0" borderId="8" xfId="0" applyNumberFormat="1" applyBorder="1"/>
    <xf numFmtId="0" fontId="0" fillId="0" borderId="63" xfId="0" applyBorder="1" applyAlignment="1">
      <alignment wrapText="1"/>
    </xf>
    <xf numFmtId="0" fontId="46" fillId="0" borderId="29" xfId="0" applyFont="1" applyBorder="1" applyAlignment="1">
      <alignment horizontal="center" vertical="center"/>
    </xf>
    <xf numFmtId="0" fontId="0" fillId="0" borderId="54" xfId="0" applyBorder="1" applyAlignment="1">
      <alignment wrapText="1"/>
    </xf>
    <xf numFmtId="0" fontId="0" fillId="0" borderId="46" xfId="0" applyBorder="1" applyAlignment="1">
      <alignment horizontal="center" vertical="center"/>
    </xf>
    <xf numFmtId="0" fontId="24" fillId="0" borderId="23" xfId="0" applyFont="1" applyBorder="1" applyAlignment="1">
      <alignment horizontal="center" vertical="center" wrapText="1"/>
    </xf>
    <xf numFmtId="0" fontId="46" fillId="0" borderId="17" xfId="0" applyFont="1" applyBorder="1" applyAlignment="1">
      <alignment vertical="top" wrapText="1"/>
    </xf>
    <xf numFmtId="0" fontId="46" fillId="0" borderId="19" xfId="0" applyFont="1" applyBorder="1" applyAlignment="1">
      <alignment horizontal="center" vertical="center"/>
    </xf>
    <xf numFmtId="0" fontId="0" fillId="14" borderId="54" xfId="0" applyFill="1" applyBorder="1" applyAlignment="1">
      <alignment vertical="top" wrapText="1"/>
    </xf>
    <xf numFmtId="0" fontId="46" fillId="14" borderId="17" xfId="0" applyFont="1" applyFill="1" applyBorder="1" applyAlignment="1">
      <alignment vertical="top" wrapText="1"/>
    </xf>
    <xf numFmtId="0" fontId="46" fillId="0" borderId="63" xfId="0" applyFont="1" applyBorder="1" applyAlignment="1">
      <alignment vertical="top" wrapText="1"/>
    </xf>
    <xf numFmtId="0" fontId="46" fillId="0" borderId="17" xfId="0" applyFont="1" applyBorder="1" applyAlignment="1">
      <alignment horizontal="left" vertical="top" wrapText="1"/>
    </xf>
    <xf numFmtId="0" fontId="46" fillId="0" borderId="54" xfId="0" applyFont="1" applyBorder="1" applyAlignment="1">
      <alignment vertical="top" wrapText="1"/>
    </xf>
    <xf numFmtId="0" fontId="46" fillId="0" borderId="63" xfId="0" applyFont="1" applyBorder="1"/>
    <xf numFmtId="0" fontId="46" fillId="0" borderId="16" xfId="0" applyFont="1" applyBorder="1" applyAlignment="1">
      <alignment vertical="top" wrapText="1"/>
    </xf>
    <xf numFmtId="0" fontId="46" fillId="0" borderId="49" xfId="0" applyFont="1" applyBorder="1" applyAlignment="1">
      <alignment horizontal="center" vertical="center"/>
    </xf>
    <xf numFmtId="0" fontId="0" fillId="0" borderId="17" xfId="0" applyBorder="1" applyAlignment="1">
      <alignment vertical="top" wrapText="1"/>
    </xf>
    <xf numFmtId="0" fontId="46" fillId="5" borderId="17" xfId="0" applyFont="1" applyFill="1" applyBorder="1" applyAlignment="1">
      <alignment vertical="top" wrapText="1"/>
    </xf>
    <xf numFmtId="4" fontId="0" fillId="5" borderId="21" xfId="0" applyNumberFormat="1" applyFill="1" applyBorder="1"/>
    <xf numFmtId="4" fontId="0" fillId="5" borderId="8" xfId="0" applyNumberFormat="1" applyFill="1" applyBorder="1"/>
    <xf numFmtId="0" fontId="0" fillId="0" borderId="54" xfId="0" applyBorder="1" applyAlignment="1">
      <alignment vertical="top" wrapText="1"/>
    </xf>
    <xf numFmtId="0" fontId="46" fillId="0" borderId="26" xfId="0" applyFont="1" applyBorder="1" applyAlignment="1">
      <alignment vertical="top" wrapText="1"/>
    </xf>
    <xf numFmtId="9" fontId="0" fillId="0" borderId="8" xfId="0" applyNumberFormat="1" applyBorder="1" applyAlignment="1">
      <alignment horizontal="center" vertical="center"/>
    </xf>
    <xf numFmtId="4" fontId="0" fillId="0" borderId="21" xfId="0" applyNumberFormat="1" applyBorder="1"/>
    <xf numFmtId="4" fontId="24" fillId="40" borderId="21" xfId="0" applyNumberFormat="1" applyFont="1" applyFill="1" applyBorder="1"/>
    <xf numFmtId="4" fontId="24" fillId="0" borderId="8" xfId="0" applyNumberFormat="1" applyFont="1" applyBorder="1"/>
    <xf numFmtId="4" fontId="0" fillId="13" borderId="8" xfId="0" applyNumberFormat="1" applyFill="1" applyBorder="1"/>
    <xf numFmtId="4" fontId="0" fillId="0" borderId="46" xfId="0" applyNumberFormat="1" applyBorder="1"/>
    <xf numFmtId="4" fontId="0" fillId="0" borderId="23" xfId="0" applyNumberFormat="1" applyBorder="1"/>
    <xf numFmtId="4" fontId="0" fillId="0" borderId="38" xfId="0" applyNumberFormat="1" applyBorder="1"/>
    <xf numFmtId="4" fontId="124" fillId="0" borderId="98" xfId="0" applyNumberFormat="1" applyFont="1" applyBorder="1"/>
    <xf numFmtId="4" fontId="124" fillId="0" borderId="99" xfId="0" applyNumberFormat="1" applyFont="1" applyBorder="1"/>
    <xf numFmtId="4" fontId="124" fillId="0" borderId="45" xfId="0" applyNumberFormat="1" applyFont="1" applyBorder="1"/>
    <xf numFmtId="0" fontId="13" fillId="0" borderId="29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0" fontId="46" fillId="0" borderId="17" xfId="0" applyFont="1" applyFill="1" applyBorder="1" applyAlignment="1">
      <alignment vertical="top" wrapText="1"/>
    </xf>
    <xf numFmtId="0" fontId="46" fillId="0" borderId="21" xfId="0" applyFont="1" applyFill="1" applyBorder="1" applyAlignment="1">
      <alignment horizontal="center" vertical="center"/>
    </xf>
    <xf numFmtId="4" fontId="0" fillId="0" borderId="21" xfId="0" applyNumberFormat="1" applyFill="1" applyBorder="1"/>
    <xf numFmtId="4" fontId="0" fillId="0" borderId="8" xfId="0" applyNumberFormat="1" applyFill="1" applyBorder="1"/>
    <xf numFmtId="4" fontId="0" fillId="0" borderId="20" xfId="0" applyNumberFormat="1" applyFill="1" applyBorder="1"/>
    <xf numFmtId="0" fontId="13" fillId="0" borderId="19" xfId="0" applyFont="1" applyBorder="1" applyAlignment="1">
      <alignment horizontal="center" vertical="center"/>
    </xf>
    <xf numFmtId="0" fontId="24" fillId="0" borderId="17" xfId="0" applyFont="1" applyFill="1" applyBorder="1" applyAlignment="1">
      <alignment wrapText="1"/>
    </xf>
    <xf numFmtId="0" fontId="24" fillId="0" borderId="21" xfId="0" applyFont="1" applyFill="1" applyBorder="1" applyAlignment="1">
      <alignment horizontal="center" vertical="center"/>
    </xf>
    <xf numFmtId="4" fontId="24" fillId="0" borderId="21" xfId="95" applyNumberFormat="1" applyFont="1" applyFill="1" applyBorder="1" applyAlignment="1"/>
    <xf numFmtId="4" fontId="24" fillId="0" borderId="8" xfId="0" applyNumberFormat="1" applyFont="1" applyFill="1" applyBorder="1"/>
    <xf numFmtId="0" fontId="24" fillId="0" borderId="54" xfId="0" applyFont="1" applyFill="1" applyBorder="1"/>
    <xf numFmtId="0" fontId="24" fillId="0" borderId="19" xfId="0" applyFont="1" applyFill="1" applyBorder="1" applyAlignment="1">
      <alignment horizontal="center" vertical="center"/>
    </xf>
    <xf numFmtId="4" fontId="24" fillId="0" borderId="21" xfId="0" applyNumberFormat="1" applyFont="1" applyFill="1" applyBorder="1"/>
    <xf numFmtId="0" fontId="46" fillId="0" borderId="0" xfId="93"/>
    <xf numFmtId="0" fontId="45" fillId="0" borderId="0" xfId="93" applyFont="1"/>
    <xf numFmtId="0" fontId="46" fillId="0" borderId="32" xfId="93" applyBorder="1"/>
    <xf numFmtId="0" fontId="46" fillId="0" borderId="33" xfId="93" applyBorder="1"/>
    <xf numFmtId="0" fontId="47" fillId="6" borderId="45" xfId="93" applyFont="1" applyFill="1" applyBorder="1" applyAlignment="1">
      <alignment horizontal="right"/>
    </xf>
    <xf numFmtId="0" fontId="46" fillId="0" borderId="8" xfId="93" applyBorder="1"/>
    <xf numFmtId="0" fontId="46" fillId="0" borderId="17" xfId="93" applyBorder="1"/>
    <xf numFmtId="0" fontId="46" fillId="9" borderId="8" xfId="93" applyFill="1" applyBorder="1" applyAlignment="1">
      <alignment horizontal="center" vertical="center" wrapText="1"/>
    </xf>
    <xf numFmtId="0" fontId="28" fillId="0" borderId="50" xfId="93" applyFont="1" applyBorder="1" applyAlignment="1">
      <alignment horizontal="center" vertical="center" wrapText="1"/>
    </xf>
    <xf numFmtId="0" fontId="13" fillId="0" borderId="0" xfId="93" applyFont="1"/>
    <xf numFmtId="0" fontId="13" fillId="0" borderId="19" xfId="93" applyFont="1" applyBorder="1"/>
    <xf numFmtId="0" fontId="13" fillId="0" borderId="20" xfId="93" applyFont="1" applyBorder="1"/>
    <xf numFmtId="0" fontId="13" fillId="0" borderId="2" xfId="93" applyFont="1" applyBorder="1"/>
    <xf numFmtId="0" fontId="46" fillId="9" borderId="23" xfId="93" applyFill="1" applyBorder="1" applyAlignment="1">
      <alignment horizontal="center" vertical="center" wrapText="1"/>
    </xf>
    <xf numFmtId="0" fontId="28" fillId="0" borderId="23" xfId="93" applyFont="1" applyBorder="1" applyAlignment="1">
      <alignment horizontal="center" vertical="center" wrapText="1"/>
    </xf>
    <xf numFmtId="0" fontId="28" fillId="0" borderId="2" xfId="93" applyFont="1" applyBorder="1" applyAlignment="1">
      <alignment horizontal="center" vertical="center" wrapText="1"/>
    </xf>
    <xf numFmtId="0" fontId="49" fillId="10" borderId="8" xfId="93" applyFont="1" applyFill="1" applyBorder="1" applyAlignment="1">
      <alignment horizontal="center" vertical="center" wrapText="1"/>
    </xf>
    <xf numFmtId="0" fontId="49" fillId="11" borderId="57" xfId="93" applyFont="1" applyFill="1" applyBorder="1" applyAlignment="1">
      <alignment vertical="center" wrapText="1"/>
    </xf>
    <xf numFmtId="0" fontId="49" fillId="11" borderId="66" xfId="93" applyFont="1" applyFill="1" applyBorder="1" applyAlignment="1">
      <alignment vertical="center" wrapText="1"/>
    </xf>
    <xf numFmtId="0" fontId="49" fillId="11" borderId="56" xfId="93" applyFont="1" applyFill="1" applyBorder="1" applyAlignment="1">
      <alignment vertical="center" wrapText="1"/>
    </xf>
    <xf numFmtId="0" fontId="49" fillId="11" borderId="56" xfId="93" applyFont="1" applyFill="1" applyBorder="1" applyAlignment="1">
      <alignment horizontal="left" vertical="center" wrapText="1"/>
    </xf>
    <xf numFmtId="0" fontId="28" fillId="0" borderId="17" xfId="93" applyFont="1" applyBorder="1" applyAlignment="1">
      <alignment horizontal="center" vertical="center" wrapText="1"/>
    </xf>
    <xf numFmtId="0" fontId="49" fillId="9" borderId="19" xfId="93" applyFont="1" applyFill="1" applyBorder="1" applyAlignment="1">
      <alignment horizontal="center" vertical="center" wrapText="1"/>
    </xf>
    <xf numFmtId="0" fontId="28" fillId="0" borderId="41" xfId="93" applyFont="1" applyBorder="1" applyAlignment="1">
      <alignment horizontal="center" vertical="center" wrapText="1"/>
    </xf>
    <xf numFmtId="0" fontId="28" fillId="13" borderId="41" xfId="93" applyFont="1" applyFill="1" applyBorder="1" applyAlignment="1">
      <alignment horizontal="center" vertical="center" wrapText="1"/>
    </xf>
    <xf numFmtId="0" fontId="51" fillId="0" borderId="20" xfId="93" applyFont="1" applyBorder="1" applyAlignment="1">
      <alignment horizontal="center" vertical="center" wrapText="1"/>
    </xf>
    <xf numFmtId="0" fontId="36" fillId="0" borderId="0" xfId="93" applyFont="1" applyAlignment="1">
      <alignment horizontal="center"/>
    </xf>
    <xf numFmtId="0" fontId="36" fillId="0" borderId="61" xfId="93" applyFont="1" applyBorder="1" applyAlignment="1">
      <alignment horizontal="center"/>
    </xf>
    <xf numFmtId="0" fontId="36" fillId="0" borderId="53" xfId="93" applyFont="1" applyBorder="1" applyAlignment="1">
      <alignment horizontal="center"/>
    </xf>
    <xf numFmtId="0" fontId="36" fillId="0" borderId="62" xfId="93" applyFont="1" applyBorder="1" applyAlignment="1">
      <alignment horizontal="center"/>
    </xf>
    <xf numFmtId="0" fontId="36" fillId="0" borderId="2" xfId="93" applyFont="1" applyBorder="1" applyAlignment="1">
      <alignment horizontal="center"/>
    </xf>
    <xf numFmtId="0" fontId="46" fillId="0" borderId="71" xfId="93" applyBorder="1" applyAlignment="1">
      <alignment horizontal="center" vertical="center" wrapText="1"/>
    </xf>
    <xf numFmtId="0" fontId="46" fillId="0" borderId="21" xfId="93" applyBorder="1" applyAlignment="1">
      <alignment horizontal="center" vertical="center"/>
    </xf>
    <xf numFmtId="0" fontId="24" fillId="0" borderId="8" xfId="93" applyFont="1" applyBorder="1" applyAlignment="1">
      <alignment horizontal="center" vertical="center" wrapText="1"/>
    </xf>
    <xf numFmtId="0" fontId="24" fillId="0" borderId="8" xfId="93" applyFont="1" applyBorder="1" applyAlignment="1">
      <alignment horizontal="center" vertical="center"/>
    </xf>
    <xf numFmtId="0" fontId="46" fillId="0" borderId="19" xfId="93" applyBorder="1"/>
    <xf numFmtId="0" fontId="46" fillId="0" borderId="41" xfId="93" applyBorder="1"/>
    <xf numFmtId="0" fontId="46" fillId="0" borderId="20" xfId="93" applyBorder="1"/>
    <xf numFmtId="0" fontId="46" fillId="0" borderId="21" xfId="93" applyBorder="1"/>
    <xf numFmtId="0" fontId="46" fillId="0" borderId="22" xfId="93" applyBorder="1"/>
    <xf numFmtId="0" fontId="46" fillId="0" borderId="63" xfId="93" applyBorder="1"/>
    <xf numFmtId="0" fontId="46" fillId="0" borderId="29" xfId="93" applyBorder="1" applyAlignment="1">
      <alignment horizontal="center" vertical="center"/>
    </xf>
    <xf numFmtId="0" fontId="24" fillId="0" borderId="35" xfId="93" applyFont="1" applyBorder="1" applyAlignment="1">
      <alignment horizontal="center" vertical="center" wrapText="1"/>
    </xf>
    <xf numFmtId="0" fontId="24" fillId="0" borderId="35" xfId="93" applyFont="1" applyBorder="1" applyAlignment="1">
      <alignment horizontal="center" vertical="center"/>
    </xf>
    <xf numFmtId="0" fontId="46" fillId="0" borderId="54" xfId="93" applyBorder="1"/>
    <xf numFmtId="0" fontId="46" fillId="0" borderId="19" xfId="93" applyBorder="1" applyAlignment="1">
      <alignment horizontal="center" vertical="center"/>
    </xf>
    <xf numFmtId="0" fontId="24" fillId="0" borderId="41" xfId="93" applyFont="1" applyBorder="1" applyAlignment="1">
      <alignment horizontal="center" vertical="center" wrapText="1"/>
    </xf>
    <xf numFmtId="0" fontId="24" fillId="0" borderId="41" xfId="93" applyFont="1" applyBorder="1" applyAlignment="1">
      <alignment horizontal="center" vertical="center"/>
    </xf>
    <xf numFmtId="0" fontId="46" fillId="0" borderId="16" xfId="93" applyBorder="1"/>
    <xf numFmtId="0" fontId="46" fillId="0" borderId="49" xfId="93" applyBorder="1" applyAlignment="1">
      <alignment horizontal="center" vertical="center"/>
    </xf>
    <xf numFmtId="0" fontId="46" fillId="5" borderId="0" xfId="93" applyFill="1" applyAlignment="1">
      <alignment horizontal="center" vertical="center"/>
    </xf>
    <xf numFmtId="0" fontId="46" fillId="5" borderId="0" xfId="93" applyFill="1"/>
    <xf numFmtId="0" fontId="46" fillId="5" borderId="21" xfId="93" applyFill="1" applyBorder="1" applyAlignment="1">
      <alignment horizontal="center" vertical="center"/>
    </xf>
    <xf numFmtId="0" fontId="46" fillId="5" borderId="8" xfId="93" applyFill="1" applyBorder="1"/>
    <xf numFmtId="0" fontId="46" fillId="5" borderId="21" xfId="93" applyFill="1" applyBorder="1"/>
    <xf numFmtId="0" fontId="46" fillId="5" borderId="22" xfId="93" applyFill="1" applyBorder="1"/>
    <xf numFmtId="0" fontId="23" fillId="0" borderId="41" xfId="93" applyFont="1" applyBorder="1" applyAlignment="1">
      <alignment horizontal="center" vertical="center" wrapText="1"/>
    </xf>
    <xf numFmtId="3" fontId="46" fillId="0" borderId="21" xfId="93" applyNumberFormat="1" applyBorder="1"/>
    <xf numFmtId="3" fontId="46" fillId="0" borderId="8" xfId="93" applyNumberFormat="1" applyBorder="1"/>
    <xf numFmtId="3" fontId="46" fillId="0" borderId="22" xfId="93" applyNumberFormat="1" applyBorder="1"/>
    <xf numFmtId="0" fontId="23" fillId="0" borderId="8" xfId="93" applyFont="1" applyBorder="1" applyAlignment="1">
      <alignment horizontal="center" vertical="center" wrapText="1"/>
    </xf>
    <xf numFmtId="3" fontId="46" fillId="0" borderId="18" xfId="93" applyNumberFormat="1" applyBorder="1"/>
    <xf numFmtId="3" fontId="35" fillId="0" borderId="8" xfId="48" applyNumberFormat="1" applyFont="1" applyFill="1" applyBorder="1" applyAlignment="1">
      <alignment wrapText="1"/>
    </xf>
    <xf numFmtId="0" fontId="35" fillId="0" borderId="8" xfId="48" applyNumberFormat="1" applyFont="1" applyFill="1" applyBorder="1" applyAlignment="1">
      <alignment wrapText="1"/>
    </xf>
    <xf numFmtId="43" fontId="46" fillId="0" borderId="21" xfId="95" applyFont="1" applyBorder="1" applyAlignment="1"/>
    <xf numFmtId="43" fontId="46" fillId="0" borderId="8" xfId="95" applyFont="1" applyBorder="1" applyAlignment="1"/>
    <xf numFmtId="0" fontId="83" fillId="0" borderId="0" xfId="0" applyFont="1"/>
    <xf numFmtId="0" fontId="34" fillId="0" borderId="0" xfId="0" applyFont="1"/>
    <xf numFmtId="0" fontId="46" fillId="0" borderId="35" xfId="93" applyBorder="1"/>
    <xf numFmtId="3" fontId="35" fillId="0" borderId="23" xfId="93" applyNumberFormat="1" applyFont="1" applyBorder="1" applyAlignment="1">
      <alignment wrapText="1"/>
    </xf>
    <xf numFmtId="3" fontId="35" fillId="0" borderId="8" xfId="93" applyNumberFormat="1" applyFont="1" applyBorder="1" applyAlignment="1">
      <alignment wrapText="1"/>
    </xf>
    <xf numFmtId="0" fontId="35" fillId="0" borderId="8" xfId="93" applyFont="1" applyBorder="1" applyAlignment="1">
      <alignment wrapText="1"/>
    </xf>
    <xf numFmtId="0" fontId="25" fillId="0" borderId="1" xfId="93" applyFont="1" applyBorder="1" applyAlignment="1">
      <alignment horizontal="right" wrapText="1"/>
    </xf>
    <xf numFmtId="3" fontId="25" fillId="0" borderId="1" xfId="93" applyNumberFormat="1" applyFont="1" applyBorder="1" applyAlignment="1">
      <alignment horizontal="right"/>
    </xf>
    <xf numFmtId="0" fontId="46" fillId="5" borderId="49" xfId="93" applyFill="1" applyBorder="1" applyAlignment="1">
      <alignment horizontal="center" vertical="center"/>
    </xf>
    <xf numFmtId="0" fontId="46" fillId="5" borderId="31" xfId="93" applyFill="1" applyBorder="1"/>
    <xf numFmtId="0" fontId="24" fillId="0" borderId="17" xfId="93" applyFont="1" applyBorder="1" applyAlignment="1">
      <alignment wrapText="1"/>
    </xf>
    <xf numFmtId="0" fontId="24" fillId="0" borderId="21" xfId="93" applyFont="1" applyBorder="1" applyAlignment="1">
      <alignment horizontal="center" vertical="center"/>
    </xf>
    <xf numFmtId="0" fontId="24" fillId="0" borderId="0" xfId="93" applyFont="1"/>
    <xf numFmtId="0" fontId="24" fillId="0" borderId="21" xfId="93" applyFont="1" applyBorder="1"/>
    <xf numFmtId="0" fontId="24" fillId="0" borderId="8" xfId="93" applyFont="1" applyBorder="1"/>
    <xf numFmtId="0" fontId="24" fillId="0" borderId="22" xfId="93" applyFont="1" applyBorder="1"/>
    <xf numFmtId="43" fontId="24" fillId="0" borderId="21" xfId="95" applyFont="1" applyBorder="1" applyAlignment="1"/>
    <xf numFmtId="0" fontId="24" fillId="0" borderId="17" xfId="93" applyFont="1" applyBorder="1"/>
    <xf numFmtId="0" fontId="24" fillId="0" borderId="63" xfId="93" applyFont="1" applyBorder="1"/>
    <xf numFmtId="0" fontId="24" fillId="0" borderId="29" xfId="93" applyFont="1" applyBorder="1" applyAlignment="1">
      <alignment horizontal="center" vertical="center"/>
    </xf>
    <xf numFmtId="0" fontId="24" fillId="0" borderId="54" xfId="93" applyFont="1" applyBorder="1"/>
    <xf numFmtId="0" fontId="24" fillId="0" borderId="19" xfId="93" applyFont="1" applyBorder="1" applyAlignment="1">
      <alignment horizontal="center" vertical="center"/>
    </xf>
    <xf numFmtId="3" fontId="24" fillId="0" borderId="21" xfId="93" applyNumberFormat="1" applyFont="1" applyBorder="1"/>
    <xf numFmtId="0" fontId="24" fillId="0" borderId="49" xfId="93" applyFont="1" applyBorder="1" applyAlignment="1">
      <alignment horizontal="center" vertical="center"/>
    </xf>
    <xf numFmtId="0" fontId="46" fillId="13" borderId="0" xfId="93" applyFill="1" applyAlignment="1">
      <alignment horizontal="center" vertical="center"/>
    </xf>
    <xf numFmtId="0" fontId="46" fillId="13" borderId="0" xfId="93" applyFill="1"/>
    <xf numFmtId="0" fontId="46" fillId="13" borderId="21" xfId="93" applyFill="1" applyBorder="1" applyAlignment="1">
      <alignment horizontal="center" vertical="center"/>
    </xf>
    <xf numFmtId="0" fontId="46" fillId="13" borderId="8" xfId="93" applyFill="1" applyBorder="1"/>
    <xf numFmtId="0" fontId="46" fillId="13" borderId="22" xfId="93" applyFill="1" applyBorder="1"/>
    <xf numFmtId="0" fontId="46" fillId="13" borderId="21" xfId="93" applyFill="1" applyBorder="1"/>
    <xf numFmtId="0" fontId="49" fillId="0" borderId="0" xfId="93" applyFont="1" applyAlignment="1">
      <alignment horizontal="center" vertical="center" textRotation="90" wrapText="1"/>
    </xf>
    <xf numFmtId="3" fontId="38" fillId="0" borderId="21" xfId="93" applyNumberFormat="1" applyFont="1" applyBorder="1"/>
    <xf numFmtId="0" fontId="38" fillId="0" borderId="8" xfId="93" applyFont="1" applyBorder="1"/>
    <xf numFmtId="0" fontId="46" fillId="0" borderId="31" xfId="93" applyBorder="1"/>
    <xf numFmtId="3" fontId="38" fillId="0" borderId="2" xfId="93" applyNumberFormat="1" applyFont="1" applyBorder="1"/>
    <xf numFmtId="3" fontId="38" fillId="0" borderId="22" xfId="93" applyNumberFormat="1" applyFont="1" applyBorder="1"/>
    <xf numFmtId="9" fontId="23" fillId="0" borderId="17" xfId="92" applyFont="1" applyFill="1" applyBorder="1" applyAlignment="1">
      <alignment horizontal="center" vertical="center" wrapText="1"/>
    </xf>
    <xf numFmtId="3" fontId="125" fillId="0" borderId="2" xfId="93" applyNumberFormat="1" applyFont="1" applyBorder="1"/>
    <xf numFmtId="0" fontId="46" fillId="0" borderId="30" xfId="93" applyBorder="1"/>
    <xf numFmtId="0" fontId="46" fillId="0" borderId="29" xfId="93" applyBorder="1"/>
    <xf numFmtId="0" fontId="40" fillId="0" borderId="0" xfId="93" applyFont="1" applyAlignment="1">
      <alignment vertical="center"/>
    </xf>
    <xf numFmtId="0" fontId="46" fillId="0" borderId="24" xfId="93" applyBorder="1"/>
    <xf numFmtId="0" fontId="46" fillId="0" borderId="0" xfId="93" applyAlignment="1">
      <alignment horizontal="right"/>
    </xf>
    <xf numFmtId="0" fontId="46" fillId="0" borderId="0" xfId="93" applyAlignment="1">
      <alignment horizontal="center" vertical="center"/>
    </xf>
    <xf numFmtId="0" fontId="46" fillId="0" borderId="0" xfId="93" applyAlignment="1">
      <alignment horizontal="left" vertical="center"/>
    </xf>
    <xf numFmtId="0" fontId="42" fillId="0" borderId="0" xfId="93" applyFont="1" applyAlignment="1">
      <alignment vertical="center"/>
    </xf>
    <xf numFmtId="0" fontId="41" fillId="0" borderId="0" xfId="93" applyFont="1"/>
    <xf numFmtId="0" fontId="41" fillId="0" borderId="24" xfId="93" applyFont="1" applyBorder="1"/>
    <xf numFmtId="0" fontId="43" fillId="0" borderId="0" xfId="93" applyFont="1" applyAlignment="1">
      <alignment vertical="center"/>
    </xf>
    <xf numFmtId="0" fontId="46" fillId="0" borderId="8" xfId="93" applyBorder="1" applyAlignment="1">
      <alignment horizontal="center" vertical="center" wrapText="1"/>
    </xf>
    <xf numFmtId="0" fontId="24" fillId="5" borderId="0" xfId="93" applyFont="1" applyFill="1"/>
    <xf numFmtId="0" fontId="24" fillId="5" borderId="21" xfId="93" applyFont="1" applyFill="1" applyBorder="1" applyAlignment="1">
      <alignment horizontal="center" vertical="center"/>
    </xf>
    <xf numFmtId="0" fontId="24" fillId="5" borderId="49" xfId="93" applyFont="1" applyFill="1" applyBorder="1" applyAlignment="1">
      <alignment horizontal="center" vertical="center"/>
    </xf>
    <xf numFmtId="0" fontId="24" fillId="13" borderId="0" xfId="93" applyFont="1" applyFill="1"/>
    <xf numFmtId="0" fontId="24" fillId="13" borderId="21" xfId="93" applyFont="1" applyFill="1" applyBorder="1" applyAlignment="1">
      <alignment horizontal="center" vertical="center"/>
    </xf>
    <xf numFmtId="0" fontId="24" fillId="0" borderId="0" xfId="93" applyFont="1" applyFill="1"/>
    <xf numFmtId="0" fontId="24" fillId="0" borderId="17" xfId="93" applyFont="1" applyFill="1" applyBorder="1"/>
    <xf numFmtId="0" fontId="24" fillId="0" borderId="8" xfId="93" applyFont="1" applyFill="1" applyBorder="1" applyAlignment="1">
      <alignment horizontal="center" vertical="center" wrapText="1"/>
    </xf>
    <xf numFmtId="0" fontId="24" fillId="0" borderId="23" xfId="93" applyFont="1" applyFill="1" applyBorder="1" applyAlignment="1">
      <alignment horizontal="center" vertical="center" wrapText="1"/>
    </xf>
    <xf numFmtId="0" fontId="27" fillId="0" borderId="19" xfId="93" applyFont="1" applyFill="1" applyBorder="1" applyAlignment="1">
      <alignment horizontal="center" vertical="center" wrapText="1"/>
    </xf>
    <xf numFmtId="0" fontId="24" fillId="0" borderId="21" xfId="93" applyFont="1" applyFill="1" applyBorder="1" applyAlignment="1">
      <alignment horizontal="center" vertical="center"/>
    </xf>
    <xf numFmtId="0" fontId="24" fillId="0" borderId="63" xfId="93" applyFont="1" applyFill="1" applyBorder="1"/>
    <xf numFmtId="0" fontId="24" fillId="0" borderId="29" xfId="93" applyFont="1" applyFill="1" applyBorder="1" applyAlignment="1">
      <alignment horizontal="center" vertical="center"/>
    </xf>
    <xf numFmtId="0" fontId="24" fillId="0" borderId="54" xfId="93" applyFont="1" applyFill="1" applyBorder="1"/>
    <xf numFmtId="0" fontId="24" fillId="0" borderId="19" xfId="93" applyFont="1" applyFill="1" applyBorder="1" applyAlignment="1">
      <alignment horizontal="center" vertical="center"/>
    </xf>
    <xf numFmtId="0" fontId="24" fillId="0" borderId="16" xfId="93" applyFont="1" applyFill="1" applyBorder="1"/>
    <xf numFmtId="0" fontId="24" fillId="0" borderId="49" xfId="93" applyFont="1" applyFill="1" applyBorder="1" applyAlignment="1">
      <alignment horizontal="center" vertical="center"/>
    </xf>
    <xf numFmtId="1" fontId="25" fillId="0" borderId="8" xfId="93" applyNumberFormat="1" applyFont="1" applyFill="1" applyBorder="1" applyAlignment="1">
      <alignment horizontal="left" vertical="center" wrapText="1"/>
    </xf>
    <xf numFmtId="1" fontId="25" fillId="0" borderId="8" xfId="93" applyNumberFormat="1" applyFont="1" applyFill="1" applyBorder="1" applyAlignment="1">
      <alignment vertical="top" wrapText="1"/>
    </xf>
    <xf numFmtId="1" fontId="25" fillId="0" borderId="8" xfId="93" applyNumberFormat="1" applyFont="1" applyFill="1" applyBorder="1" applyAlignment="1">
      <alignment vertical="center" wrapText="1"/>
    </xf>
    <xf numFmtId="0" fontId="24" fillId="0" borderId="54" xfId="93" applyFont="1" applyFill="1" applyBorder="1" applyAlignment="1">
      <alignment wrapText="1"/>
    </xf>
    <xf numFmtId="0" fontId="25" fillId="0" borderId="43" xfId="93" applyFont="1" applyFill="1" applyBorder="1" applyAlignment="1">
      <alignment vertical="top" wrapText="1"/>
    </xf>
    <xf numFmtId="0" fontId="35" fillId="0" borderId="63" xfId="93" applyFont="1" applyFill="1" applyBorder="1" applyAlignment="1">
      <alignment vertical="top" wrapText="1"/>
    </xf>
    <xf numFmtId="0" fontId="24" fillId="0" borderId="17" xfId="93" applyFont="1" applyFill="1" applyBorder="1" applyAlignment="1">
      <alignment wrapText="1"/>
    </xf>
    <xf numFmtId="0" fontId="25" fillId="0" borderId="54" xfId="93" applyFont="1" applyFill="1" applyBorder="1" applyAlignment="1">
      <alignment horizontal="left" vertical="center"/>
    </xf>
    <xf numFmtId="0" fontId="24" fillId="0" borderId="19" xfId="93" applyFont="1" applyFill="1" applyBorder="1"/>
    <xf numFmtId="0" fontId="24" fillId="0" borderId="49" xfId="93" applyFont="1" applyFill="1" applyBorder="1"/>
    <xf numFmtId="0" fontId="24" fillId="0" borderId="21" xfId="93" applyFont="1" applyFill="1" applyBorder="1"/>
    <xf numFmtId="0" fontId="25" fillId="0" borderId="0" xfId="93" applyFont="1" applyFill="1" applyAlignment="1">
      <alignment horizontal="left" vertical="center"/>
    </xf>
    <xf numFmtId="0" fontId="24" fillId="0" borderId="0" xfId="93" applyFont="1" applyFill="1" applyAlignment="1">
      <alignment horizontal="center" vertical="center"/>
    </xf>
    <xf numFmtId="0" fontId="24" fillId="0" borderId="24" xfId="93" applyFont="1" applyFill="1" applyBorder="1"/>
    <xf numFmtId="0" fontId="126" fillId="0" borderId="0" xfId="93" applyFont="1" applyFill="1"/>
    <xf numFmtId="0" fontId="26" fillId="0" borderId="17" xfId="93" applyFont="1" applyFill="1" applyBorder="1" applyAlignment="1">
      <alignment horizontal="center" vertical="center" wrapText="1"/>
    </xf>
    <xf numFmtId="0" fontId="46" fillId="5" borderId="0" xfId="93" applyFont="1" applyFill="1"/>
    <xf numFmtId="0" fontId="25" fillId="0" borderId="8" xfId="93" applyFont="1" applyFill="1" applyBorder="1" applyAlignment="1">
      <alignment vertical="center" wrapText="1"/>
    </xf>
    <xf numFmtId="0" fontId="25" fillId="0" borderId="8" xfId="93" applyFont="1" applyFill="1" applyBorder="1" applyAlignment="1">
      <alignment vertical="top" wrapText="1"/>
    </xf>
    <xf numFmtId="0" fontId="25" fillId="0" borderId="23" xfId="93" applyFont="1" applyFill="1" applyBorder="1" applyAlignment="1">
      <alignment vertical="top" wrapText="1"/>
    </xf>
    <xf numFmtId="0" fontId="84" fillId="0" borderId="0" xfId="0" applyFont="1" applyFill="1"/>
    <xf numFmtId="0" fontId="23" fillId="0" borderId="31" xfId="93" applyFont="1" applyBorder="1" applyAlignment="1">
      <alignment horizontal="center" vertical="center" wrapText="1"/>
    </xf>
    <xf numFmtId="0" fontId="24" fillId="0" borderId="19" xfId="93" applyFont="1" applyFill="1" applyBorder="1" applyAlignment="1">
      <alignment horizontal="left" vertical="center" wrapText="1"/>
    </xf>
    <xf numFmtId="0" fontId="24" fillId="0" borderId="31" xfId="93" applyFont="1" applyBorder="1" applyAlignment="1">
      <alignment horizontal="center" vertical="center" wrapText="1"/>
    </xf>
    <xf numFmtId="0" fontId="24" fillId="0" borderId="21" xfId="93" applyFont="1" applyFill="1" applyBorder="1" applyAlignment="1">
      <alignment horizontal="center" vertical="center" wrapText="1"/>
    </xf>
    <xf numFmtId="3" fontId="46" fillId="5" borderId="22" xfId="93" applyNumberFormat="1" applyFill="1" applyBorder="1"/>
    <xf numFmtId="9" fontId="23" fillId="13" borderId="8" xfId="92" applyFont="1" applyFill="1" applyBorder="1" applyAlignment="1">
      <alignment horizontal="center" vertical="center" wrapText="1"/>
    </xf>
    <xf numFmtId="3" fontId="46" fillId="13" borderId="22" xfId="93" applyNumberFormat="1" applyFill="1" applyBorder="1"/>
    <xf numFmtId="0" fontId="46" fillId="0" borderId="54" xfId="93" applyBorder="1" applyAlignment="1">
      <alignment wrapText="1"/>
    </xf>
    <xf numFmtId="0" fontId="46" fillId="0" borderId="17" xfId="93" applyBorder="1" applyAlignment="1">
      <alignment wrapText="1"/>
    </xf>
    <xf numFmtId="0" fontId="46" fillId="41" borderId="21" xfId="93" applyFill="1" applyBorder="1"/>
    <xf numFmtId="0" fontId="35" fillId="0" borderId="8" xfId="93" applyFont="1" applyBorder="1" applyAlignment="1">
      <alignment vertical="center" wrapText="1"/>
    </xf>
    <xf numFmtId="0" fontId="35" fillId="0" borderId="8" xfId="93" applyFont="1" applyBorder="1" applyAlignment="1">
      <alignment horizontal="left" vertical="center" wrapText="1"/>
    </xf>
    <xf numFmtId="0" fontId="35" fillId="0" borderId="63" xfId="93" applyFont="1" applyBorder="1" applyAlignment="1">
      <alignment vertical="center" wrapText="1"/>
    </xf>
    <xf numFmtId="0" fontId="46" fillId="0" borderId="62" xfId="93" applyBorder="1" applyAlignment="1">
      <alignment wrapText="1"/>
    </xf>
    <xf numFmtId="0" fontId="46" fillId="0" borderId="38" xfId="93" applyBorder="1" applyAlignment="1">
      <alignment wrapText="1"/>
    </xf>
    <xf numFmtId="0" fontId="35" fillId="0" borderId="30" xfId="93" applyFont="1" applyBorder="1" applyAlignment="1">
      <alignment vertical="center" wrapText="1"/>
    </xf>
    <xf numFmtId="0" fontId="46" fillId="0" borderId="45" xfId="93" applyBorder="1" applyAlignment="1">
      <alignment wrapText="1"/>
    </xf>
    <xf numFmtId="0" fontId="46" fillId="0" borderId="63" xfId="93" applyBorder="1" applyAlignment="1">
      <alignment wrapText="1"/>
    </xf>
    <xf numFmtId="0" fontId="35" fillId="0" borderId="20" xfId="93" applyFont="1" applyBorder="1" applyAlignment="1">
      <alignment vertical="center" wrapText="1"/>
    </xf>
    <xf numFmtId="0" fontId="24" fillId="41" borderId="21" xfId="93" applyFont="1" applyFill="1" applyBorder="1"/>
    <xf numFmtId="43" fontId="24" fillId="41" borderId="21" xfId="95" applyFont="1" applyFill="1" applyBorder="1" applyAlignment="1"/>
    <xf numFmtId="3" fontId="24" fillId="41" borderId="21" xfId="93" applyNumberFormat="1" applyFont="1" applyFill="1" applyBorder="1"/>
    <xf numFmtId="0" fontId="35" fillId="0" borderId="31" xfId="93" applyFont="1" applyBorder="1" applyAlignment="1">
      <alignment vertical="center" wrapText="1"/>
    </xf>
    <xf numFmtId="0" fontId="44" fillId="0" borderId="8" xfId="93" applyFont="1" applyBorder="1" applyAlignment="1">
      <alignment vertical="center" wrapText="1"/>
    </xf>
    <xf numFmtId="0" fontId="85" fillId="0" borderId="8" xfId="93" applyFont="1" applyBorder="1" applyAlignment="1">
      <alignment vertical="center" wrapText="1"/>
    </xf>
    <xf numFmtId="0" fontId="44" fillId="0" borderId="8" xfId="93" applyFont="1" applyBorder="1" applyAlignment="1">
      <alignment vertical="center"/>
    </xf>
    <xf numFmtId="0" fontId="35" fillId="0" borderId="18" xfId="93" applyFont="1" applyBorder="1" applyAlignment="1">
      <alignment horizontal="left" vertical="center" wrapText="1"/>
    </xf>
    <xf numFmtId="0" fontId="82" fillId="0" borderId="31" xfId="93" applyFont="1" applyBorder="1" applyAlignment="1">
      <alignment horizontal="center" vertical="center" wrapText="1"/>
    </xf>
    <xf numFmtId="0" fontId="85" fillId="0" borderId="8" xfId="93" applyFont="1" applyBorder="1" applyAlignment="1">
      <alignment vertical="center"/>
    </xf>
    <xf numFmtId="0" fontId="46" fillId="0" borderId="22" xfId="93" applyBorder="1" applyAlignment="1">
      <alignment wrapText="1"/>
    </xf>
    <xf numFmtId="165" fontId="46" fillId="0" borderId="21" xfId="95" applyNumberFormat="1" applyFont="1" applyFill="1" applyBorder="1" applyAlignment="1"/>
    <xf numFmtId="165" fontId="46" fillId="0" borderId="8" xfId="95" applyNumberFormat="1" applyFont="1" applyFill="1" applyBorder="1" applyAlignment="1"/>
    <xf numFmtId="0" fontId="58" fillId="0" borderId="17" xfId="93" applyFont="1" applyBorder="1"/>
    <xf numFmtId="0" fontId="46" fillId="0" borderId="18" xfId="93" applyBorder="1"/>
    <xf numFmtId="165" fontId="46" fillId="0" borderId="21" xfId="95" applyNumberFormat="1" applyFont="1" applyBorder="1" applyAlignment="1"/>
    <xf numFmtId="165" fontId="46" fillId="0" borderId="8" xfId="95" applyNumberFormat="1" applyFont="1" applyBorder="1" applyAlignment="1"/>
    <xf numFmtId="0" fontId="58" fillId="0" borderId="8" xfId="93" applyFont="1" applyBorder="1" applyAlignment="1">
      <alignment wrapText="1"/>
    </xf>
    <xf numFmtId="0" fontId="58" fillId="0" borderId="8" xfId="93" applyFont="1" applyBorder="1"/>
    <xf numFmtId="0" fontId="58" fillId="6" borderId="17" xfId="93" applyFont="1" applyFill="1" applyBorder="1"/>
    <xf numFmtId="0" fontId="58" fillId="6" borderId="18" xfId="93" applyFont="1" applyFill="1" applyBorder="1"/>
    <xf numFmtId="0" fontId="46" fillId="0" borderId="48" xfId="93" applyBorder="1" applyAlignment="1">
      <alignment wrapText="1"/>
    </xf>
    <xf numFmtId="0" fontId="46" fillId="0" borderId="60" xfId="93" applyBorder="1"/>
    <xf numFmtId="3" fontId="56" fillId="0" borderId="29" xfId="93" applyNumberFormat="1" applyFont="1" applyBorder="1"/>
    <xf numFmtId="0" fontId="61" fillId="0" borderId="0" xfId="0" applyFont="1" applyAlignment="1">
      <alignment horizontal="center" vertical="center"/>
    </xf>
    <xf numFmtId="0" fontId="61" fillId="0" borderId="0" xfId="0" applyFont="1"/>
    <xf numFmtId="0" fontId="127" fillId="0" borderId="0" xfId="0" applyFont="1"/>
    <xf numFmtId="0" fontId="61" fillId="0" borderId="0" xfId="0" applyFont="1" applyAlignment="1">
      <alignment vertical="top" wrapText="1"/>
    </xf>
    <xf numFmtId="0" fontId="61" fillId="0" borderId="32" xfId="0" applyFont="1" applyBorder="1"/>
    <xf numFmtId="0" fontId="61" fillId="0" borderId="33" xfId="0" applyFont="1" applyBorder="1"/>
    <xf numFmtId="0" fontId="128" fillId="0" borderId="8" xfId="0" applyFont="1" applyBorder="1"/>
    <xf numFmtId="0" fontId="61" fillId="9" borderId="8" xfId="0" applyFont="1" applyFill="1" applyBorder="1" applyAlignment="1">
      <alignment vertical="center" wrapText="1"/>
    </xf>
    <xf numFmtId="0" fontId="129" fillId="0" borderId="50" xfId="0" applyFont="1" applyBorder="1" applyAlignment="1">
      <alignment horizontal="center" vertical="center" wrapText="1"/>
    </xf>
    <xf numFmtId="0" fontId="13" fillId="0" borderId="19" xfId="0" applyFont="1" applyBorder="1" applyAlignment="1">
      <alignment vertical="top" wrapText="1"/>
    </xf>
    <xf numFmtId="0" fontId="13" fillId="0" borderId="20" xfId="0" applyFont="1" applyBorder="1" applyAlignment="1">
      <alignment vertical="top" wrapText="1"/>
    </xf>
    <xf numFmtId="0" fontId="61" fillId="9" borderId="23" xfId="0" applyFont="1" applyFill="1" applyBorder="1" applyAlignment="1">
      <alignment vertical="center" wrapText="1"/>
    </xf>
    <xf numFmtId="0" fontId="129" fillId="0" borderId="23" xfId="0" applyFont="1" applyBorder="1" applyAlignment="1">
      <alignment horizontal="center" vertical="center" wrapText="1"/>
    </xf>
    <xf numFmtId="0" fontId="130" fillId="10" borderId="8" xfId="0" applyFont="1" applyFill="1" applyBorder="1" applyAlignment="1">
      <alignment horizontal="center" vertical="center" wrapText="1"/>
    </xf>
    <xf numFmtId="0" fontId="130" fillId="11" borderId="57" xfId="0" applyFont="1" applyFill="1" applyBorder="1" applyAlignment="1">
      <alignment vertical="center" wrapText="1"/>
    </xf>
    <xf numFmtId="0" fontId="130" fillId="11" borderId="66" xfId="0" applyFont="1" applyFill="1" applyBorder="1" applyAlignment="1">
      <alignment vertical="center" wrapText="1"/>
    </xf>
    <xf numFmtId="0" fontId="130" fillId="11" borderId="56" xfId="0" applyFont="1" applyFill="1" applyBorder="1" applyAlignment="1">
      <alignment vertical="center" wrapText="1"/>
    </xf>
    <xf numFmtId="0" fontId="130" fillId="11" borderId="56" xfId="0" applyFont="1" applyFill="1" applyBorder="1" applyAlignment="1">
      <alignment horizontal="left" vertical="center" wrapText="1"/>
    </xf>
    <xf numFmtId="0" fontId="129" fillId="0" borderId="17" xfId="0" applyFont="1" applyBorder="1" applyAlignment="1">
      <alignment horizontal="center" vertical="top" wrapText="1"/>
    </xf>
    <xf numFmtId="0" fontId="130" fillId="9" borderId="19" xfId="0" applyFont="1" applyFill="1" applyBorder="1" applyAlignment="1">
      <alignment vertical="center" wrapText="1"/>
    </xf>
    <xf numFmtId="0" fontId="129" fillId="0" borderId="41" xfId="0" applyFont="1" applyBorder="1" applyAlignment="1">
      <alignment horizontal="center" vertical="center" wrapText="1"/>
    </xf>
    <xf numFmtId="0" fontId="106" fillId="0" borderId="20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 vertical="top" wrapText="1"/>
    </xf>
    <xf numFmtId="0" fontId="36" fillId="0" borderId="53" xfId="0" applyFont="1" applyBorder="1" applyAlignment="1">
      <alignment horizontal="center" vertical="top" wrapText="1"/>
    </xf>
    <xf numFmtId="0" fontId="61" fillId="0" borderId="21" xfId="0" applyFont="1" applyBorder="1" applyAlignment="1">
      <alignment horizontal="center" vertical="center" wrapText="1"/>
    </xf>
    <xf numFmtId="0" fontId="84" fillId="0" borderId="8" xfId="0" applyFont="1" applyBorder="1" applyAlignment="1">
      <alignment horizontal="center" vertical="center" wrapText="1"/>
    </xf>
    <xf numFmtId="0" fontId="84" fillId="0" borderId="8" xfId="0" applyFont="1" applyBorder="1" applyAlignment="1">
      <alignment horizontal="center" vertical="center"/>
    </xf>
    <xf numFmtId="9" fontId="134" fillId="0" borderId="8" xfId="34" applyFont="1" applyFill="1" applyBorder="1" applyAlignment="1">
      <alignment horizontal="center" vertical="center" wrapText="1"/>
    </xf>
    <xf numFmtId="0" fontId="0" fillId="0" borderId="50" xfId="0" applyBorder="1" applyAlignment="1">
      <alignment vertical="top" wrapText="1"/>
    </xf>
    <xf numFmtId="0" fontId="61" fillId="6" borderId="21" xfId="0" applyFont="1" applyFill="1" applyBorder="1" applyAlignment="1">
      <alignment horizontal="center" vertical="center"/>
    </xf>
    <xf numFmtId="0" fontId="84" fillId="4" borderId="8" xfId="0" applyFont="1" applyFill="1" applyBorder="1" applyAlignment="1">
      <alignment horizontal="center" vertical="center" wrapText="1"/>
    </xf>
    <xf numFmtId="0" fontId="0" fillId="0" borderId="31" xfId="0" applyBorder="1" applyAlignment="1">
      <alignment vertical="top" wrapText="1"/>
    </xf>
    <xf numFmtId="0" fontId="61" fillId="0" borderId="46" xfId="0" applyFont="1" applyBorder="1" applyAlignment="1">
      <alignment horizontal="center" vertical="center" wrapText="1"/>
    </xf>
    <xf numFmtId="0" fontId="61" fillId="6" borderId="29" xfId="0" applyFont="1" applyFill="1" applyBorder="1" applyAlignment="1">
      <alignment horizontal="center" vertical="center" wrapText="1"/>
    </xf>
    <xf numFmtId="0" fontId="32" fillId="0" borderId="54" xfId="0" applyFont="1" applyBorder="1" applyAlignment="1">
      <alignment vertical="top" wrapText="1"/>
    </xf>
    <xf numFmtId="0" fontId="61" fillId="0" borderId="21" xfId="0" applyFont="1" applyBorder="1" applyAlignment="1">
      <alignment horizontal="center" vertical="top" wrapText="1"/>
    </xf>
    <xf numFmtId="9" fontId="84" fillId="0" borderId="8" xfId="0" applyNumberFormat="1" applyFont="1" applyBorder="1" applyAlignment="1">
      <alignment horizontal="center" vertical="top" wrapText="1"/>
    </xf>
    <xf numFmtId="9" fontId="84" fillId="0" borderId="8" xfId="0" applyNumberFormat="1" applyFont="1" applyBorder="1" applyAlignment="1">
      <alignment horizontal="center" vertical="center"/>
    </xf>
    <xf numFmtId="0" fontId="61" fillId="0" borderId="21" xfId="0" applyFont="1" applyBorder="1" applyAlignment="1">
      <alignment horizontal="center" vertical="center"/>
    </xf>
    <xf numFmtId="0" fontId="32" fillId="0" borderId="17" xfId="0" applyFont="1" applyBorder="1" applyAlignment="1">
      <alignment vertical="top" wrapText="1"/>
    </xf>
    <xf numFmtId="0" fontId="13" fillId="0" borderId="26" xfId="0" applyFont="1" applyBorder="1" applyAlignment="1">
      <alignment vertical="top" wrapText="1"/>
    </xf>
    <xf numFmtId="0" fontId="61" fillId="0" borderId="46" xfId="0" applyFont="1" applyBorder="1" applyAlignment="1">
      <alignment horizontal="center" vertical="center"/>
    </xf>
    <xf numFmtId="0" fontId="61" fillId="0" borderId="19" xfId="0" applyFont="1" applyBorder="1" applyAlignment="1">
      <alignment horizontal="center" vertical="center"/>
    </xf>
    <xf numFmtId="0" fontId="61" fillId="0" borderId="22" xfId="0" applyFont="1" applyBorder="1" applyAlignment="1">
      <alignment vertical="top" wrapText="1"/>
    </xf>
    <xf numFmtId="0" fontId="61" fillId="0" borderId="49" xfId="0" applyFont="1" applyBorder="1" applyAlignment="1">
      <alignment horizontal="center" vertical="center"/>
    </xf>
    <xf numFmtId="0" fontId="84" fillId="0" borderId="31" xfId="0" applyFont="1" applyBorder="1" applyAlignment="1">
      <alignment horizontal="center" vertical="center" wrapText="1"/>
    </xf>
    <xf numFmtId="0" fontId="84" fillId="0" borderId="31" xfId="0" applyFont="1" applyBorder="1" applyAlignment="1">
      <alignment horizontal="center" vertical="center"/>
    </xf>
    <xf numFmtId="0" fontId="61" fillId="0" borderId="16" xfId="0" applyFont="1" applyBorder="1" applyAlignment="1">
      <alignment vertical="top" wrapText="1"/>
    </xf>
    <xf numFmtId="0" fontId="13" fillId="6" borderId="15" xfId="0" applyFont="1" applyFill="1" applyBorder="1" applyAlignment="1">
      <alignment vertical="top" wrapText="1"/>
    </xf>
    <xf numFmtId="0" fontId="32" fillId="0" borderId="46" xfId="0" applyFont="1" applyBorder="1" applyAlignment="1">
      <alignment horizontal="center" vertical="center"/>
    </xf>
    <xf numFmtId="0" fontId="61" fillId="0" borderId="15" xfId="0" applyFont="1" applyBorder="1" applyAlignment="1">
      <alignment vertical="top" wrapText="1"/>
    </xf>
    <xf numFmtId="0" fontId="61" fillId="0" borderId="29" xfId="0" applyFont="1" applyBorder="1" applyAlignment="1">
      <alignment horizontal="center" vertical="center"/>
    </xf>
    <xf numFmtId="0" fontId="84" fillId="0" borderId="35" xfId="0" applyFont="1" applyBorder="1" applyAlignment="1">
      <alignment horizontal="center" vertical="center" wrapText="1"/>
    </xf>
    <xf numFmtId="0" fontId="84" fillId="0" borderId="35" xfId="0" applyFont="1" applyBorder="1" applyAlignment="1">
      <alignment horizontal="center" vertical="center"/>
    </xf>
    <xf numFmtId="0" fontId="61" fillId="0" borderId="54" xfId="0" applyFont="1" applyBorder="1" applyAlignment="1">
      <alignment vertical="top" wrapText="1"/>
    </xf>
    <xf numFmtId="0" fontId="84" fillId="0" borderId="41" xfId="0" applyFont="1" applyBorder="1" applyAlignment="1">
      <alignment horizontal="center" vertical="center" wrapText="1"/>
    </xf>
    <xf numFmtId="0" fontId="84" fillId="0" borderId="41" xfId="0" applyFont="1" applyBorder="1" applyAlignment="1">
      <alignment horizontal="center" vertical="center"/>
    </xf>
    <xf numFmtId="0" fontId="61" fillId="0" borderId="63" xfId="0" applyFont="1" applyBorder="1" applyAlignment="1">
      <alignment vertical="top" wrapText="1"/>
    </xf>
    <xf numFmtId="0" fontId="61" fillId="6" borderId="16" xfId="0" applyFont="1" applyFill="1" applyBorder="1" applyAlignment="1">
      <alignment vertical="top" wrapText="1"/>
    </xf>
    <xf numFmtId="0" fontId="61" fillId="0" borderId="17" xfId="0" applyFont="1" applyBorder="1" applyAlignment="1">
      <alignment vertical="top" wrapText="1"/>
    </xf>
    <xf numFmtId="0" fontId="61" fillId="0" borderId="8" xfId="0" applyFont="1" applyBorder="1" applyAlignment="1">
      <alignment vertical="top" wrapText="1"/>
    </xf>
    <xf numFmtId="0" fontId="61" fillId="0" borderId="18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top" wrapText="1"/>
    </xf>
    <xf numFmtId="0" fontId="61" fillId="0" borderId="8" xfId="0" applyFont="1" applyBorder="1" applyAlignment="1">
      <alignment horizontal="center" vertical="center"/>
    </xf>
    <xf numFmtId="0" fontId="0" fillId="5" borderId="0" xfId="0" applyFill="1" applyAlignment="1">
      <alignment vertical="top" wrapText="1"/>
    </xf>
    <xf numFmtId="0" fontId="0" fillId="5" borderId="34" xfId="0" applyFill="1" applyBorder="1"/>
    <xf numFmtId="0" fontId="0" fillId="5" borderId="18" xfId="0" applyFill="1" applyBorder="1"/>
    <xf numFmtId="0" fontId="0" fillId="0" borderId="21" xfId="0" applyBorder="1" applyAlignment="1">
      <alignment horizontal="center" vertical="center" wrapText="1"/>
    </xf>
    <xf numFmtId="9" fontId="0" fillId="0" borderId="58" xfId="0" applyNumberFormat="1" applyBorder="1" applyAlignment="1">
      <alignment horizontal="center" vertical="center" wrapText="1"/>
    </xf>
    <xf numFmtId="9" fontId="0" fillId="0" borderId="73" xfId="0" applyNumberFormat="1" applyBorder="1" applyAlignment="1">
      <alignment horizontal="center" vertical="center" wrapText="1"/>
    </xf>
    <xf numFmtId="0" fontId="0" fillId="6" borderId="16" xfId="0" applyFill="1" applyBorder="1" applyAlignment="1">
      <alignment vertical="top" wrapText="1"/>
    </xf>
    <xf numFmtId="0" fontId="0" fillId="0" borderId="49" xfId="0" applyBorder="1" applyAlignment="1">
      <alignment horizontal="center" vertical="center" wrapText="1"/>
    </xf>
    <xf numFmtId="0" fontId="0" fillId="6" borderId="54" xfId="0" applyFill="1" applyBorder="1" applyAlignment="1">
      <alignment vertical="top" wrapText="1"/>
    </xf>
    <xf numFmtId="0" fontId="0" fillId="6" borderId="19" xfId="0" applyFill="1" applyBorder="1" applyAlignment="1">
      <alignment horizontal="center" vertical="center"/>
    </xf>
    <xf numFmtId="0" fontId="0" fillId="0" borderId="63" xfId="0" applyBorder="1" applyAlignment="1">
      <alignment vertical="top" wrapText="1"/>
    </xf>
    <xf numFmtId="0" fontId="46" fillId="0" borderId="0" xfId="0" applyFont="1" applyAlignment="1">
      <alignment horizontal="left" vertical="center" wrapText="1"/>
    </xf>
    <xf numFmtId="9" fontId="0" fillId="0" borderId="0" xfId="0" applyNumberFormat="1" applyAlignment="1">
      <alignment horizontal="center" vertical="center" wrapText="1"/>
    </xf>
    <xf numFmtId="9" fontId="0" fillId="0" borderId="51" xfId="0" applyNumberFormat="1" applyBorder="1" applyAlignment="1">
      <alignment horizontal="center" vertical="center" wrapText="1"/>
    </xf>
    <xf numFmtId="0" fontId="13" fillId="0" borderId="22" xfId="0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5" borderId="59" xfId="0" applyFill="1" applyBorder="1"/>
    <xf numFmtId="0" fontId="0" fillId="5" borderId="50" xfId="0" applyFill="1" applyBorder="1"/>
    <xf numFmtId="0" fontId="0" fillId="0" borderId="18" xfId="0" applyBorder="1" applyAlignment="1">
      <alignment horizontal="center" vertical="center"/>
    </xf>
    <xf numFmtId="0" fontId="0" fillId="0" borderId="35" xfId="0" applyBorder="1" applyAlignment="1">
      <alignment vertical="top" wrapText="1"/>
    </xf>
    <xf numFmtId="0" fontId="0" fillId="0" borderId="37" xfId="0" applyBorder="1" applyAlignment="1">
      <alignment horizontal="center" vertical="center"/>
    </xf>
    <xf numFmtId="0" fontId="46" fillId="5" borderId="0" xfId="0" applyFont="1" applyFill="1"/>
    <xf numFmtId="0" fontId="0" fillId="13" borderId="0" xfId="0" applyFill="1" applyAlignment="1">
      <alignment vertical="top" wrapText="1"/>
    </xf>
    <xf numFmtId="0" fontId="0" fillId="13" borderId="18" xfId="0" applyFill="1" applyBorder="1"/>
    <xf numFmtId="0" fontId="0" fillId="0" borderId="24" xfId="0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9" borderId="8" xfId="0" applyFill="1" applyBorder="1" applyAlignment="1">
      <alignment vertical="center" wrapText="1"/>
    </xf>
    <xf numFmtId="0" fontId="0" fillId="9" borderId="23" xfId="0" applyFill="1" applyBorder="1" applyAlignment="1">
      <alignment vertical="center" wrapText="1"/>
    </xf>
    <xf numFmtId="4" fontId="0" fillId="0" borderId="49" xfId="0" applyNumberFormat="1" applyBorder="1"/>
    <xf numFmtId="4" fontId="0" fillId="0" borderId="48" xfId="0" applyNumberFormat="1" applyBorder="1"/>
    <xf numFmtId="0" fontId="38" fillId="0" borderId="8" xfId="0" applyFont="1" applyBorder="1" applyAlignment="1">
      <alignment wrapText="1"/>
    </xf>
    <xf numFmtId="4" fontId="0" fillId="0" borderId="22" xfId="0" applyNumberFormat="1" applyBorder="1"/>
    <xf numFmtId="0" fontId="38" fillId="0" borderId="8" xfId="0" applyFont="1" applyBorder="1" applyAlignment="1">
      <alignment horizontal="left" vertical="center" wrapText="1"/>
    </xf>
    <xf numFmtId="0" fontId="38" fillId="0" borderId="8" xfId="0" applyFont="1" applyBorder="1" applyAlignment="1">
      <alignment horizontal="left" vertical="center"/>
    </xf>
    <xf numFmtId="0" fontId="37" fillId="0" borderId="8" xfId="0" applyFont="1" applyBorder="1" applyAlignment="1">
      <alignment horizontal="left" vertical="center" wrapText="1"/>
    </xf>
    <xf numFmtId="0" fontId="37" fillId="0" borderId="8" xfId="0" applyFont="1" applyBorder="1" applyAlignment="1">
      <alignment vertical="top" wrapText="1"/>
    </xf>
    <xf numFmtId="0" fontId="24" fillId="0" borderId="54" xfId="0" applyFont="1" applyBorder="1"/>
    <xf numFmtId="0" fontId="24" fillId="0" borderId="19" xfId="0" applyFont="1" applyBorder="1"/>
    <xf numFmtId="0" fontId="34" fillId="0" borderId="31" xfId="0" applyFont="1" applyBorder="1" applyAlignment="1">
      <alignment wrapText="1"/>
    </xf>
    <xf numFmtId="0" fontId="46" fillId="0" borderId="8" xfId="0" applyFont="1" applyBorder="1" applyAlignment="1">
      <alignment horizontal="left" wrapText="1"/>
    </xf>
    <xf numFmtId="0" fontId="46" fillId="0" borderId="8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13" borderId="23" xfId="0" applyFill="1" applyBorder="1" applyAlignment="1">
      <alignment horizontal="center" wrapText="1"/>
    </xf>
    <xf numFmtId="0" fontId="0" fillId="13" borderId="23" xfId="0" applyFill="1" applyBorder="1" applyAlignment="1">
      <alignment horizontal="center"/>
    </xf>
    <xf numFmtId="0" fontId="38" fillId="0" borderId="23" xfId="0" applyFont="1" applyBorder="1" applyAlignment="1">
      <alignment horizontal="left" vertical="center" wrapText="1"/>
    </xf>
    <xf numFmtId="0" fontId="0" fillId="0" borderId="46" xfId="0" applyBorder="1"/>
    <xf numFmtId="0" fontId="0" fillId="0" borderId="38" xfId="0" applyBorder="1"/>
    <xf numFmtId="0" fontId="81" fillId="0" borderId="98" xfId="0" applyFont="1" applyBorder="1" applyAlignment="1">
      <alignment horizontal="left" vertical="center" wrapText="1"/>
    </xf>
    <xf numFmtId="0" fontId="14" fillId="0" borderId="98" xfId="0" applyFont="1" applyBorder="1"/>
    <xf numFmtId="0" fontId="27" fillId="0" borderId="99" xfId="0" applyFont="1" applyBorder="1" applyAlignment="1">
      <alignment horizontal="center" vertical="center" wrapText="1"/>
    </xf>
    <xf numFmtId="0" fontId="14" fillId="0" borderId="45" xfId="0" applyFont="1" applyBorder="1"/>
    <xf numFmtId="0" fontId="14" fillId="0" borderId="33" xfId="0" applyFont="1" applyBorder="1"/>
    <xf numFmtId="4" fontId="14" fillId="0" borderId="99" xfId="0" applyNumberFormat="1" applyFont="1" applyBorder="1"/>
    <xf numFmtId="4" fontId="14" fillId="0" borderId="45" xfId="0" applyNumberFormat="1" applyFont="1" applyBorder="1"/>
    <xf numFmtId="0" fontId="14" fillId="0" borderId="0" xfId="0" applyFont="1"/>
    <xf numFmtId="4" fontId="13" fillId="0" borderId="0" xfId="0" applyNumberFormat="1" applyFont="1" applyAlignment="1">
      <alignment horizontal="left" vertical="center"/>
    </xf>
    <xf numFmtId="0" fontId="36" fillId="0" borderId="53" xfId="0" applyFont="1" applyBorder="1" applyAlignment="1">
      <alignment horizontal="center" vertical="top"/>
    </xf>
    <xf numFmtId="0" fontId="36" fillId="0" borderId="62" xfId="0" applyFont="1" applyBorder="1" applyAlignment="1">
      <alignment horizontal="center" vertical="top"/>
    </xf>
    <xf numFmtId="0" fontId="46" fillId="0" borderId="0" xfId="93" applyAlignment="1">
      <alignment wrapText="1"/>
    </xf>
    <xf numFmtId="0" fontId="47" fillId="0" borderId="45" xfId="93" applyFont="1" applyBorder="1" applyAlignment="1">
      <alignment horizontal="right"/>
    </xf>
    <xf numFmtId="0" fontId="46" fillId="0" borderId="23" xfId="93" applyBorder="1" applyAlignment="1">
      <alignment horizontal="center" vertical="center" wrapText="1"/>
    </xf>
    <xf numFmtId="0" fontId="49" fillId="0" borderId="8" xfId="93" applyFont="1" applyBorder="1" applyAlignment="1">
      <alignment horizontal="center" vertical="center" wrapText="1"/>
    </xf>
    <xf numFmtId="0" fontId="49" fillId="0" borderId="57" xfId="93" applyFont="1" applyBorder="1" applyAlignment="1">
      <alignment vertical="center" wrapText="1"/>
    </xf>
    <xf numFmtId="0" fontId="49" fillId="0" borderId="66" xfId="93" applyFont="1" applyBorder="1" applyAlignment="1">
      <alignment vertical="center" wrapText="1"/>
    </xf>
    <xf numFmtId="0" fontId="49" fillId="0" borderId="56" xfId="93" applyFont="1" applyBorder="1" applyAlignment="1">
      <alignment vertical="center" wrapText="1"/>
    </xf>
    <xf numFmtId="0" fontId="49" fillId="0" borderId="56" xfId="93" applyFont="1" applyBorder="1" applyAlignment="1">
      <alignment horizontal="left" vertical="center" wrapText="1"/>
    </xf>
    <xf numFmtId="0" fontId="49" fillId="0" borderId="19" xfId="93" applyFont="1" applyBorder="1" applyAlignment="1">
      <alignment horizontal="center" vertical="center" wrapText="1"/>
    </xf>
    <xf numFmtId="0" fontId="13" fillId="0" borderId="17" xfId="0" applyFont="1" applyBorder="1"/>
    <xf numFmtId="166" fontId="0" fillId="0" borderId="19" xfId="95" applyNumberFormat="1" applyFont="1" applyBorder="1" applyAlignment="1"/>
    <xf numFmtId="43" fontId="0" fillId="0" borderId="41" xfId="95" applyFont="1" applyBorder="1" applyAlignment="1"/>
    <xf numFmtId="43" fontId="49" fillId="0" borderId="21" xfId="95" applyFont="1" applyBorder="1" applyAlignment="1"/>
    <xf numFmtId="166" fontId="0" fillId="0" borderId="21" xfId="95" applyNumberFormat="1" applyFont="1" applyBorder="1" applyAlignment="1"/>
    <xf numFmtId="0" fontId="13" fillId="0" borderId="15" xfId="0" applyFont="1" applyBorder="1"/>
    <xf numFmtId="0" fontId="13" fillId="0" borderId="63" xfId="0" applyFont="1" applyBorder="1"/>
    <xf numFmtId="43" fontId="0" fillId="0" borderId="21" xfId="95" applyFont="1" applyBorder="1" applyAlignment="1"/>
    <xf numFmtId="0" fontId="13" fillId="0" borderId="54" xfId="0" applyFont="1" applyBorder="1"/>
    <xf numFmtId="0" fontId="0" fillId="0" borderId="15" xfId="0" applyBorder="1"/>
    <xf numFmtId="9" fontId="0" fillId="0" borderId="76" xfId="0" applyNumberFormat="1" applyBorder="1" applyAlignment="1">
      <alignment horizontal="center" vertical="center" wrapText="1"/>
    </xf>
    <xf numFmtId="43" fontId="0" fillId="5" borderId="21" xfId="95" applyFont="1" applyFill="1" applyBorder="1" applyAlignment="1"/>
    <xf numFmtId="0" fontId="0" fillId="0" borderId="26" xfId="0" applyBorder="1"/>
    <xf numFmtId="0" fontId="0" fillId="0" borderId="47" xfId="0" applyBorder="1" applyAlignment="1">
      <alignment horizontal="center" vertical="center"/>
    </xf>
    <xf numFmtId="0" fontId="24" fillId="0" borderId="44" xfId="0" applyFont="1" applyBorder="1" applyAlignment="1">
      <alignment horizontal="center" vertical="center"/>
    </xf>
    <xf numFmtId="0" fontId="0" fillId="5" borderId="16" xfId="0" applyFill="1" applyBorder="1"/>
    <xf numFmtId="0" fontId="24" fillId="5" borderId="31" xfId="0" applyFont="1" applyFill="1" applyBorder="1" applyAlignment="1">
      <alignment horizontal="center" vertical="center" wrapText="1"/>
    </xf>
    <xf numFmtId="0" fontId="24" fillId="5" borderId="31" xfId="0" applyFont="1" applyFill="1" applyBorder="1" applyAlignment="1">
      <alignment horizontal="center" vertical="center"/>
    </xf>
    <xf numFmtId="9" fontId="23" fillId="5" borderId="31" xfId="92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9" fontId="23" fillId="0" borderId="18" xfId="92" applyFont="1" applyFill="1" applyBorder="1" applyAlignment="1">
      <alignment horizontal="center" vertical="center" wrapText="1"/>
    </xf>
    <xf numFmtId="0" fontId="46" fillId="0" borderId="16" xfId="0" applyFont="1" applyBorder="1"/>
    <xf numFmtId="0" fontId="46" fillId="0" borderId="15" xfId="0" applyFont="1" applyBorder="1"/>
    <xf numFmtId="0" fontId="13" fillId="0" borderId="35" xfId="0" applyFont="1" applyBorder="1"/>
    <xf numFmtId="0" fontId="32" fillId="0" borderId="8" xfId="73" applyFont="1" applyBorder="1" applyAlignment="1">
      <alignment horizontal="left" indent="1"/>
    </xf>
    <xf numFmtId="43" fontId="33" fillId="0" borderId="8" xfId="95" applyFont="1" applyFill="1" applyBorder="1"/>
    <xf numFmtId="0" fontId="32" fillId="0" borderId="8" xfId="73" applyFont="1" applyBorder="1"/>
    <xf numFmtId="43" fontId="49" fillId="0" borderId="21" xfId="95" applyFont="1" applyFill="1" applyBorder="1" applyAlignment="1"/>
    <xf numFmtId="0" fontId="33" fillId="0" borderId="44" xfId="73" applyFont="1" applyBorder="1" applyAlignment="1">
      <alignment horizontal="left" wrapText="1"/>
    </xf>
    <xf numFmtId="0" fontId="49" fillId="0" borderId="29" xfId="93" applyFont="1" applyBorder="1" applyAlignment="1">
      <alignment horizontal="center" vertical="center"/>
    </xf>
    <xf numFmtId="0" fontId="49" fillId="0" borderId="35" xfId="93" applyFont="1" applyBorder="1"/>
    <xf numFmtId="0" fontId="49" fillId="0" borderId="30" xfId="93" applyFont="1" applyBorder="1"/>
    <xf numFmtId="43" fontId="49" fillId="0" borderId="29" xfId="95" applyFont="1" applyFill="1" applyBorder="1" applyAlignment="1"/>
    <xf numFmtId="43" fontId="49" fillId="0" borderId="35" xfId="95" applyFont="1" applyFill="1" applyBorder="1" applyAlignment="1"/>
    <xf numFmtId="43" fontId="49" fillId="0" borderId="30" xfId="95" applyFont="1" applyFill="1" applyBorder="1" applyAlignment="1"/>
    <xf numFmtId="43" fontId="46" fillId="0" borderId="0" xfId="95" applyFont="1" applyFill="1" applyAlignment="1"/>
    <xf numFmtId="0" fontId="49" fillId="0" borderId="0" xfId="93" applyFont="1"/>
    <xf numFmtId="0" fontId="49" fillId="0" borderId="8" xfId="93" applyFont="1" applyBorder="1" applyAlignment="1">
      <alignment wrapText="1"/>
    </xf>
    <xf numFmtId="0" fontId="49" fillId="0" borderId="8" xfId="93" applyFont="1" applyBorder="1" applyAlignment="1">
      <alignment horizontal="center" vertical="center"/>
    </xf>
    <xf numFmtId="0" fontId="49" fillId="0" borderId="8" xfId="93" applyFont="1" applyBorder="1"/>
    <xf numFmtId="43" fontId="49" fillId="0" borderId="8" xfId="95" applyFont="1" applyFill="1" applyBorder="1" applyAlignment="1"/>
    <xf numFmtId="0" fontId="46" fillId="0" borderId="24" xfId="93" applyBorder="1" applyAlignment="1">
      <alignment wrapText="1"/>
    </xf>
    <xf numFmtId="43" fontId="46" fillId="0" borderId="0" xfId="95" applyFont="1" applyFill="1" applyAlignment="1">
      <alignment horizontal="left" vertical="center"/>
    </xf>
    <xf numFmtId="0" fontId="41" fillId="0" borderId="0" xfId="93" applyFont="1" applyAlignment="1">
      <alignment wrapText="1"/>
    </xf>
    <xf numFmtId="0" fontId="13" fillId="0" borderId="0" xfId="73" applyAlignment="1">
      <alignment horizontal="left"/>
    </xf>
    <xf numFmtId="0" fontId="14" fillId="0" borderId="0" xfId="73" applyFont="1" applyAlignment="1">
      <alignment horizontal="right"/>
    </xf>
    <xf numFmtId="0" fontId="135" fillId="0" borderId="0" xfId="73" applyFont="1" applyAlignment="1">
      <alignment horizontal="left"/>
    </xf>
    <xf numFmtId="0" fontId="135" fillId="0" borderId="0" xfId="73" applyFont="1"/>
    <xf numFmtId="0" fontId="13" fillId="0" borderId="0" xfId="73" applyAlignment="1">
      <alignment horizontal="left" indent="1"/>
    </xf>
    <xf numFmtId="43" fontId="14" fillId="0" borderId="0" xfId="1" applyFont="1" applyFill="1" applyBorder="1"/>
    <xf numFmtId="0" fontId="13" fillId="0" borderId="0" xfId="0" applyFont="1" applyAlignment="1">
      <alignment wrapText="1"/>
    </xf>
    <xf numFmtId="166" fontId="13" fillId="0" borderId="0" xfId="1" applyNumberFormat="1" applyFont="1" applyFill="1" applyBorder="1" applyAlignment="1">
      <alignment horizontal="left" indent="1"/>
    </xf>
    <xf numFmtId="0" fontId="13" fillId="0" borderId="0" xfId="73"/>
    <xf numFmtId="0" fontId="14" fillId="0" borderId="0" xfId="73" applyFont="1"/>
    <xf numFmtId="0" fontId="14" fillId="0" borderId="0" xfId="73" applyFont="1" applyAlignment="1">
      <alignment horizontal="left"/>
    </xf>
    <xf numFmtId="37" fontId="13" fillId="0" borderId="0" xfId="73" applyNumberFormat="1"/>
    <xf numFmtId="43" fontId="36" fillId="0" borderId="0" xfId="1" applyFont="1" applyFill="1" applyBorder="1"/>
    <xf numFmtId="43" fontId="36" fillId="0" borderId="0" xfId="1" applyFont="1" applyFill="1" applyBorder="1" applyAlignment="1">
      <alignment horizontal="right"/>
    </xf>
    <xf numFmtId="0" fontId="36" fillId="0" borderId="0" xfId="0" applyFont="1" applyAlignment="1">
      <alignment horizontal="right"/>
    </xf>
    <xf numFmtId="0" fontId="136" fillId="0" borderId="0" xfId="0" applyFont="1"/>
    <xf numFmtId="0" fontId="36" fillId="0" borderId="0" xfId="0" applyFont="1"/>
    <xf numFmtId="43" fontId="137" fillId="0" borderId="0" xfId="1" applyFont="1" applyFill="1" applyBorder="1"/>
    <xf numFmtId="0" fontId="13" fillId="0" borderId="0" xfId="73" applyAlignment="1">
      <alignment horizontal="right"/>
    </xf>
    <xf numFmtId="37" fontId="14" fillId="0" borderId="0" xfId="73" applyNumberFormat="1" applyFont="1" applyAlignment="1">
      <alignment horizontal="left" indent="1"/>
    </xf>
    <xf numFmtId="43" fontId="35" fillId="0" borderId="0" xfId="1" applyFont="1" applyFill="1" applyBorder="1"/>
    <xf numFmtId="0" fontId="27" fillId="0" borderId="0" xfId="0" applyFont="1" applyAlignment="1">
      <alignment horizontal="right"/>
    </xf>
    <xf numFmtId="0" fontId="27" fillId="0" borderId="0" xfId="0" applyFont="1"/>
    <xf numFmtId="0" fontId="35" fillId="0" borderId="0" xfId="0" applyFont="1"/>
    <xf numFmtId="37" fontId="14" fillId="0" borderId="0" xfId="73" applyNumberFormat="1" applyFont="1" applyAlignment="1">
      <alignment horizontal="right" indent="1"/>
    </xf>
    <xf numFmtId="43" fontId="13" fillId="0" borderId="0" xfId="1" applyFont="1" applyFill="1" applyBorder="1" applyAlignment="1"/>
    <xf numFmtId="0" fontId="0" fillId="0" borderId="46" xfId="0" applyBorder="1" applyAlignment="1">
      <alignment horizontal="center" vertical="center" wrapText="1"/>
    </xf>
    <xf numFmtId="0" fontId="0" fillId="5" borderId="63" xfId="0" applyFill="1" applyBorder="1"/>
    <xf numFmtId="0" fontId="0" fillId="5" borderId="29" xfId="0" applyFill="1" applyBorder="1" applyAlignment="1">
      <alignment horizontal="center" vertical="center"/>
    </xf>
    <xf numFmtId="0" fontId="24" fillId="5" borderId="35" xfId="0" applyFont="1" applyFill="1" applyBorder="1" applyAlignment="1">
      <alignment horizontal="center" vertical="center" wrapText="1"/>
    </xf>
    <xf numFmtId="0" fontId="24" fillId="5" borderId="35" xfId="0" applyFont="1" applyFill="1" applyBorder="1" applyAlignment="1">
      <alignment horizontal="center" vertical="center"/>
    </xf>
    <xf numFmtId="43" fontId="49" fillId="5" borderId="21" xfId="95" applyFont="1" applyFill="1" applyBorder="1" applyAlignment="1"/>
    <xf numFmtId="9" fontId="0" fillId="0" borderId="78" xfId="0" applyNumberFormat="1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43" fontId="0" fillId="0" borderId="21" xfId="95" applyFont="1" applyFill="1" applyBorder="1" applyAlignment="1"/>
    <xf numFmtId="43" fontId="0" fillId="5" borderId="49" xfId="95" applyFont="1" applyFill="1" applyBorder="1" applyAlignment="1"/>
    <xf numFmtId="43" fontId="0" fillId="5" borderId="31" xfId="95" applyFont="1" applyFill="1" applyBorder="1" applyAlignment="1"/>
    <xf numFmtId="0" fontId="46" fillId="5" borderId="0" xfId="0" applyFont="1" applyFill="1" applyBorder="1" applyAlignment="1">
      <alignment vertical="center" wrapText="1"/>
    </xf>
    <xf numFmtId="0" fontId="24" fillId="5" borderId="83" xfId="0" applyFont="1" applyFill="1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0" fillId="13" borderId="58" xfId="0" applyFill="1" applyBorder="1" applyAlignment="1">
      <alignment vertical="center" wrapText="1"/>
    </xf>
    <xf numFmtId="0" fontId="24" fillId="13" borderId="0" xfId="0" applyFont="1" applyFill="1"/>
    <xf numFmtId="43" fontId="0" fillId="13" borderId="21" xfId="95" applyFont="1" applyFill="1" applyBorder="1" applyAlignment="1"/>
    <xf numFmtId="43" fontId="49" fillId="13" borderId="21" xfId="95" applyFont="1" applyFill="1" applyBorder="1" applyAlignment="1"/>
    <xf numFmtId="0" fontId="24" fillId="13" borderId="21" xfId="0" applyFont="1" applyFill="1" applyBorder="1"/>
    <xf numFmtId="0" fontId="24" fillId="13" borderId="8" xfId="0" applyFont="1" applyFill="1" applyBorder="1"/>
    <xf numFmtId="0" fontId="24" fillId="13" borderId="22" xfId="0" applyFont="1" applyFill="1" applyBorder="1"/>
    <xf numFmtId="0" fontId="0" fillId="0" borderId="96" xfId="0" applyFill="1" applyBorder="1" applyAlignment="1">
      <alignment vertical="center" wrapText="1"/>
    </xf>
    <xf numFmtId="0" fontId="46" fillId="0" borderId="0" xfId="0" applyFont="1" applyFill="1"/>
    <xf numFmtId="0" fontId="46" fillId="0" borderId="0" xfId="93" applyFill="1" applyAlignment="1">
      <alignment horizontal="center" vertical="center"/>
    </xf>
    <xf numFmtId="43" fontId="33" fillId="0" borderId="21" xfId="95" applyFont="1" applyFill="1" applyBorder="1"/>
    <xf numFmtId="0" fontId="0" fillId="5" borderId="17" xfId="0" applyFill="1" applyBorder="1"/>
    <xf numFmtId="0" fontId="24" fillId="5" borderId="21" xfId="0" applyFont="1" applyFill="1" applyBorder="1"/>
    <xf numFmtId="0" fontId="24" fillId="5" borderId="22" xfId="0" applyFont="1" applyFill="1" applyBorder="1"/>
    <xf numFmtId="0" fontId="35" fillId="0" borderId="0" xfId="86" applyFont="1"/>
    <xf numFmtId="0" fontId="36" fillId="0" borderId="0" xfId="86" applyFont="1"/>
    <xf numFmtId="0" fontId="25" fillId="0" borderId="0" xfId="86" applyFont="1"/>
    <xf numFmtId="0" fontId="46" fillId="0" borderId="88" xfId="0" applyFont="1" applyBorder="1" applyAlignment="1">
      <alignment vertical="center" wrapText="1"/>
    </xf>
    <xf numFmtId="0" fontId="35" fillId="5" borderId="0" xfId="86" applyFont="1" applyFill="1"/>
    <xf numFmtId="0" fontId="36" fillId="0" borderId="1" xfId="86" applyFont="1" applyBorder="1"/>
    <xf numFmtId="0" fontId="81" fillId="11" borderId="57" xfId="126" applyFont="1" applyFill="1" applyBorder="1" applyAlignment="1">
      <alignment vertical="center" wrapText="1"/>
    </xf>
    <xf numFmtId="0" fontId="81" fillId="11" borderId="56" xfId="126" applyFont="1" applyFill="1" applyBorder="1" applyAlignment="1">
      <alignment horizontal="left" vertical="center" wrapText="1"/>
    </xf>
    <xf numFmtId="0" fontId="46" fillId="0" borderId="0" xfId="126" applyFont="1"/>
    <xf numFmtId="0" fontId="81" fillId="0" borderId="0" xfId="126" applyFont="1"/>
    <xf numFmtId="0" fontId="46" fillId="0" borderId="0" xfId="93" applyFont="1"/>
    <xf numFmtId="0" fontId="84" fillId="0" borderId="0" xfId="0" applyFont="1"/>
    <xf numFmtId="0" fontId="46" fillId="0" borderId="32" xfId="126" applyFont="1" applyBorder="1"/>
    <xf numFmtId="0" fontId="38" fillId="0" borderId="32" xfId="126" applyFont="1" applyBorder="1"/>
    <xf numFmtId="0" fontId="38" fillId="0" borderId="33" xfId="126" applyFont="1" applyBorder="1"/>
    <xf numFmtId="0" fontId="138" fillId="6" borderId="45" xfId="126" applyFont="1" applyFill="1" applyBorder="1" applyAlignment="1">
      <alignment horizontal="right"/>
    </xf>
    <xf numFmtId="9" fontId="84" fillId="6" borderId="13" xfId="0" applyNumberFormat="1" applyFont="1" applyFill="1" applyBorder="1" applyAlignment="1">
      <alignment horizontal="center" vertical="center"/>
    </xf>
    <xf numFmtId="0" fontId="38" fillId="0" borderId="17" xfId="126" applyFont="1" applyBorder="1"/>
    <xf numFmtId="0" fontId="38" fillId="9" borderId="8" xfId="126" applyFont="1" applyFill="1" applyBorder="1" applyAlignment="1">
      <alignment horizontal="center" vertical="center" wrapText="1"/>
    </xf>
    <xf numFmtId="0" fontId="38" fillId="9" borderId="23" xfId="126" applyFont="1" applyFill="1" applyBorder="1" applyAlignment="1">
      <alignment horizontal="center" vertical="center" wrapText="1"/>
    </xf>
    <xf numFmtId="0" fontId="26" fillId="0" borderId="11" xfId="126" applyFont="1" applyBorder="1" applyAlignment="1">
      <alignment horizontal="center" vertical="center" wrapText="1"/>
    </xf>
    <xf numFmtId="0" fontId="81" fillId="10" borderId="8" xfId="126" applyFont="1" applyFill="1" applyBorder="1" applyAlignment="1">
      <alignment horizontal="center" vertical="center" wrapText="1"/>
    </xf>
    <xf numFmtId="0" fontId="81" fillId="9" borderId="19" xfId="126" applyFont="1" applyFill="1" applyBorder="1" applyAlignment="1">
      <alignment horizontal="center" vertical="center" wrapText="1"/>
    </xf>
    <xf numFmtId="0" fontId="26" fillId="0" borderId="41" xfId="0" applyFont="1" applyBorder="1" applyAlignment="1">
      <alignment horizontal="center" vertical="center" wrapText="1"/>
    </xf>
    <xf numFmtId="0" fontId="26" fillId="0" borderId="12" xfId="126" applyFont="1" applyBorder="1" applyAlignment="1">
      <alignment horizontal="center" vertical="center" wrapText="1"/>
    </xf>
    <xf numFmtId="0" fontId="38" fillId="0" borderId="21" xfId="126" applyFont="1" applyBorder="1" applyAlignment="1">
      <alignment horizontal="center" vertical="center"/>
    </xf>
    <xf numFmtId="0" fontId="25" fillId="0" borderId="8" xfId="126" applyFont="1" applyBorder="1" applyAlignment="1">
      <alignment horizontal="center" vertical="center" wrapText="1"/>
    </xf>
    <xf numFmtId="9" fontId="25" fillId="0" borderId="8" xfId="92" applyFont="1" applyFill="1" applyBorder="1" applyAlignment="1">
      <alignment horizontal="center" vertical="center" wrapText="1"/>
    </xf>
    <xf numFmtId="3" fontId="38" fillId="0" borderId="19" xfId="126" applyNumberFormat="1" applyFont="1" applyBorder="1"/>
    <xf numFmtId="0" fontId="38" fillId="0" borderId="111" xfId="126" applyFont="1" applyBorder="1"/>
    <xf numFmtId="3" fontId="38" fillId="0" borderId="20" xfId="126" applyNumberFormat="1" applyFont="1" applyBorder="1"/>
    <xf numFmtId="0" fontId="38" fillId="0" borderId="73" xfId="126" applyFont="1" applyBorder="1" applyAlignment="1">
      <alignment vertical="center" wrapText="1"/>
    </xf>
    <xf numFmtId="3" fontId="38" fillId="0" borderId="21" xfId="126" applyNumberFormat="1" applyFont="1" applyBorder="1"/>
    <xf numFmtId="0" fontId="38" fillId="0" borderId="2" xfId="126" applyFont="1" applyBorder="1"/>
    <xf numFmtId="3" fontId="38" fillId="0" borderId="22" xfId="126" applyNumberFormat="1" applyFont="1" applyBorder="1"/>
    <xf numFmtId="0" fontId="38" fillId="0" borderId="21" xfId="126" applyFont="1" applyBorder="1" applyAlignment="1">
      <alignment horizontal="center"/>
    </xf>
    <xf numFmtId="0" fontId="38" fillId="0" borderId="21" xfId="126" applyFont="1" applyBorder="1"/>
    <xf numFmtId="0" fontId="38" fillId="0" borderId="22" xfId="126" applyFont="1" applyBorder="1"/>
    <xf numFmtId="0" fontId="38" fillId="0" borderId="75" xfId="126" applyFont="1" applyBorder="1" applyAlignment="1">
      <alignment vertical="center" wrapText="1"/>
    </xf>
    <xf numFmtId="0" fontId="38" fillId="0" borderId="29" xfId="126" applyFont="1" applyBorder="1" applyAlignment="1">
      <alignment horizontal="center" vertical="center"/>
    </xf>
    <xf numFmtId="0" fontId="25" fillId="0" borderId="35" xfId="126" applyFont="1" applyBorder="1" applyAlignment="1">
      <alignment horizontal="center" vertical="center" wrapText="1"/>
    </xf>
    <xf numFmtId="9" fontId="25" fillId="0" borderId="35" xfId="92" applyFont="1" applyFill="1" applyBorder="1" applyAlignment="1">
      <alignment horizontal="center" vertical="center" wrapText="1"/>
    </xf>
    <xf numFmtId="0" fontId="38" fillId="0" borderId="49" xfId="126" applyFont="1" applyBorder="1" applyAlignment="1">
      <alignment horizontal="center" vertical="center"/>
    </xf>
    <xf numFmtId="0" fontId="25" fillId="0" borderId="31" xfId="126" applyFont="1" applyBorder="1" applyAlignment="1">
      <alignment horizontal="center" vertical="center" wrapText="1"/>
    </xf>
    <xf numFmtId="9" fontId="25" fillId="0" borderId="31" xfId="92" applyFont="1" applyFill="1" applyBorder="1" applyAlignment="1">
      <alignment horizontal="center" vertical="center" wrapText="1"/>
    </xf>
    <xf numFmtId="0" fontId="46" fillId="0" borderId="1" xfId="126" applyFont="1" applyBorder="1"/>
    <xf numFmtId="0" fontId="38" fillId="0" borderId="29" xfId="126" applyFont="1" applyBorder="1"/>
    <xf numFmtId="0" fontId="38" fillId="0" borderId="60" xfId="126" applyFont="1" applyBorder="1"/>
    <xf numFmtId="0" fontId="38" fillId="0" borderId="30" xfId="126" applyFont="1" applyBorder="1"/>
    <xf numFmtId="0" fontId="84" fillId="0" borderId="1" xfId="0" applyFont="1" applyBorder="1"/>
    <xf numFmtId="0" fontId="38" fillId="0" borderId="49" xfId="126" applyFont="1" applyBorder="1"/>
    <xf numFmtId="0" fontId="38" fillId="0" borderId="24" xfId="126" applyFont="1" applyBorder="1"/>
    <xf numFmtId="0" fontId="38" fillId="0" borderId="48" xfId="126" applyFont="1" applyBorder="1"/>
    <xf numFmtId="0" fontId="38" fillId="0" borderId="77" xfId="126" applyFont="1" applyFill="1" applyBorder="1" applyAlignment="1">
      <alignment horizontal="left" vertical="center" wrapText="1"/>
    </xf>
    <xf numFmtId="0" fontId="38" fillId="0" borderId="75" xfId="126" applyFont="1" applyFill="1" applyBorder="1" applyAlignment="1">
      <alignment horizontal="left" vertical="center" wrapText="1"/>
    </xf>
    <xf numFmtId="0" fontId="38" fillId="0" borderId="159" xfId="126" applyFont="1" applyBorder="1" applyAlignment="1">
      <alignment vertical="center" wrapText="1"/>
    </xf>
    <xf numFmtId="0" fontId="38" fillId="0" borderId="73" xfId="126" applyFont="1" applyBorder="1" applyAlignment="1">
      <alignment horizontal="left" vertical="center" wrapText="1"/>
    </xf>
    <xf numFmtId="0" fontId="25" fillId="0" borderId="44" xfId="126" applyFont="1" applyBorder="1" applyAlignment="1">
      <alignment horizontal="center" vertical="center" wrapText="1"/>
    </xf>
    <xf numFmtId="0" fontId="25" fillId="0" borderId="31" xfId="126" applyFont="1" applyBorder="1" applyAlignment="1">
      <alignment horizontal="center" vertical="center" wrapText="1"/>
    </xf>
    <xf numFmtId="0" fontId="38" fillId="0" borderId="86" xfId="126" applyFont="1" applyBorder="1" applyAlignment="1">
      <alignment horizontal="left" vertical="center" wrapText="1"/>
    </xf>
    <xf numFmtId="0" fontId="38" fillId="5" borderId="0" xfId="126" applyFont="1" applyFill="1" applyAlignment="1">
      <alignment horizontal="center" vertical="center"/>
    </xf>
    <xf numFmtId="0" fontId="38" fillId="5" borderId="0" xfId="126" applyFont="1" applyFill="1"/>
    <xf numFmtId="0" fontId="25" fillId="5" borderId="8" xfId="126" applyFont="1" applyFill="1" applyBorder="1" applyAlignment="1">
      <alignment horizontal="center" vertical="center" wrapText="1"/>
    </xf>
    <xf numFmtId="0" fontId="38" fillId="5" borderId="21" xfId="126" applyFont="1" applyFill="1" applyBorder="1"/>
    <xf numFmtId="0" fontId="38" fillId="5" borderId="2" xfId="126" applyFont="1" applyFill="1" applyBorder="1"/>
    <xf numFmtId="0" fontId="84" fillId="5" borderId="0" xfId="0" applyFont="1" applyFill="1"/>
    <xf numFmtId="43" fontId="25" fillId="0" borderId="8" xfId="128" applyFont="1" applyFill="1" applyBorder="1" applyAlignment="1">
      <alignment horizontal="right"/>
    </xf>
    <xf numFmtId="43" fontId="25" fillId="0" borderId="8" xfId="129" applyFont="1" applyFill="1" applyBorder="1"/>
    <xf numFmtId="0" fontId="38" fillId="0" borderId="8" xfId="126" applyFont="1" applyBorder="1" applyAlignment="1">
      <alignment horizontal="center" vertical="center"/>
    </xf>
    <xf numFmtId="0" fontId="25" fillId="0" borderId="41" xfId="126" applyFont="1" applyBorder="1" applyAlignment="1">
      <alignment horizontal="center" vertical="center" wrapText="1"/>
    </xf>
    <xf numFmtId="3" fontId="38" fillId="0" borderId="2" xfId="126" applyNumberFormat="1" applyFont="1" applyBorder="1"/>
    <xf numFmtId="165" fontId="38" fillId="0" borderId="8" xfId="95" applyNumberFormat="1" applyFont="1" applyFill="1" applyBorder="1" applyAlignment="1"/>
    <xf numFmtId="165" fontId="38" fillId="0" borderId="21" xfId="95" applyNumberFormat="1" applyFont="1" applyBorder="1" applyAlignment="1"/>
    <xf numFmtId="165" fontId="38" fillId="0" borderId="8" xfId="95" applyNumberFormat="1" applyFont="1" applyBorder="1" applyAlignment="1"/>
    <xf numFmtId="43" fontId="25" fillId="0" borderId="0" xfId="129" applyFont="1" applyFill="1" applyBorder="1"/>
    <xf numFmtId="43" fontId="25" fillId="0" borderId="8" xfId="128" applyFont="1" applyFill="1" applyBorder="1" applyAlignment="1">
      <alignment horizontal="right" vertical="top"/>
    </xf>
    <xf numFmtId="0" fontId="38" fillId="5" borderId="49" xfId="126" applyFont="1" applyFill="1" applyBorder="1" applyAlignment="1">
      <alignment horizontal="center" vertical="center"/>
    </xf>
    <xf numFmtId="0" fontId="38" fillId="5" borderId="31" xfId="126" applyFont="1" applyFill="1" applyBorder="1"/>
    <xf numFmtId="0" fontId="25" fillId="0" borderId="49" xfId="126" applyFont="1" applyBorder="1" applyAlignment="1">
      <alignment horizontal="center" vertical="center"/>
    </xf>
    <xf numFmtId="0" fontId="25" fillId="0" borderId="0" xfId="126" applyFont="1"/>
    <xf numFmtId="0" fontId="25" fillId="0" borderId="21" xfId="126" applyFont="1" applyBorder="1"/>
    <xf numFmtId="0" fontId="25" fillId="0" borderId="2" xfId="126" applyFont="1" applyBorder="1"/>
    <xf numFmtId="0" fontId="25" fillId="0" borderId="8" xfId="126" applyFont="1" applyBorder="1"/>
    <xf numFmtId="43" fontId="25" fillId="0" borderId="2" xfId="95" applyFont="1" applyBorder="1" applyAlignment="1"/>
    <xf numFmtId="3" fontId="25" fillId="0" borderId="21" xfId="126" applyNumberFormat="1" applyFont="1" applyBorder="1"/>
    <xf numFmtId="3" fontId="25" fillId="0" borderId="2" xfId="126" applyNumberFormat="1" applyFont="1" applyBorder="1"/>
    <xf numFmtId="0" fontId="25" fillId="0" borderId="21" xfId="126" applyFont="1" applyBorder="1" applyAlignment="1">
      <alignment horizontal="center" vertical="center"/>
    </xf>
    <xf numFmtId="0" fontId="25" fillId="0" borderId="29" xfId="126" applyFont="1" applyBorder="1" applyAlignment="1">
      <alignment horizontal="center" vertical="center"/>
    </xf>
    <xf numFmtId="165" fontId="25" fillId="0" borderId="111" xfId="130" applyNumberFormat="1" applyFont="1" applyFill="1" applyBorder="1" applyAlignment="1">
      <alignment horizontal="center" vertical="center"/>
    </xf>
    <xf numFmtId="0" fontId="38" fillId="5" borderId="21" xfId="126" applyFont="1" applyFill="1" applyBorder="1" applyAlignment="1">
      <alignment horizontal="center" vertical="center"/>
    </xf>
    <xf numFmtId="0" fontId="38" fillId="5" borderId="8" xfId="126" applyFont="1" applyFill="1" applyBorder="1"/>
    <xf numFmtId="165" fontId="25" fillId="5" borderId="8" xfId="130" applyNumberFormat="1" applyFont="1" applyFill="1" applyBorder="1" applyAlignment="1">
      <alignment horizontal="center" vertical="center"/>
    </xf>
    <xf numFmtId="3" fontId="38" fillId="5" borderId="22" xfId="126" applyNumberFormat="1" applyFont="1" applyFill="1" applyBorder="1"/>
    <xf numFmtId="0" fontId="38" fillId="0" borderId="41" xfId="126" applyFont="1" applyBorder="1" applyAlignment="1">
      <alignment vertical="top" wrapText="1"/>
    </xf>
    <xf numFmtId="0" fontId="25" fillId="0" borderId="41" xfId="126" quotePrefix="1" applyFont="1" applyBorder="1" applyAlignment="1">
      <alignment horizontal="center" vertical="center" wrapText="1"/>
    </xf>
    <xf numFmtId="165" fontId="25" fillId="0" borderId="110" xfId="130" applyNumberFormat="1" applyFont="1" applyFill="1" applyBorder="1" applyAlignment="1">
      <alignment horizontal="center" vertical="center"/>
    </xf>
    <xf numFmtId="165" fontId="25" fillId="0" borderId="8" xfId="130" applyNumberFormat="1" applyFont="1" applyFill="1" applyBorder="1" applyAlignment="1">
      <alignment horizontal="center" vertical="center"/>
    </xf>
    <xf numFmtId="0" fontId="25" fillId="0" borderId="31" xfId="126" applyFont="1" applyBorder="1" applyAlignment="1">
      <alignment vertical="center" wrapText="1"/>
    </xf>
    <xf numFmtId="0" fontId="25" fillId="0" borderId="8" xfId="126" quotePrefix="1" applyFont="1" applyBorder="1" applyAlignment="1">
      <alignment horizontal="center" vertical="center" wrapText="1"/>
    </xf>
    <xf numFmtId="165" fontId="25" fillId="0" borderId="34" xfId="130" applyNumberFormat="1" applyFont="1" applyFill="1" applyBorder="1" applyAlignment="1">
      <alignment horizontal="center" vertical="center"/>
    </xf>
    <xf numFmtId="0" fontId="38" fillId="0" borderId="8" xfId="126" applyFont="1" applyBorder="1" applyAlignment="1">
      <alignment vertical="top" wrapText="1"/>
    </xf>
    <xf numFmtId="0" fontId="25" fillId="0" borderId="8" xfId="126" applyFont="1" applyBorder="1" applyAlignment="1">
      <alignment horizontal="center" vertical="center"/>
    </xf>
    <xf numFmtId="43" fontId="25" fillId="0" borderId="17" xfId="128" applyFont="1" applyFill="1" applyBorder="1" applyAlignment="1">
      <alignment horizontal="right" vertical="center"/>
    </xf>
    <xf numFmtId="0" fontId="38" fillId="0" borderId="23" xfId="126" applyFont="1" applyBorder="1" applyAlignment="1">
      <alignment vertical="top" wrapText="1"/>
    </xf>
    <xf numFmtId="0" fontId="25" fillId="0" borderId="23" xfId="126" applyFont="1" applyBorder="1" applyAlignment="1">
      <alignment horizontal="center" vertical="center"/>
    </xf>
    <xf numFmtId="0" fontId="25" fillId="0" borderId="23" xfId="126" applyFont="1" applyBorder="1" applyAlignment="1">
      <alignment horizontal="center" vertical="center" wrapText="1"/>
    </xf>
    <xf numFmtId="0" fontId="25" fillId="0" borderId="8" xfId="126" applyFont="1" applyBorder="1" applyAlignment="1">
      <alignment vertical="top" wrapText="1"/>
    </xf>
    <xf numFmtId="0" fontId="25" fillId="0" borderId="35" xfId="126" applyFont="1" applyBorder="1" applyAlignment="1">
      <alignment horizontal="center" vertical="center"/>
    </xf>
    <xf numFmtId="0" fontId="38" fillId="13" borderId="23" xfId="126" applyFont="1" applyFill="1" applyBorder="1" applyAlignment="1">
      <alignment horizontal="center" wrapText="1"/>
    </xf>
    <xf numFmtId="0" fontId="46" fillId="13" borderId="0" xfId="93" applyFont="1" applyFill="1"/>
    <xf numFmtId="0" fontId="38" fillId="13" borderId="8" xfId="126" applyFont="1" applyFill="1" applyBorder="1" applyAlignment="1">
      <alignment horizontal="left" vertical="center" wrapText="1"/>
    </xf>
    <xf numFmtId="0" fontId="25" fillId="13" borderId="8" xfId="126" applyFont="1" applyFill="1" applyBorder="1" applyAlignment="1">
      <alignment horizontal="center" vertical="center" wrapText="1"/>
    </xf>
    <xf numFmtId="0" fontId="25" fillId="13" borderId="8" xfId="126" applyFont="1" applyFill="1" applyBorder="1" applyAlignment="1">
      <alignment horizontal="center" vertical="center"/>
    </xf>
    <xf numFmtId="9" fontId="25" fillId="13" borderId="17" xfId="92" applyFont="1" applyFill="1" applyBorder="1" applyAlignment="1">
      <alignment horizontal="center" vertical="center" wrapText="1"/>
    </xf>
    <xf numFmtId="0" fontId="38" fillId="13" borderId="0" xfId="126" applyFont="1" applyFill="1"/>
    <xf numFmtId="165" fontId="38" fillId="13" borderId="2" xfId="95" applyNumberFormat="1" applyFont="1" applyFill="1" applyBorder="1" applyAlignment="1"/>
    <xf numFmtId="165" fontId="141" fillId="13" borderId="24" xfId="95" applyNumberFormat="1" applyFont="1" applyFill="1" applyBorder="1" applyAlignment="1"/>
    <xf numFmtId="165" fontId="38" fillId="13" borderId="0" xfId="95" applyNumberFormat="1" applyFont="1" applyFill="1" applyBorder="1" applyAlignment="1"/>
    <xf numFmtId="3" fontId="38" fillId="13" borderId="22" xfId="126" applyNumberFormat="1" applyFont="1" applyFill="1" applyBorder="1"/>
    <xf numFmtId="0" fontId="84" fillId="13" borderId="0" xfId="0" applyFont="1" applyFill="1"/>
    <xf numFmtId="0" fontId="25" fillId="0" borderId="8" xfId="127" applyFont="1" applyBorder="1" applyAlignment="1">
      <alignment vertical="center" wrapText="1"/>
    </xf>
    <xf numFmtId="9" fontId="25" fillId="0" borderId="17" xfId="92" applyFont="1" applyFill="1" applyBorder="1" applyAlignment="1">
      <alignment horizontal="center" vertical="center" wrapText="1"/>
    </xf>
    <xf numFmtId="0" fontId="38" fillId="0" borderId="0" xfId="126" applyFont="1"/>
    <xf numFmtId="0" fontId="46" fillId="0" borderId="24" xfId="93" applyFont="1" applyBorder="1"/>
    <xf numFmtId="0" fontId="25" fillId="0" borderId="8" xfId="127" applyFont="1" applyBorder="1" applyAlignment="1">
      <alignment vertical="top" wrapText="1"/>
    </xf>
    <xf numFmtId="0" fontId="38" fillId="0" borderId="0" xfId="126" applyFont="1" applyAlignment="1">
      <alignment horizontal="left" vertical="center"/>
    </xf>
    <xf numFmtId="165" fontId="38" fillId="0" borderId="34" xfId="95" applyNumberFormat="1" applyFont="1" applyBorder="1" applyAlignment="1"/>
    <xf numFmtId="0" fontId="38" fillId="0" borderId="8" xfId="126" applyFont="1" applyBorder="1"/>
    <xf numFmtId="43" fontId="25" fillId="0" borderId="18" xfId="128" applyFont="1" applyFill="1" applyBorder="1" applyAlignment="1">
      <alignment horizontal="right"/>
    </xf>
    <xf numFmtId="0" fontId="38" fillId="0" borderId="44" xfId="126" applyFont="1" applyBorder="1" applyAlignment="1">
      <alignment horizontal="center" vertical="center" wrapText="1"/>
    </xf>
    <xf numFmtId="43" fontId="25" fillId="0" borderId="2" xfId="128" applyFont="1" applyFill="1" applyBorder="1" applyAlignment="1">
      <alignment horizontal="right"/>
    </xf>
    <xf numFmtId="165" fontId="38" fillId="0" borderId="2" xfId="95" applyNumberFormat="1" applyFont="1" applyFill="1" applyBorder="1" applyAlignment="1"/>
    <xf numFmtId="0" fontId="25" fillId="0" borderId="8" xfId="127" applyFont="1" applyBorder="1" applyAlignment="1">
      <alignment vertical="center"/>
    </xf>
    <xf numFmtId="165" fontId="25" fillId="0" borderId="8" xfId="95" applyNumberFormat="1" applyFont="1" applyBorder="1" applyAlignment="1"/>
    <xf numFmtId="43" fontId="133" fillId="0" borderId="0" xfId="1" applyFont="1" applyFill="1" applyBorder="1"/>
    <xf numFmtId="0" fontId="25" fillId="0" borderId="17" xfId="126" applyFont="1" applyBorder="1"/>
    <xf numFmtId="165" fontId="25" fillId="0" borderId="8" xfId="95" applyNumberFormat="1" applyFont="1" applyFill="1" applyBorder="1"/>
    <xf numFmtId="0" fontId="25" fillId="0" borderId="8" xfId="127" applyFont="1" applyBorder="1" applyAlignment="1">
      <alignment horizontal="left" vertical="center" wrapText="1"/>
    </xf>
    <xf numFmtId="0" fontId="25" fillId="0" borderId="8" xfId="127" applyFont="1" applyBorder="1" applyAlignment="1">
      <alignment horizontal="left" vertical="center"/>
    </xf>
    <xf numFmtId="0" fontId="25" fillId="0" borderId="0" xfId="127" applyFont="1" applyAlignment="1">
      <alignment horizontal="left" vertical="center"/>
    </xf>
    <xf numFmtId="0" fontId="25" fillId="0" borderId="0" xfId="127" applyFont="1" applyAlignment="1">
      <alignment vertical="center" wrapText="1"/>
    </xf>
    <xf numFmtId="0" fontId="25" fillId="0" borderId="0" xfId="126" applyFont="1" applyAlignment="1">
      <alignment horizontal="center" vertical="center" wrapText="1"/>
    </xf>
    <xf numFmtId="0" fontId="25" fillId="0" borderId="0" xfId="126" applyFont="1" applyAlignment="1">
      <alignment horizontal="center" vertical="center"/>
    </xf>
    <xf numFmtId="43" fontId="25" fillId="0" borderId="0" xfId="128" applyFont="1" applyFill="1" applyBorder="1" applyAlignment="1">
      <alignment horizontal="right"/>
    </xf>
    <xf numFmtId="165" fontId="25" fillId="0" borderId="0" xfId="95" applyNumberFormat="1" applyFont="1" applyFill="1" applyBorder="1"/>
    <xf numFmtId="0" fontId="25" fillId="0" borderId="8" xfId="127" applyFont="1" applyBorder="1" applyAlignment="1">
      <alignment wrapText="1"/>
    </xf>
    <xf numFmtId="0" fontId="81" fillId="0" borderId="8" xfId="126" applyFont="1" applyBorder="1"/>
    <xf numFmtId="0" fontId="81" fillId="0" borderId="8" xfId="126" applyFont="1" applyBorder="1" applyAlignment="1">
      <alignment horizontal="center" vertical="center"/>
    </xf>
    <xf numFmtId="4" fontId="81" fillId="0" borderId="8" xfId="126" applyNumberFormat="1" applyFont="1" applyBorder="1"/>
    <xf numFmtId="4" fontId="46" fillId="0" borderId="0" xfId="126" applyNumberFormat="1" applyFont="1"/>
    <xf numFmtId="43" fontId="142" fillId="0" borderId="0" xfId="1" applyFont="1" applyFill="1" applyBorder="1"/>
    <xf numFmtId="43" fontId="84" fillId="0" borderId="0" xfId="1" applyFont="1" applyFill="1" applyBorder="1" applyAlignment="1"/>
    <xf numFmtId="0" fontId="38" fillId="0" borderId="18" xfId="126" applyFont="1" applyBorder="1" applyAlignment="1">
      <alignment horizontal="center" vertical="center"/>
    </xf>
    <xf numFmtId="0" fontId="38" fillId="0" borderId="18" xfId="126" applyFont="1" applyBorder="1" applyAlignment="1">
      <alignment horizontal="center"/>
    </xf>
    <xf numFmtId="0" fontId="81" fillId="11" borderId="66" xfId="126" applyFont="1" applyFill="1" applyBorder="1" applyAlignment="1">
      <alignment horizontal="left" vertical="center" wrapText="1"/>
    </xf>
    <xf numFmtId="0" fontId="38" fillId="0" borderId="8" xfId="126" applyFont="1" applyBorder="1" applyAlignment="1">
      <alignment vertical="center" wrapText="1"/>
    </xf>
    <xf numFmtId="0" fontId="38" fillId="0" borderId="50" xfId="126" applyFont="1" applyBorder="1" applyAlignment="1">
      <alignment horizontal="center" vertical="center"/>
    </xf>
    <xf numFmtId="0" fontId="38" fillId="0" borderId="8" xfId="126" applyFont="1" applyFill="1" applyBorder="1" applyAlignment="1">
      <alignment horizontal="left" vertical="center" wrapText="1"/>
    </xf>
    <xf numFmtId="0" fontId="38" fillId="0" borderId="31" xfId="126" applyFont="1" applyBorder="1" applyAlignment="1">
      <alignment vertical="center" wrapText="1"/>
    </xf>
    <xf numFmtId="0" fontId="38" fillId="0" borderId="31" xfId="126" applyFont="1" applyBorder="1" applyAlignment="1">
      <alignment horizontal="center" vertical="center"/>
    </xf>
    <xf numFmtId="3" fontId="38" fillId="0" borderId="48" xfId="126" applyNumberFormat="1" applyFont="1" applyBorder="1"/>
    <xf numFmtId="3" fontId="38" fillId="0" borderId="30" xfId="126" applyNumberFormat="1" applyFont="1" applyBorder="1"/>
    <xf numFmtId="0" fontId="38" fillId="0" borderId="35" xfId="126" applyFont="1" applyBorder="1" applyAlignment="1">
      <alignment vertical="center" wrapText="1"/>
    </xf>
    <xf numFmtId="0" fontId="38" fillId="0" borderId="35" xfId="126" applyFont="1" applyBorder="1" applyAlignment="1">
      <alignment horizontal="center" vertical="center"/>
    </xf>
    <xf numFmtId="0" fontId="38" fillId="0" borderId="142" xfId="126" applyFont="1" applyBorder="1" applyAlignment="1">
      <alignment vertical="center" wrapText="1"/>
    </xf>
    <xf numFmtId="3" fontId="38" fillId="0" borderId="49" xfId="126" applyNumberFormat="1" applyFont="1" applyBorder="1"/>
    <xf numFmtId="0" fontId="38" fillId="0" borderId="108" xfId="126" applyFont="1" applyBorder="1" applyAlignment="1">
      <alignment horizontal="center" vertical="center"/>
    </xf>
    <xf numFmtId="9" fontId="38" fillId="0" borderId="71" xfId="126" applyNumberFormat="1" applyFont="1" applyBorder="1" applyAlignment="1">
      <alignment vertical="center" wrapText="1"/>
    </xf>
    <xf numFmtId="9" fontId="38" fillId="0" borderId="73" xfId="126" applyNumberFormat="1" applyFont="1" applyBorder="1" applyAlignment="1">
      <alignment vertical="center" wrapText="1"/>
    </xf>
    <xf numFmtId="9" fontId="38" fillId="0" borderId="75" xfId="126" applyNumberFormat="1" applyFont="1" applyBorder="1" applyAlignment="1">
      <alignment vertical="center" wrapText="1"/>
    </xf>
    <xf numFmtId="0" fontId="38" fillId="0" borderId="49" xfId="126" applyFont="1" applyBorder="1" applyAlignment="1">
      <alignment horizontal="center" vertical="center" wrapText="1"/>
    </xf>
    <xf numFmtId="43" fontId="25" fillId="0" borderId="31" xfId="128" applyFont="1" applyFill="1" applyBorder="1" applyAlignment="1">
      <alignment horizontal="right"/>
    </xf>
    <xf numFmtId="43" fontId="25" fillId="0" borderId="31" xfId="129" applyFont="1" applyFill="1" applyBorder="1"/>
    <xf numFmtId="43" fontId="25" fillId="0" borderId="35" xfId="128" applyFont="1" applyFill="1" applyBorder="1" applyAlignment="1">
      <alignment horizontal="right"/>
    </xf>
    <xf numFmtId="43" fontId="25" fillId="0" borderId="35" xfId="129" applyFont="1" applyFill="1" applyBorder="1"/>
    <xf numFmtId="9" fontId="38" fillId="0" borderId="77" xfId="126" applyNumberFormat="1" applyFont="1" applyBorder="1" applyAlignment="1">
      <alignment vertical="center" wrapText="1"/>
    </xf>
    <xf numFmtId="9" fontId="38" fillId="0" borderId="88" xfId="126" applyNumberFormat="1" applyFont="1" applyBorder="1" applyAlignment="1">
      <alignment vertical="center" wrapText="1"/>
    </xf>
    <xf numFmtId="9" fontId="46" fillId="0" borderId="88" xfId="0" applyNumberFormat="1" applyFont="1" applyBorder="1" applyAlignment="1">
      <alignment vertical="center" wrapText="1"/>
    </xf>
    <xf numFmtId="0" fontId="38" fillId="0" borderId="41" xfId="126" applyFont="1" applyBorder="1" applyAlignment="1">
      <alignment vertical="center" wrapText="1"/>
    </xf>
    <xf numFmtId="0" fontId="38" fillId="0" borderId="23" xfId="126" applyFont="1" applyBorder="1" applyAlignment="1">
      <alignment vertical="center" wrapText="1"/>
    </xf>
    <xf numFmtId="9" fontId="38" fillId="0" borderId="41" xfId="126" applyNumberFormat="1" applyFont="1" applyBorder="1" applyAlignment="1">
      <alignment vertical="center"/>
    </xf>
    <xf numFmtId="9" fontId="38" fillId="0" borderId="8" xfId="126" applyNumberFormat="1" applyFont="1" applyBorder="1" applyAlignment="1">
      <alignment vertical="center"/>
    </xf>
    <xf numFmtId="9" fontId="38" fillId="0" borderId="35" xfId="126" applyNumberFormat="1" applyFont="1" applyBorder="1" applyAlignment="1">
      <alignment vertical="center"/>
    </xf>
    <xf numFmtId="0" fontId="38" fillId="0" borderId="0" xfId="126" applyFont="1" applyFill="1"/>
    <xf numFmtId="0" fontId="46" fillId="0" borderId="0" xfId="0" applyFont="1" applyFill="1" applyBorder="1" applyAlignment="1">
      <alignment horizontal="left" vertical="center" wrapText="1"/>
    </xf>
    <xf numFmtId="9" fontId="84" fillId="0" borderId="58" xfId="0" applyNumberFormat="1" applyFont="1" applyFill="1" applyBorder="1" applyAlignment="1">
      <alignment horizontal="center" vertical="center" wrapText="1"/>
    </xf>
    <xf numFmtId="0" fontId="38" fillId="0" borderId="49" xfId="126" applyFont="1" applyFill="1" applyBorder="1" applyAlignment="1">
      <alignment horizontal="center" vertical="center"/>
    </xf>
    <xf numFmtId="0" fontId="25" fillId="0" borderId="8" xfId="126" applyFont="1" applyFill="1" applyBorder="1" applyAlignment="1">
      <alignment horizontal="center" vertical="center" wrapText="1"/>
    </xf>
    <xf numFmtId="0" fontId="38" fillId="0" borderId="31" xfId="126" applyFont="1" applyFill="1" applyBorder="1"/>
    <xf numFmtId="0" fontId="38" fillId="0" borderId="0" xfId="126" applyFont="1" applyFill="1" applyBorder="1"/>
    <xf numFmtId="3" fontId="38" fillId="0" borderId="22" xfId="126" applyNumberFormat="1" applyFont="1" applyFill="1" applyBorder="1"/>
    <xf numFmtId="0" fontId="25" fillId="0" borderId="0" xfId="86" applyFont="1" applyFill="1"/>
    <xf numFmtId="0" fontId="46" fillId="5" borderId="87" xfId="0" applyFont="1" applyFill="1" applyBorder="1" applyAlignment="1">
      <alignment vertical="center" wrapText="1"/>
    </xf>
    <xf numFmtId="9" fontId="84" fillId="5" borderId="87" xfId="0" applyNumberFormat="1" applyFont="1" applyFill="1" applyBorder="1" applyAlignment="1">
      <alignment vertical="center" wrapText="1"/>
    </xf>
    <xf numFmtId="9" fontId="25" fillId="5" borderId="8" xfId="92" applyFont="1" applyFill="1" applyBorder="1" applyAlignment="1">
      <alignment horizontal="center" vertical="center" wrapText="1"/>
    </xf>
    <xf numFmtId="0" fontId="25" fillId="5" borderId="0" xfId="86" applyFont="1" applyFill="1"/>
    <xf numFmtId="0" fontId="38" fillId="0" borderId="78" xfId="126" applyFont="1" applyBorder="1" applyAlignment="1">
      <alignment vertical="center" wrapText="1"/>
    </xf>
    <xf numFmtId="0" fontId="38" fillId="5" borderId="90" xfId="126" applyFont="1" applyFill="1" applyBorder="1" applyAlignment="1">
      <alignment vertical="center" wrapText="1"/>
    </xf>
    <xf numFmtId="9" fontId="38" fillId="5" borderId="66" xfId="126" applyNumberFormat="1" applyFont="1" applyFill="1" applyBorder="1" applyAlignment="1">
      <alignment vertical="center" wrapText="1"/>
    </xf>
    <xf numFmtId="9" fontId="38" fillId="5" borderId="71" xfId="126" applyNumberFormat="1" applyFont="1" applyFill="1" applyBorder="1" applyAlignment="1">
      <alignment vertical="center" wrapText="1"/>
    </xf>
    <xf numFmtId="0" fontId="46" fillId="5" borderId="0" xfId="126" applyFont="1" applyFill="1"/>
    <xf numFmtId="43" fontId="25" fillId="5" borderId="8" xfId="128" applyFont="1" applyFill="1" applyBorder="1" applyAlignment="1">
      <alignment horizontal="right"/>
    </xf>
    <xf numFmtId="0" fontId="46" fillId="5" borderId="58" xfId="0" applyFont="1" applyFill="1" applyBorder="1" applyAlignment="1">
      <alignment vertical="center" wrapText="1"/>
    </xf>
    <xf numFmtId="9" fontId="38" fillId="0" borderId="71" xfId="126" applyNumberFormat="1" applyFont="1" applyFill="1" applyBorder="1" applyAlignment="1">
      <alignment vertical="center" wrapText="1"/>
    </xf>
    <xf numFmtId="0" fontId="38" fillId="0" borderId="21" xfId="126" applyFont="1" applyFill="1" applyBorder="1" applyAlignment="1">
      <alignment horizontal="center" vertical="center"/>
    </xf>
    <xf numFmtId="0" fontId="46" fillId="0" borderId="0" xfId="126" applyFont="1" applyFill="1"/>
    <xf numFmtId="9" fontId="38" fillId="0" borderId="73" xfId="126" applyNumberFormat="1" applyFont="1" applyFill="1" applyBorder="1" applyAlignment="1">
      <alignment vertical="center" wrapText="1"/>
    </xf>
    <xf numFmtId="0" fontId="38" fillId="0" borderId="29" xfId="126" applyFont="1" applyBorder="1" applyAlignment="1">
      <alignment horizontal="center"/>
    </xf>
    <xf numFmtId="165" fontId="38" fillId="0" borderId="50" xfId="95" applyNumberFormat="1" applyFont="1" applyBorder="1" applyAlignment="1"/>
    <xf numFmtId="0" fontId="38" fillId="0" borderId="1" xfId="126" applyFont="1" applyFill="1" applyBorder="1"/>
    <xf numFmtId="0" fontId="84" fillId="0" borderId="1" xfId="0" applyFont="1" applyFill="1" applyBorder="1"/>
    <xf numFmtId="0" fontId="25" fillId="0" borderId="31" xfId="126" applyFont="1" applyFill="1" applyBorder="1" applyAlignment="1">
      <alignment horizontal="center" vertical="center" wrapText="1"/>
    </xf>
    <xf numFmtId="0" fontId="38" fillId="0" borderId="50" xfId="126" applyFont="1" applyFill="1" applyBorder="1"/>
    <xf numFmtId="0" fontId="38" fillId="0" borderId="24" xfId="126" applyFont="1" applyFill="1" applyBorder="1"/>
    <xf numFmtId="3" fontId="38" fillId="0" borderId="48" xfId="126" applyNumberFormat="1" applyFont="1" applyFill="1" applyBorder="1"/>
    <xf numFmtId="165" fontId="38" fillId="0" borderId="65" xfId="95" applyNumberFormat="1" applyFont="1" applyBorder="1" applyAlignment="1"/>
    <xf numFmtId="0" fontId="25" fillId="0" borderId="1" xfId="86" applyFont="1" applyFill="1" applyBorder="1"/>
    <xf numFmtId="9" fontId="38" fillId="0" borderId="97" xfId="126" applyNumberFormat="1" applyFont="1" applyFill="1" applyBorder="1" applyAlignment="1">
      <alignment vertical="center" wrapText="1"/>
    </xf>
    <xf numFmtId="0" fontId="46" fillId="0" borderId="24" xfId="126" applyFont="1" applyFill="1" applyBorder="1"/>
    <xf numFmtId="0" fontId="25" fillId="0" borderId="24" xfId="86" applyFont="1" applyFill="1" applyBorder="1"/>
    <xf numFmtId="0" fontId="84" fillId="0" borderId="24" xfId="0" applyFont="1" applyFill="1" applyBorder="1"/>
    <xf numFmtId="9" fontId="38" fillId="0" borderId="8" xfId="126" applyNumberFormat="1" applyFont="1" applyBorder="1" applyAlignment="1">
      <alignment vertical="center" wrapText="1"/>
    </xf>
    <xf numFmtId="9" fontId="38" fillId="0" borderId="8" xfId="126" applyNumberFormat="1" applyFont="1" applyBorder="1" applyAlignment="1">
      <alignment vertical="top" wrapText="1"/>
    </xf>
    <xf numFmtId="0" fontId="38" fillId="0" borderId="97" xfId="126" applyFont="1" applyBorder="1" applyAlignment="1">
      <alignment vertical="center" wrapText="1"/>
    </xf>
    <xf numFmtId="9" fontId="25" fillId="0" borderId="71" xfId="126" applyNumberFormat="1" applyFont="1" applyBorder="1" applyAlignment="1">
      <alignment vertical="center" wrapText="1"/>
    </xf>
    <xf numFmtId="9" fontId="25" fillId="0" borderId="73" xfId="126" applyNumberFormat="1" applyFont="1" applyBorder="1" applyAlignment="1">
      <alignment vertical="center" wrapText="1"/>
    </xf>
    <xf numFmtId="0" fontId="0" fillId="0" borderId="7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8" xfId="0" applyBorder="1" applyAlignment="1">
      <alignment horizontal="left" vertical="center" wrapText="1"/>
    </xf>
    <xf numFmtId="0" fontId="0" fillId="0" borderId="58" xfId="0" applyBorder="1" applyAlignment="1">
      <alignment horizontal="center" vertical="center" wrapText="1"/>
    </xf>
    <xf numFmtId="0" fontId="46" fillId="0" borderId="44" xfId="0" applyFont="1" applyBorder="1" applyAlignment="1">
      <alignment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46" fillId="0" borderId="31" xfId="0" applyFont="1" applyBorder="1" applyAlignment="1">
      <alignment horizontal="center" vertical="center" wrapText="1"/>
    </xf>
    <xf numFmtId="0" fontId="28" fillId="0" borderId="50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24" fillId="0" borderId="8" xfId="0" applyFont="1" applyBorder="1"/>
    <xf numFmtId="0" fontId="24" fillId="0" borderId="8" xfId="0" applyFont="1" applyBorder="1" applyAlignment="1">
      <alignment horizontal="center" vertical="center" wrapText="1"/>
    </xf>
    <xf numFmtId="9" fontId="38" fillId="0" borderId="31" xfId="126" applyNumberFormat="1" applyFont="1" applyBorder="1" applyAlignment="1">
      <alignment vertical="center" wrapText="1"/>
    </xf>
    <xf numFmtId="0" fontId="38" fillId="0" borderId="0" xfId="126" applyFont="1" applyFill="1" applyAlignment="1">
      <alignment horizontal="center" vertical="center"/>
    </xf>
    <xf numFmtId="0" fontId="41" fillId="0" borderId="0" xfId="93" applyFont="1" applyFill="1" applyAlignment="1">
      <alignment vertical="center"/>
    </xf>
    <xf numFmtId="0" fontId="41" fillId="0" borderId="0" xfId="93" applyFont="1" applyFill="1"/>
    <xf numFmtId="0" fontId="25" fillId="0" borderId="8" xfId="127" applyFont="1" applyFill="1" applyBorder="1" applyAlignment="1">
      <alignment vertical="top" wrapText="1"/>
    </xf>
    <xf numFmtId="0" fontId="25" fillId="0" borderId="8" xfId="126" applyFont="1" applyFill="1" applyBorder="1" applyAlignment="1">
      <alignment horizontal="center" vertical="center"/>
    </xf>
    <xf numFmtId="0" fontId="46" fillId="0" borderId="0" xfId="93" applyFont="1" applyFill="1"/>
    <xf numFmtId="0" fontId="38" fillId="0" borderId="8" xfId="126" applyFont="1" applyFill="1" applyBorder="1"/>
    <xf numFmtId="0" fontId="120" fillId="0" borderId="67" xfId="0" applyFont="1" applyFill="1" applyBorder="1" applyAlignment="1">
      <alignment horizontal="left" vertical="center" wrapText="1"/>
    </xf>
    <xf numFmtId="0" fontId="120" fillId="0" borderId="66" xfId="0" applyFont="1" applyFill="1" applyBorder="1" applyAlignment="1">
      <alignment horizontal="left" vertical="center" wrapText="1"/>
    </xf>
    <xf numFmtId="0" fontId="120" fillId="0" borderId="68" xfId="0" applyFont="1" applyFill="1" applyBorder="1" applyAlignment="1">
      <alignment horizontal="left" vertical="center" wrapText="1"/>
    </xf>
    <xf numFmtId="0" fontId="46" fillId="0" borderId="0" xfId="93" applyFill="1"/>
    <xf numFmtId="0" fontId="13" fillId="0" borderId="19" xfId="93" applyFont="1" applyFill="1" applyBorder="1"/>
    <xf numFmtId="0" fontId="13" fillId="0" borderId="20" xfId="93" applyFont="1" applyFill="1" applyBorder="1"/>
    <xf numFmtId="0" fontId="13" fillId="0" borderId="2" xfId="93" applyFont="1" applyFill="1" applyBorder="1"/>
    <xf numFmtId="0" fontId="28" fillId="0" borderId="2" xfId="93" applyFont="1" applyFill="1" applyBorder="1" applyAlignment="1">
      <alignment horizontal="center" vertical="center" wrapText="1"/>
    </xf>
    <xf numFmtId="0" fontId="36" fillId="0" borderId="61" xfId="93" applyFont="1" applyFill="1" applyBorder="1" applyAlignment="1">
      <alignment horizontal="center"/>
    </xf>
    <xf numFmtId="0" fontId="36" fillId="0" borderId="53" xfId="93" applyFont="1" applyFill="1" applyBorder="1" applyAlignment="1">
      <alignment horizontal="center"/>
    </xf>
    <xf numFmtId="0" fontId="36" fillId="0" borderId="62" xfId="93" applyFont="1" applyFill="1" applyBorder="1" applyAlignment="1">
      <alignment horizontal="center"/>
    </xf>
    <xf numFmtId="0" fontId="36" fillId="0" borderId="2" xfId="93" applyFont="1" applyFill="1" applyBorder="1" applyAlignment="1">
      <alignment horizontal="center"/>
    </xf>
    <xf numFmtId="0" fontId="27" fillId="0" borderId="67" xfId="93" applyFont="1" applyFill="1" applyBorder="1" applyAlignment="1">
      <alignment horizontal="center" vertical="center"/>
    </xf>
    <xf numFmtId="0" fontId="27" fillId="0" borderId="68" xfId="93" applyFont="1" applyFill="1" applyBorder="1" applyAlignment="1">
      <alignment horizontal="center" vertical="center"/>
    </xf>
    <xf numFmtId="0" fontId="0" fillId="0" borderId="19" xfId="0" applyFill="1" applyBorder="1"/>
    <xf numFmtId="0" fontId="0" fillId="0" borderId="41" xfId="0" applyFill="1" applyBorder="1"/>
    <xf numFmtId="0" fontId="0" fillId="0" borderId="20" xfId="0" applyFill="1" applyBorder="1"/>
    <xf numFmtId="0" fontId="121" fillId="0" borderId="0" xfId="0" applyFont="1" applyFill="1" applyAlignment="1">
      <alignment horizontal="left" wrapText="1"/>
    </xf>
    <xf numFmtId="0" fontId="120" fillId="0" borderId="147" xfId="0" applyFont="1" applyFill="1" applyBorder="1" applyAlignment="1">
      <alignment horizontal="left" vertical="center" wrapText="1"/>
    </xf>
    <xf numFmtId="0" fontId="122" fillId="0" borderId="141" xfId="0" applyFont="1" applyFill="1" applyBorder="1" applyAlignment="1">
      <alignment horizontal="center" vertical="center" wrapText="1"/>
    </xf>
    <xf numFmtId="0" fontId="120" fillId="0" borderId="141" xfId="0" applyFont="1" applyFill="1" applyBorder="1" applyAlignment="1">
      <alignment horizontal="left" vertical="center" wrapText="1"/>
    </xf>
    <xf numFmtId="0" fontId="120" fillId="0" borderId="149" xfId="0" applyFont="1" applyFill="1" applyBorder="1" applyAlignment="1">
      <alignment horizontal="left" vertical="center" wrapText="1"/>
    </xf>
    <xf numFmtId="0" fontId="120" fillId="0" borderId="56" xfId="0" applyFont="1" applyFill="1" applyBorder="1" applyAlignment="1">
      <alignment horizontal="left" vertical="center" wrapText="1"/>
    </xf>
    <xf numFmtId="0" fontId="120" fillId="0" borderId="0" xfId="0" applyFont="1" applyFill="1" applyAlignment="1">
      <alignment wrapText="1"/>
    </xf>
    <xf numFmtId="0" fontId="120" fillId="0" borderId="151" xfId="0" applyFont="1" applyFill="1" applyBorder="1" applyAlignment="1">
      <alignment wrapText="1"/>
    </xf>
    <xf numFmtId="0" fontId="120" fillId="0" borderId="150" xfId="0" applyFont="1" applyFill="1" applyBorder="1" applyAlignment="1">
      <alignment horizontal="left" vertical="center" wrapText="1"/>
    </xf>
    <xf numFmtId="0" fontId="120" fillId="0" borderId="145" xfId="0" applyFont="1" applyFill="1" applyBorder="1" applyAlignment="1">
      <alignment horizontal="left" vertical="center" wrapText="1"/>
    </xf>
    <xf numFmtId="0" fontId="46" fillId="0" borderId="21" xfId="93" applyFill="1" applyBorder="1"/>
    <xf numFmtId="0" fontId="46" fillId="0" borderId="8" xfId="93" applyFill="1" applyBorder="1"/>
    <xf numFmtId="0" fontId="46" fillId="0" borderId="22" xfId="93" applyFill="1" applyBorder="1"/>
    <xf numFmtId="0" fontId="46" fillId="0" borderId="29" xfId="93" applyFill="1" applyBorder="1"/>
    <xf numFmtId="0" fontId="46" fillId="0" borderId="35" xfId="93" applyFill="1" applyBorder="1"/>
    <xf numFmtId="0" fontId="46" fillId="0" borderId="30" xfId="93" applyFill="1" applyBorder="1"/>
    <xf numFmtId="0" fontId="46" fillId="0" borderId="0" xfId="93" applyFill="1" applyAlignment="1">
      <alignment horizontal="left" vertical="center"/>
    </xf>
    <xf numFmtId="0" fontId="120" fillId="5" borderId="143" xfId="0" applyFont="1" applyFill="1" applyBorder="1" applyAlignment="1">
      <alignment wrapText="1"/>
    </xf>
    <xf numFmtId="0" fontId="120" fillId="5" borderId="149" xfId="0" applyFont="1" applyFill="1" applyBorder="1" applyAlignment="1">
      <alignment horizontal="left" vertical="center" wrapText="1"/>
    </xf>
    <xf numFmtId="0" fontId="120" fillId="5" borderId="56" xfId="0" applyFont="1" applyFill="1" applyBorder="1" applyAlignment="1">
      <alignment horizontal="left" vertical="center" wrapText="1"/>
    </xf>
    <xf numFmtId="0" fontId="35" fillId="5" borderId="22" xfId="0" applyFont="1" applyFill="1" applyBorder="1" applyAlignment="1">
      <alignment horizontal="left" vertical="center" wrapText="1"/>
    </xf>
    <xf numFmtId="0" fontId="35" fillId="5" borderId="0" xfId="0" applyFont="1" applyFill="1" applyBorder="1" applyAlignment="1"/>
    <xf numFmtId="0" fontId="35" fillId="5" borderId="21" xfId="0" applyFont="1" applyFill="1" applyBorder="1" applyAlignment="1"/>
    <xf numFmtId="0" fontId="66" fillId="0" borderId="0" xfId="0" applyFont="1"/>
    <xf numFmtId="0" fontId="69" fillId="0" borderId="8" xfId="0" applyFont="1" applyBorder="1"/>
    <xf numFmtId="0" fontId="0" fillId="6" borderId="8" xfId="0" applyFill="1" applyBorder="1"/>
    <xf numFmtId="3" fontId="0" fillId="0" borderId="0" xfId="0" applyNumberFormat="1"/>
    <xf numFmtId="0" fontId="0" fillId="0" borderId="23" xfId="0" applyBorder="1"/>
    <xf numFmtId="0" fontId="0" fillId="0" borderId="47" xfId="0" applyBorder="1"/>
    <xf numFmtId="0" fontId="0" fillId="0" borderId="44" xfId="0" applyBorder="1"/>
    <xf numFmtId="0" fontId="143" fillId="0" borderId="0" xfId="0" applyFont="1"/>
    <xf numFmtId="0" fontId="24" fillId="0" borderId="15" xfId="0" applyFont="1" applyBorder="1"/>
    <xf numFmtId="0" fontId="0" fillId="21" borderId="0" xfId="0" applyFill="1" applyAlignment="1">
      <alignment horizontal="center" vertical="center"/>
    </xf>
    <xf numFmtId="0" fontId="0" fillId="21" borderId="0" xfId="0" applyFill="1"/>
    <xf numFmtId="0" fontId="24" fillId="0" borderId="26" xfId="0" applyFont="1" applyBorder="1"/>
    <xf numFmtId="0" fontId="46" fillId="0" borderId="26" xfId="0" applyFont="1" applyBorder="1" applyAlignment="1">
      <alignment horizontal="left" wrapText="1"/>
    </xf>
    <xf numFmtId="9" fontId="75" fillId="0" borderId="23" xfId="34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textRotation="90" wrapText="1"/>
    </xf>
    <xf numFmtId="0" fontId="76" fillId="0" borderId="8" xfId="0" applyFont="1" applyBorder="1" applyAlignment="1">
      <alignment horizontal="left" vertical="center" wrapText="1"/>
    </xf>
    <xf numFmtId="0" fontId="24" fillId="0" borderId="15" xfId="0" applyFont="1" applyBorder="1" applyAlignment="1">
      <alignment wrapText="1"/>
    </xf>
    <xf numFmtId="9" fontId="75" fillId="0" borderId="8" xfId="34" applyFont="1" applyFill="1" applyBorder="1" applyAlignment="1" applyProtection="1">
      <alignment horizontal="center" vertical="center" wrapText="1"/>
    </xf>
    <xf numFmtId="0" fontId="34" fillId="21" borderId="0" xfId="0" applyFont="1" applyFill="1" applyAlignment="1">
      <alignment horizontal="center" vertical="center"/>
    </xf>
    <xf numFmtId="0" fontId="34" fillId="21" borderId="0" xfId="0" applyFont="1" applyFill="1"/>
    <xf numFmtId="0" fontId="46" fillId="0" borderId="26" xfId="0" applyFont="1" applyBorder="1"/>
    <xf numFmtId="0" fontId="76" fillId="0" borderId="0" xfId="0" applyFont="1"/>
    <xf numFmtId="0" fontId="76" fillId="0" borderId="35" xfId="0" applyFont="1" applyBorder="1"/>
    <xf numFmtId="0" fontId="76" fillId="0" borderId="17" xfId="0" applyFont="1" applyBorder="1"/>
    <xf numFmtId="0" fontId="0" fillId="23" borderId="0" xfId="0" applyFill="1" applyAlignment="1">
      <alignment horizontal="center" vertical="center"/>
    </xf>
    <xf numFmtId="0" fontId="0" fillId="23" borderId="0" xfId="0" applyFill="1"/>
    <xf numFmtId="0" fontId="69" fillId="0" borderId="0" xfId="0" applyFont="1"/>
    <xf numFmtId="0" fontId="76" fillId="0" borderId="16" xfId="0" applyFont="1" applyBorder="1"/>
    <xf numFmtId="0" fontId="76" fillId="0" borderId="26" xfId="0" applyFont="1" applyBorder="1"/>
    <xf numFmtId="0" fontId="150" fillId="0" borderId="8" xfId="0" applyFont="1" applyBorder="1"/>
    <xf numFmtId="0" fontId="150" fillId="0" borderId="22" xfId="0" applyFont="1" applyBorder="1"/>
    <xf numFmtId="0" fontId="150" fillId="0" borderId="0" xfId="0" applyFont="1"/>
    <xf numFmtId="0" fontId="139" fillId="0" borderId="20" xfId="126" applyFont="1" applyFill="1" applyBorder="1" applyAlignment="1">
      <alignment horizontal="center" vertical="center" wrapText="1"/>
    </xf>
    <xf numFmtId="0" fontId="76" fillId="0" borderId="15" xfId="0" applyFont="1" applyBorder="1"/>
    <xf numFmtId="0" fontId="0" fillId="0" borderId="31" xfId="0" applyFill="1" applyBorder="1"/>
    <xf numFmtId="0" fontId="76" fillId="0" borderId="101" xfId="0" applyFont="1" applyBorder="1"/>
    <xf numFmtId="0" fontId="0" fillId="23" borderId="1" xfId="0" applyFill="1" applyBorder="1" applyAlignment="1">
      <alignment horizontal="center" vertical="center"/>
    </xf>
    <xf numFmtId="165" fontId="25" fillId="0" borderId="36" xfId="130" applyNumberFormat="1" applyFont="1" applyFill="1" applyBorder="1" applyAlignment="1">
      <alignment horizontal="center" vertical="center"/>
    </xf>
    <xf numFmtId="165" fontId="25" fillId="0" borderId="63" xfId="130" applyNumberFormat="1" applyFont="1" applyFill="1" applyBorder="1" applyAlignment="1">
      <alignment horizontal="center" vertical="center"/>
    </xf>
    <xf numFmtId="0" fontId="0" fillId="0" borderId="1" xfId="0" applyFill="1" applyBorder="1"/>
    <xf numFmtId="3" fontId="0" fillId="5" borderId="22" xfId="0" applyNumberFormat="1" applyFill="1" applyBorder="1"/>
    <xf numFmtId="3" fontId="0" fillId="5" borderId="0" xfId="0" applyNumberFormat="1" applyFill="1"/>
    <xf numFmtId="0" fontId="0" fillId="5" borderId="19" xfId="0" applyFill="1" applyBorder="1"/>
    <xf numFmtId="0" fontId="0" fillId="5" borderId="41" xfId="0" applyFill="1" applyBorder="1"/>
    <xf numFmtId="0" fontId="0" fillId="5" borderId="20" xfId="0" applyFill="1" applyBorder="1"/>
    <xf numFmtId="0" fontId="26" fillId="13" borderId="1" xfId="126" applyFont="1" applyFill="1" applyBorder="1" applyAlignment="1">
      <alignment horizontal="left" vertical="top" wrapText="1"/>
    </xf>
    <xf numFmtId="0" fontId="46" fillId="13" borderId="1" xfId="93" applyFont="1" applyFill="1" applyBorder="1"/>
    <xf numFmtId="0" fontId="25" fillId="13" borderId="1" xfId="126" applyFont="1" applyFill="1" applyBorder="1" applyAlignment="1">
      <alignment vertical="top" wrapText="1"/>
    </xf>
    <xf numFmtId="0" fontId="25" fillId="13" borderId="63" xfId="126" applyFont="1" applyFill="1" applyBorder="1" applyAlignment="1">
      <alignment vertical="top" wrapText="1"/>
    </xf>
    <xf numFmtId="0" fontId="25" fillId="13" borderId="65" xfId="126" applyFont="1" applyFill="1" applyBorder="1" applyAlignment="1">
      <alignment horizontal="center" vertical="center"/>
    </xf>
    <xf numFmtId="0" fontId="25" fillId="13" borderId="35" xfId="126" applyFont="1" applyFill="1" applyBorder="1" applyAlignment="1">
      <alignment horizontal="center" vertical="center" wrapText="1"/>
    </xf>
    <xf numFmtId="0" fontId="25" fillId="13" borderId="35" xfId="126" applyFont="1" applyFill="1" applyBorder="1" applyAlignment="1">
      <alignment horizontal="center" vertical="center"/>
    </xf>
    <xf numFmtId="0" fontId="24" fillId="13" borderId="35" xfId="0" applyFont="1" applyFill="1" applyBorder="1" applyAlignment="1">
      <alignment horizontal="center" vertical="center"/>
    </xf>
    <xf numFmtId="9" fontId="25" fillId="13" borderId="63" xfId="92" applyFont="1" applyFill="1" applyBorder="1" applyAlignment="1">
      <alignment horizontal="center" vertical="center" wrapText="1"/>
    </xf>
    <xf numFmtId="165" fontId="25" fillId="13" borderId="36" xfId="130" applyNumberFormat="1" applyFont="1" applyFill="1" applyBorder="1" applyAlignment="1">
      <alignment horizontal="center" vertical="center"/>
    </xf>
    <xf numFmtId="165" fontId="38" fillId="13" borderId="35" xfId="95" applyNumberFormat="1" applyFont="1" applyFill="1" applyBorder="1" applyAlignment="1"/>
    <xf numFmtId="165" fontId="25" fillId="13" borderId="63" xfId="130" applyNumberFormat="1" applyFont="1" applyFill="1" applyBorder="1" applyAlignment="1">
      <alignment horizontal="center" vertical="center"/>
    </xf>
    <xf numFmtId="3" fontId="38" fillId="13" borderId="1" xfId="126" applyNumberFormat="1" applyFont="1" applyFill="1" applyBorder="1"/>
    <xf numFmtId="0" fontId="84" fillId="13" borderId="1" xfId="0" applyFont="1" applyFill="1" applyBorder="1"/>
    <xf numFmtId="0" fontId="0" fillId="13" borderId="103" xfId="0" applyFill="1" applyBorder="1"/>
    <xf numFmtId="0" fontId="0" fillId="13" borderId="43" xfId="0" applyFill="1" applyBorder="1"/>
    <xf numFmtId="0" fontId="0" fillId="13" borderId="101" xfId="0" applyFill="1" applyBorder="1"/>
    <xf numFmtId="0" fontId="0" fillId="13" borderId="1" xfId="0" applyFill="1" applyBorder="1"/>
    <xf numFmtId="0" fontId="0" fillId="0" borderId="0" xfId="0" applyAlignment="1">
      <alignment vertical="center"/>
    </xf>
    <xf numFmtId="0" fontId="13" fillId="0" borderId="46" xfId="0" applyFont="1" applyBorder="1" applyAlignment="1">
      <alignment horizontal="center" vertical="center"/>
    </xf>
    <xf numFmtId="0" fontId="0" fillId="21" borderId="21" xfId="0" applyFill="1" applyBorder="1" applyAlignment="1">
      <alignment horizontal="center" vertical="center"/>
    </xf>
    <xf numFmtId="0" fontId="76" fillId="0" borderId="49" xfId="0" applyFont="1" applyBorder="1" applyAlignment="1">
      <alignment horizontal="center" vertical="center"/>
    </xf>
    <xf numFmtId="0" fontId="150" fillId="0" borderId="21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35" fillId="19" borderId="8" xfId="0" applyFont="1" applyFill="1" applyBorder="1" applyAlignment="1">
      <alignment vertical="center"/>
    </xf>
    <xf numFmtId="0" fontId="143" fillId="0" borderId="8" xfId="0" applyFont="1" applyBorder="1" applyAlignment="1">
      <alignment horizontal="center" vertical="center"/>
    </xf>
    <xf numFmtId="0" fontId="46" fillId="19" borderId="8" xfId="0" applyFont="1" applyFill="1" applyBorder="1" applyAlignment="1">
      <alignment vertical="center"/>
    </xf>
    <xf numFmtId="0" fontId="46" fillId="0" borderId="23" xfId="0" applyFont="1" applyBorder="1"/>
    <xf numFmtId="0" fontId="0" fillId="0" borderId="23" xfId="0" applyBorder="1" applyAlignment="1">
      <alignment horizontal="center" vertical="center"/>
    </xf>
    <xf numFmtId="0" fontId="0" fillId="0" borderId="61" xfId="0" applyBorder="1"/>
    <xf numFmtId="0" fontId="0" fillId="0" borderId="53" xfId="0" applyBorder="1"/>
    <xf numFmtId="0" fontId="0" fillId="0" borderId="62" xfId="0" applyBorder="1"/>
    <xf numFmtId="0" fontId="46" fillId="0" borderId="31" xfId="0" applyFont="1" applyBorder="1"/>
    <xf numFmtId="0" fontId="0" fillId="0" borderId="31" xfId="0" applyBorder="1" applyAlignment="1">
      <alignment horizontal="center" vertical="center"/>
    </xf>
    <xf numFmtId="0" fontId="46" fillId="0" borderId="35" xfId="0" applyFont="1" applyBorder="1"/>
    <xf numFmtId="0" fontId="0" fillId="0" borderId="35" xfId="0" applyBorder="1" applyAlignment="1">
      <alignment horizontal="center" vertical="center"/>
    </xf>
    <xf numFmtId="3" fontId="0" fillId="0" borderId="60" xfId="0" applyNumberFormat="1" applyBorder="1"/>
    <xf numFmtId="0" fontId="0" fillId="0" borderId="60" xfId="0" applyBorder="1"/>
    <xf numFmtId="0" fontId="24" fillId="0" borderId="23" xfId="0" applyFont="1" applyBorder="1"/>
    <xf numFmtId="0" fontId="13" fillId="0" borderId="23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3" fontId="0" fillId="0" borderId="19" xfId="0" applyNumberFormat="1" applyFill="1" applyBorder="1"/>
    <xf numFmtId="3" fontId="0" fillId="0" borderId="22" xfId="0" applyNumberFormat="1" applyFill="1" applyBorder="1"/>
    <xf numFmtId="3" fontId="143" fillId="0" borderId="21" xfId="0" applyNumberFormat="1" applyFont="1" applyFill="1" applyBorder="1"/>
    <xf numFmtId="3" fontId="143" fillId="0" borderId="8" xfId="0" applyNumberFormat="1" applyFont="1" applyFill="1" applyBorder="1"/>
    <xf numFmtId="3" fontId="0" fillId="0" borderId="46" xfId="0" applyNumberFormat="1" applyFill="1" applyBorder="1"/>
    <xf numFmtId="0" fontId="0" fillId="0" borderId="23" xfId="0" applyFill="1" applyBorder="1"/>
    <xf numFmtId="3" fontId="0" fillId="0" borderId="38" xfId="0" applyNumberFormat="1" applyFill="1" applyBorder="1"/>
    <xf numFmtId="3" fontId="0" fillId="0" borderId="29" xfId="0" applyNumberFormat="1" applyFill="1" applyBorder="1"/>
    <xf numFmtId="3" fontId="46" fillId="0" borderId="35" xfId="0" applyNumberFormat="1" applyFont="1" applyFill="1" applyBorder="1"/>
    <xf numFmtId="3" fontId="0" fillId="0" borderId="30" xfId="0" applyNumberFormat="1" applyFill="1" applyBorder="1"/>
    <xf numFmtId="3" fontId="0" fillId="0" borderId="49" xfId="0" applyNumberFormat="1" applyFill="1" applyBorder="1"/>
    <xf numFmtId="3" fontId="0" fillId="0" borderId="31" xfId="0" applyNumberFormat="1" applyFill="1" applyBorder="1"/>
    <xf numFmtId="3" fontId="0" fillId="0" borderId="48" xfId="0" applyNumberFormat="1" applyFill="1" applyBorder="1"/>
    <xf numFmtId="0" fontId="0" fillId="0" borderId="29" xfId="0" applyFill="1" applyBorder="1"/>
    <xf numFmtId="0" fontId="0" fillId="0" borderId="35" xfId="0" applyFill="1" applyBorder="1"/>
    <xf numFmtId="3" fontId="123" fillId="0" borderId="31" xfId="0" applyNumberFormat="1" applyFont="1" applyFill="1" applyBorder="1"/>
    <xf numFmtId="3" fontId="0" fillId="0" borderId="23" xfId="0" applyNumberFormat="1" applyFill="1" applyBorder="1"/>
    <xf numFmtId="0" fontId="0" fillId="0" borderId="46" xfId="0" applyFill="1" applyBorder="1"/>
    <xf numFmtId="4" fontId="34" fillId="0" borderId="8" xfId="0" applyNumberFormat="1" applyFont="1" applyFill="1" applyBorder="1"/>
    <xf numFmtId="0" fontId="76" fillId="0" borderId="21" xfId="0" applyFont="1" applyFill="1" applyBorder="1"/>
    <xf numFmtId="0" fontId="76" fillId="0" borderId="8" xfId="0" applyFont="1" applyFill="1" applyBorder="1"/>
    <xf numFmtId="3" fontId="76" fillId="0" borderId="21" xfId="0" applyNumberFormat="1" applyFont="1" applyFill="1" applyBorder="1"/>
    <xf numFmtId="165" fontId="38" fillId="0" borderId="35" xfId="95" applyNumberFormat="1" applyFont="1" applyFill="1" applyBorder="1" applyAlignment="1"/>
    <xf numFmtId="0" fontId="150" fillId="0" borderId="8" xfId="0" applyFont="1" applyFill="1" applyBorder="1"/>
    <xf numFmtId="3" fontId="14" fillId="0" borderId="35" xfId="0" applyNumberFormat="1" applyFont="1" applyFill="1" applyBorder="1"/>
    <xf numFmtId="3" fontId="0" fillId="0" borderId="0" xfId="0" applyNumberFormat="1" applyFill="1"/>
    <xf numFmtId="0" fontId="46" fillId="0" borderId="30" xfId="0" applyFont="1" applyBorder="1"/>
    <xf numFmtId="0" fontId="0" fillId="0" borderId="49" xfId="0" applyFill="1" applyBorder="1"/>
    <xf numFmtId="0" fontId="24" fillId="0" borderId="38" xfId="0" applyFont="1" applyBorder="1"/>
    <xf numFmtId="0" fontId="13" fillId="0" borderId="49" xfId="0" applyFont="1" applyBorder="1" applyAlignment="1">
      <alignment horizontal="center" vertical="center" wrapText="1"/>
    </xf>
    <xf numFmtId="0" fontId="24" fillId="0" borderId="100" xfId="0" applyFont="1" applyBorder="1"/>
    <xf numFmtId="9" fontId="75" fillId="0" borderId="44" xfId="34" applyFont="1" applyBorder="1" applyAlignment="1" applyProtection="1">
      <alignment horizontal="center" vertical="center" wrapText="1"/>
    </xf>
    <xf numFmtId="3" fontId="0" fillId="0" borderId="47" xfId="0" applyNumberFormat="1" applyFill="1" applyBorder="1"/>
    <xf numFmtId="0" fontId="0" fillId="0" borderId="44" xfId="0" applyFill="1" applyBorder="1"/>
    <xf numFmtId="3" fontId="0" fillId="0" borderId="114" xfId="0" applyNumberFormat="1" applyFill="1" applyBorder="1"/>
    <xf numFmtId="0" fontId="0" fillId="0" borderId="114" xfId="0" applyBorder="1"/>
    <xf numFmtId="0" fontId="13" fillId="0" borderId="16" xfId="0" applyFont="1" applyBorder="1"/>
    <xf numFmtId="0" fontId="13" fillId="0" borderId="26" xfId="0" applyFont="1" applyBorder="1"/>
    <xf numFmtId="0" fontId="13" fillId="0" borderId="26" xfId="0" applyFont="1" applyBorder="1" applyAlignment="1">
      <alignment horizontal="left" wrapText="1"/>
    </xf>
    <xf numFmtId="0" fontId="0" fillId="5" borderId="0" xfId="0" applyFill="1" applyAlignment="1">
      <alignment horizontal="center" vertical="center" textRotation="90" wrapText="1"/>
    </xf>
    <xf numFmtId="0" fontId="76" fillId="5" borderId="8" xfId="0" applyFont="1" applyFill="1" applyBorder="1" applyAlignment="1">
      <alignment horizontal="center" vertical="center" wrapText="1"/>
    </xf>
    <xf numFmtId="0" fontId="76" fillId="5" borderId="23" xfId="0" applyFont="1" applyFill="1" applyBorder="1" applyAlignment="1">
      <alignment horizontal="left" vertical="center" wrapText="1"/>
    </xf>
    <xf numFmtId="9" fontId="0" fillId="5" borderId="23" xfId="0" applyNumberFormat="1" applyFill="1" applyBorder="1" applyAlignment="1">
      <alignment horizontal="center" vertical="center"/>
    </xf>
    <xf numFmtId="9" fontId="0" fillId="5" borderId="15" xfId="0" applyNumberFormat="1" applyFill="1" applyBorder="1" applyAlignment="1">
      <alignment horizontal="center" vertical="center"/>
    </xf>
    <xf numFmtId="0" fontId="24" fillId="5" borderId="15" xfId="0" applyFont="1" applyFill="1" applyBorder="1"/>
    <xf numFmtId="0" fontId="0" fillId="5" borderId="18" xfId="0" applyFill="1" applyBorder="1" applyAlignment="1">
      <alignment horizontal="center" vertical="center"/>
    </xf>
    <xf numFmtId="3" fontId="0" fillId="5" borderId="18" xfId="0" applyNumberFormat="1" applyFill="1" applyBorder="1"/>
    <xf numFmtId="3" fontId="0" fillId="5" borderId="8" xfId="0" applyNumberFormat="1" applyFill="1" applyBorder="1"/>
    <xf numFmtId="0" fontId="13" fillId="0" borderId="18" xfId="0" applyFont="1" applyBorder="1" applyAlignment="1">
      <alignment horizontal="center" vertical="center"/>
    </xf>
    <xf numFmtId="0" fontId="24" fillId="0" borderId="23" xfId="0" applyFont="1" applyBorder="1" applyAlignment="1">
      <alignment wrapText="1"/>
    </xf>
    <xf numFmtId="0" fontId="34" fillId="5" borderId="21" xfId="0" applyFont="1" applyFill="1" applyBorder="1" applyAlignment="1">
      <alignment horizontal="center" vertical="center"/>
    </xf>
    <xf numFmtId="3" fontId="34" fillId="5" borderId="21" xfId="0" applyNumberFormat="1" applyFont="1" applyFill="1" applyBorder="1"/>
    <xf numFmtId="3" fontId="34" fillId="5" borderId="8" xfId="0" applyNumberFormat="1" applyFont="1" applyFill="1" applyBorder="1"/>
    <xf numFmtId="3" fontId="0" fillId="0" borderId="35" xfId="0" applyNumberFormat="1" applyFill="1" applyBorder="1"/>
    <xf numFmtId="0" fontId="123" fillId="5" borderId="16" xfId="0" applyFont="1" applyFill="1" applyBorder="1"/>
    <xf numFmtId="0" fontId="70" fillId="10" borderId="17" xfId="0" applyFont="1" applyFill="1" applyBorder="1" applyAlignment="1">
      <alignment horizontal="center" vertical="center" wrapText="1"/>
    </xf>
    <xf numFmtId="0" fontId="0" fillId="0" borderId="21" xfId="0" applyFill="1" applyBorder="1" applyAlignment="1">
      <alignment wrapText="1"/>
    </xf>
    <xf numFmtId="0" fontId="0" fillId="0" borderId="8" xfId="0" applyFill="1" applyBorder="1" applyAlignment="1">
      <alignment wrapText="1"/>
    </xf>
    <xf numFmtId="3" fontId="0" fillId="0" borderId="22" xfId="0" applyNumberFormat="1" applyFill="1" applyBorder="1" applyAlignment="1">
      <alignment wrapText="1"/>
    </xf>
    <xf numFmtId="3" fontId="0" fillId="0" borderId="0" xfId="0" applyNumberFormat="1" applyAlignment="1">
      <alignment wrapText="1"/>
    </xf>
    <xf numFmtId="0" fontId="0" fillId="0" borderId="0" xfId="0" applyAlignment="1">
      <alignment wrapText="1"/>
    </xf>
    <xf numFmtId="3" fontId="0" fillId="0" borderId="21" xfId="0" applyNumberFormat="1" applyFill="1" applyBorder="1" applyAlignment="1">
      <alignment wrapText="1"/>
    </xf>
    <xf numFmtId="0" fontId="76" fillId="5" borderId="21" xfId="0" applyFont="1" applyFill="1" applyBorder="1" applyAlignment="1">
      <alignment horizontal="center" vertical="center"/>
    </xf>
    <xf numFmtId="0" fontId="76" fillId="5" borderId="21" xfId="0" applyFont="1" applyFill="1" applyBorder="1"/>
    <xf numFmtId="0" fontId="76" fillId="5" borderId="8" xfId="0" applyFont="1" applyFill="1" applyBorder="1"/>
    <xf numFmtId="0" fontId="76" fillId="0" borderId="21" xfId="0" applyFont="1" applyFill="1" applyBorder="1" applyAlignment="1">
      <alignment horizontal="center" vertical="center"/>
    </xf>
    <xf numFmtId="0" fontId="76" fillId="0" borderId="46" xfId="0" applyFont="1" applyFill="1" applyBorder="1"/>
    <xf numFmtId="0" fontId="76" fillId="0" borderId="23" xfId="0" applyFont="1" applyFill="1" applyBorder="1"/>
    <xf numFmtId="0" fontId="76" fillId="0" borderId="49" xfId="0" applyFont="1" applyFill="1" applyBorder="1"/>
    <xf numFmtId="0" fontId="76" fillId="0" borderId="31" xfId="0" applyFont="1" applyFill="1" applyBorder="1"/>
    <xf numFmtId="0" fontId="76" fillId="0" borderId="35" xfId="0" applyFont="1" applyBorder="1" applyAlignment="1">
      <alignment horizontal="center" vertical="center"/>
    </xf>
    <xf numFmtId="0" fontId="76" fillId="0" borderId="29" xfId="0" applyFont="1" applyFill="1" applyBorder="1"/>
    <xf numFmtId="0" fontId="76" fillId="0" borderId="35" xfId="0" applyFont="1" applyFill="1" applyBorder="1"/>
    <xf numFmtId="0" fontId="76" fillId="0" borderId="60" xfId="0" applyFont="1" applyBorder="1"/>
    <xf numFmtId="0" fontId="76" fillId="0" borderId="46" xfId="0" applyFont="1" applyBorder="1" applyAlignment="1">
      <alignment horizontal="center" vertical="center" wrapText="1"/>
    </xf>
    <xf numFmtId="0" fontId="76" fillId="0" borderId="29" xfId="0" applyFont="1" applyBorder="1" applyAlignment="1">
      <alignment horizontal="center" vertical="center" wrapText="1"/>
    </xf>
    <xf numFmtId="0" fontId="46" fillId="22" borderId="8" xfId="0" applyFont="1" applyFill="1" applyBorder="1"/>
    <xf numFmtId="0" fontId="76" fillId="5" borderId="16" xfId="0" applyFont="1" applyFill="1" applyBorder="1"/>
    <xf numFmtId="0" fontId="76" fillId="0" borderId="22" xfId="0" applyFont="1" applyBorder="1"/>
    <xf numFmtId="0" fontId="76" fillId="0" borderId="30" xfId="0" applyFont="1" applyBorder="1"/>
    <xf numFmtId="0" fontId="69" fillId="5" borderId="0" xfId="0" applyFont="1" applyFill="1"/>
    <xf numFmtId="9" fontId="68" fillId="17" borderId="0" xfId="0" applyNumberFormat="1" applyFont="1" applyFill="1" applyBorder="1" applyAlignment="1">
      <alignment horizontal="center" vertical="center"/>
    </xf>
    <xf numFmtId="0" fontId="70" fillId="0" borderId="0" xfId="0" applyFont="1" applyBorder="1" applyAlignment="1">
      <alignment horizontal="center" vertical="center" wrapText="1"/>
    </xf>
    <xf numFmtId="0" fontId="73" fillId="0" borderId="10" xfId="0" applyFont="1" applyBorder="1" applyAlignment="1">
      <alignment horizontal="center" vertical="center" wrapText="1"/>
    </xf>
    <xf numFmtId="9" fontId="75" fillId="0" borderId="50" xfId="34" applyFont="1" applyBorder="1" applyAlignment="1" applyProtection="1">
      <alignment horizontal="center" vertical="center" wrapText="1"/>
    </xf>
    <xf numFmtId="9" fontId="75" fillId="0" borderId="37" xfId="34" applyFont="1" applyBorder="1" applyAlignment="1" applyProtection="1">
      <alignment horizontal="center" vertical="center" wrapText="1"/>
    </xf>
    <xf numFmtId="9" fontId="75" fillId="0" borderId="65" xfId="34" applyFont="1" applyBorder="1" applyAlignment="1" applyProtection="1">
      <alignment horizontal="center" vertical="center" wrapText="1"/>
    </xf>
    <xf numFmtId="9" fontId="75" fillId="5" borderId="18" xfId="34" applyFont="1" applyFill="1" applyBorder="1" applyAlignment="1" applyProtection="1">
      <alignment horizontal="center" vertical="center" wrapText="1"/>
    </xf>
    <xf numFmtId="9" fontId="75" fillId="0" borderId="51" xfId="34" applyFont="1" applyBorder="1" applyAlignment="1" applyProtection="1">
      <alignment horizontal="center" vertical="center" wrapText="1"/>
    </xf>
    <xf numFmtId="9" fontId="75" fillId="0" borderId="18" xfId="34" applyFont="1" applyFill="1" applyBorder="1" applyAlignment="1" applyProtection="1">
      <alignment horizontal="center" vertical="center" wrapText="1"/>
    </xf>
    <xf numFmtId="9" fontId="75" fillId="0" borderId="24" xfId="34" applyFont="1" applyBorder="1" applyAlignment="1" applyProtection="1">
      <alignment horizontal="center" vertical="center" wrapText="1"/>
    </xf>
    <xf numFmtId="9" fontId="75" fillId="0" borderId="2" xfId="34" applyFont="1" applyBorder="1" applyAlignment="1" applyProtection="1">
      <alignment horizontal="center" vertical="center" wrapText="1"/>
    </xf>
    <xf numFmtId="9" fontId="75" fillId="0" borderId="17" xfId="34" applyFont="1" applyBorder="1" applyAlignment="1" applyProtection="1">
      <alignment horizontal="center" vertical="center" wrapText="1"/>
    </xf>
    <xf numFmtId="9" fontId="25" fillId="13" borderId="60" xfId="92" applyFont="1" applyFill="1" applyBorder="1" applyAlignment="1">
      <alignment horizontal="center" vertical="center" wrapText="1"/>
    </xf>
    <xf numFmtId="0" fontId="0" fillId="0" borderId="2" xfId="0" applyBorder="1"/>
    <xf numFmtId="0" fontId="150" fillId="0" borderId="2" xfId="0" applyFont="1" applyBorder="1"/>
    <xf numFmtId="0" fontId="24" fillId="6" borderId="16" xfId="0" applyFont="1" applyFill="1" applyBorder="1" applyAlignment="1">
      <alignment wrapText="1"/>
    </xf>
    <xf numFmtId="0" fontId="24" fillId="0" borderId="63" xfId="0" applyFont="1" applyBorder="1" applyAlignment="1">
      <alignment wrapText="1"/>
    </xf>
    <xf numFmtId="3" fontId="38" fillId="0" borderId="17" xfId="126" applyNumberFormat="1" applyFont="1" applyBorder="1"/>
    <xf numFmtId="0" fontId="84" fillId="0" borderId="8" xfId="0" applyFont="1" applyBorder="1"/>
    <xf numFmtId="0" fontId="0" fillId="0" borderId="17" xfId="0" applyFill="1" applyBorder="1"/>
    <xf numFmtId="0" fontId="0" fillId="0" borderId="18" xfId="0" applyFill="1" applyBorder="1"/>
    <xf numFmtId="43" fontId="46" fillId="0" borderId="0" xfId="1" applyFont="1" applyFill="1" applyAlignment="1"/>
    <xf numFmtId="0" fontId="46" fillId="0" borderId="161" xfId="93" applyBorder="1"/>
    <xf numFmtId="0" fontId="46" fillId="0" borderId="162" xfId="93" applyBorder="1"/>
    <xf numFmtId="0" fontId="151" fillId="0" borderId="163" xfId="93" applyFont="1" applyBorder="1" applyAlignment="1">
      <alignment horizontal="right"/>
    </xf>
    <xf numFmtId="0" fontId="82" fillId="0" borderId="0" xfId="93" applyFont="1"/>
    <xf numFmtId="0" fontId="46" fillId="0" borderId="56" xfId="93" applyBorder="1"/>
    <xf numFmtId="0" fontId="32" fillId="0" borderId="0" xfId="93" applyFont="1"/>
    <xf numFmtId="0" fontId="156" fillId="0" borderId="0" xfId="93" applyFont="1" applyAlignment="1">
      <alignment horizontal="center"/>
    </xf>
    <xf numFmtId="43" fontId="123" fillId="0" borderId="148" xfId="1" applyFont="1" applyFill="1" applyBorder="1"/>
    <xf numFmtId="43" fontId="123" fillId="0" borderId="146" xfId="1" applyFont="1" applyFill="1" applyBorder="1"/>
    <xf numFmtId="43" fontId="46" fillId="0" borderId="152" xfId="1" applyFont="1" applyFill="1" applyBorder="1"/>
    <xf numFmtId="43" fontId="0" fillId="0" borderId="0" xfId="0" applyNumberFormat="1"/>
    <xf numFmtId="43" fontId="123" fillId="0" borderId="149" xfId="1" applyFont="1" applyFill="1" applyBorder="1" applyAlignment="1"/>
    <xf numFmtId="43" fontId="123" fillId="0" borderId="56" xfId="1" applyFont="1" applyFill="1" applyBorder="1" applyAlignment="1"/>
    <xf numFmtId="43" fontId="46" fillId="0" borderId="153" xfId="1" applyFont="1" applyFill="1" applyBorder="1"/>
    <xf numFmtId="0" fontId="46" fillId="0" borderId="150" xfId="93" applyBorder="1" applyAlignment="1">
      <alignment horizontal="center" vertical="center"/>
    </xf>
    <xf numFmtId="43" fontId="123" fillId="0" borderId="149" xfId="1" applyFont="1" applyFill="1" applyBorder="1"/>
    <xf numFmtId="43" fontId="123" fillId="0" borderId="56" xfId="1" applyFont="1" applyFill="1" applyBorder="1"/>
    <xf numFmtId="0" fontId="46" fillId="0" borderId="149" xfId="93" applyBorder="1" applyAlignment="1">
      <alignment horizontal="center" vertical="center"/>
    </xf>
    <xf numFmtId="43" fontId="46" fillId="0" borderId="149" xfId="1" applyFont="1" applyFill="1" applyBorder="1"/>
    <xf numFmtId="43" fontId="46" fillId="0" borderId="56" xfId="1" applyFont="1" applyFill="1" applyBorder="1"/>
    <xf numFmtId="43" fontId="123" fillId="0" borderId="0" xfId="1" applyFont="1" applyFill="1" applyAlignment="1"/>
    <xf numFmtId="0" fontId="63" fillId="0" borderId="0" xfId="0" applyFont="1"/>
    <xf numFmtId="0" fontId="46" fillId="0" borderId="71" xfId="93" applyBorder="1" applyAlignment="1">
      <alignment wrapText="1"/>
    </xf>
    <xf numFmtId="0" fontId="46" fillId="0" borderId="164" xfId="93" applyBorder="1" applyAlignment="1">
      <alignment wrapText="1"/>
    </xf>
    <xf numFmtId="0" fontId="82" fillId="0" borderId="0" xfId="93" applyFont="1" applyAlignment="1">
      <alignment horizontal="center" vertical="center"/>
    </xf>
    <xf numFmtId="0" fontId="123" fillId="0" borderId="0" xfId="93" applyFont="1"/>
    <xf numFmtId="43" fontId="123" fillId="0" borderId="153" xfId="1" applyFont="1" applyFill="1" applyBorder="1"/>
    <xf numFmtId="43" fontId="46" fillId="0" borderId="56" xfId="1" applyFont="1" applyFill="1" applyBorder="1" applyAlignment="1"/>
    <xf numFmtId="0" fontId="46" fillId="0" borderId="173" xfId="93" applyBorder="1" applyAlignment="1">
      <alignment wrapText="1"/>
    </xf>
    <xf numFmtId="0" fontId="61" fillId="0" borderId="56" xfId="93" applyFont="1" applyBorder="1" applyAlignment="1">
      <alignment wrapText="1"/>
    </xf>
    <xf numFmtId="0" fontId="61" fillId="0" borderId="86" xfId="93" applyFont="1" applyBorder="1" applyAlignment="1">
      <alignment wrapText="1"/>
    </xf>
    <xf numFmtId="0" fontId="46" fillId="0" borderId="86" xfId="93" applyBorder="1" applyAlignment="1">
      <alignment wrapText="1"/>
    </xf>
    <xf numFmtId="0" fontId="46" fillId="0" borderId="171" xfId="93" applyBorder="1" applyAlignment="1">
      <alignment wrapText="1"/>
    </xf>
    <xf numFmtId="0" fontId="46" fillId="0" borderId="58" xfId="93" applyBorder="1" applyAlignment="1">
      <alignment horizontal="center" vertical="center" textRotation="90" wrapText="1"/>
    </xf>
    <xf numFmtId="0" fontId="46" fillId="0" borderId="141" xfId="93" applyBorder="1" applyAlignment="1">
      <alignment horizontal="center" vertical="center" textRotation="90" wrapText="1"/>
    </xf>
    <xf numFmtId="0" fontId="82" fillId="0" borderId="164" xfId="93" applyFont="1" applyBorder="1" applyAlignment="1">
      <alignment wrapText="1"/>
    </xf>
    <xf numFmtId="43" fontId="82" fillId="0" borderId="149" xfId="1" applyFont="1" applyFill="1" applyBorder="1"/>
    <xf numFmtId="43" fontId="82" fillId="0" borderId="56" xfId="1" applyFont="1" applyFill="1" applyBorder="1"/>
    <xf numFmtId="43" fontId="24" fillId="0" borderId="149" xfId="1" applyFont="1" applyFill="1" applyBorder="1"/>
    <xf numFmtId="0" fontId="161" fillId="0" borderId="0" xfId="0" applyFont="1"/>
    <xf numFmtId="43" fontId="123" fillId="0" borderId="150" xfId="1" applyFont="1" applyFill="1" applyBorder="1" applyAlignment="1"/>
    <xf numFmtId="43" fontId="123" fillId="0" borderId="174" xfId="1" applyFont="1" applyFill="1" applyBorder="1" applyAlignment="1"/>
    <xf numFmtId="43" fontId="46" fillId="0" borderId="0" xfId="1" applyFont="1" applyFill="1" applyBorder="1"/>
    <xf numFmtId="43" fontId="156" fillId="0" borderId="9" xfId="1" applyFont="1" applyFill="1" applyBorder="1" applyAlignment="1"/>
    <xf numFmtId="43" fontId="24" fillId="0" borderId="0" xfId="1" applyFont="1" applyFill="1" applyBorder="1" applyAlignment="1"/>
    <xf numFmtId="43" fontId="82" fillId="0" borderId="0" xfId="1" applyFont="1" applyFill="1" applyAlignment="1"/>
    <xf numFmtId="43" fontId="24" fillId="0" borderId="0" xfId="1" applyFont="1" applyFill="1" applyAlignment="1"/>
    <xf numFmtId="0" fontId="24" fillId="0" borderId="0" xfId="93" applyFont="1" applyAlignment="1">
      <alignment wrapText="1"/>
    </xf>
    <xf numFmtId="43" fontId="46" fillId="0" borderId="0" xfId="1" applyFont="1" applyFill="1" applyAlignment="1">
      <alignment horizontal="left" vertical="center"/>
    </xf>
    <xf numFmtId="0" fontId="46" fillId="0" borderId="79" xfId="93" applyBorder="1"/>
    <xf numFmtId="0" fontId="41" fillId="0" borderId="79" xfId="93" applyFont="1" applyBorder="1"/>
    <xf numFmtId="43" fontId="0" fillId="0" borderId="0" xfId="1" applyFont="1" applyFill="1" applyBorder="1" applyAlignment="1">
      <alignment horizontal="left" vertical="center"/>
    </xf>
    <xf numFmtId="43" fontId="0" fillId="0" borderId="0" xfId="1" applyFont="1" applyFill="1" applyBorder="1" applyAlignment="1"/>
    <xf numFmtId="0" fontId="162" fillId="0" borderId="0" xfId="0" applyFont="1"/>
    <xf numFmtId="0" fontId="158" fillId="0" borderId="0" xfId="93" applyFont="1" applyAlignment="1">
      <alignment horizontal="left" wrapText="1"/>
    </xf>
    <xf numFmtId="0" fontId="46" fillId="0" borderId="0" xfId="93" applyAlignment="1">
      <alignment horizontal="left" wrapText="1"/>
    </xf>
    <xf numFmtId="0" fontId="82" fillId="0" borderId="171" xfId="93" applyFont="1" applyBorder="1" applyAlignment="1">
      <alignment wrapText="1"/>
    </xf>
    <xf numFmtId="0" fontId="82" fillId="0" borderId="173" xfId="93" applyFont="1" applyBorder="1" applyAlignment="1">
      <alignment wrapText="1"/>
    </xf>
    <xf numFmtId="0" fontId="82" fillId="0" borderId="86" xfId="93" applyFont="1" applyBorder="1" applyAlignment="1">
      <alignment wrapText="1"/>
    </xf>
    <xf numFmtId="0" fontId="24" fillId="0" borderId="164" xfId="93" applyFont="1" applyBorder="1" applyAlignment="1">
      <alignment wrapText="1"/>
    </xf>
    <xf numFmtId="0" fontId="159" fillId="0" borderId="56" xfId="93" applyFont="1" applyBorder="1" applyAlignment="1">
      <alignment wrapText="1"/>
    </xf>
    <xf numFmtId="0" fontId="160" fillId="0" borderId="56" xfId="93" applyFont="1" applyBorder="1" applyAlignment="1">
      <alignment wrapText="1"/>
    </xf>
    <xf numFmtId="0" fontId="82" fillId="0" borderId="0" xfId="93" applyFont="1" applyAlignment="1">
      <alignment wrapText="1"/>
    </xf>
    <xf numFmtId="0" fontId="46" fillId="0" borderId="79" xfId="93" applyBorder="1" applyAlignment="1">
      <alignment wrapText="1"/>
    </xf>
    <xf numFmtId="0" fontId="49" fillId="10" borderId="56" xfId="93" applyFont="1" applyFill="1" applyBorder="1" applyAlignment="1">
      <alignment horizontal="center" vertical="center" wrapText="1"/>
    </xf>
    <xf numFmtId="0" fontId="46" fillId="0" borderId="73" xfId="93" applyBorder="1" applyAlignment="1">
      <alignment wrapText="1"/>
    </xf>
    <xf numFmtId="43" fontId="123" fillId="0" borderId="67" xfId="1" applyFont="1" applyFill="1" applyBorder="1" applyAlignment="1"/>
    <xf numFmtId="43" fontId="123" fillId="0" borderId="66" xfId="1" applyFont="1" applyFill="1" applyBorder="1" applyAlignment="1"/>
    <xf numFmtId="43" fontId="46" fillId="0" borderId="68" xfId="1" applyFont="1" applyFill="1" applyBorder="1"/>
    <xf numFmtId="0" fontId="46" fillId="0" borderId="170" xfId="93" applyBorder="1" applyAlignment="1">
      <alignment wrapText="1"/>
    </xf>
    <xf numFmtId="43" fontId="123" fillId="0" borderId="147" xfId="1" applyFont="1" applyFill="1" applyBorder="1"/>
    <xf numFmtId="43" fontId="123" fillId="0" borderId="141" xfId="1" applyFont="1" applyFill="1" applyBorder="1"/>
    <xf numFmtId="43" fontId="46" fillId="0" borderId="176" xfId="1" applyFont="1" applyFill="1" applyBorder="1"/>
    <xf numFmtId="0" fontId="46" fillId="0" borderId="175" xfId="93" applyBorder="1" applyAlignment="1">
      <alignment wrapText="1"/>
    </xf>
    <xf numFmtId="43" fontId="123" fillId="0" borderId="178" xfId="1" applyFont="1" applyFill="1" applyBorder="1" applyAlignment="1"/>
    <xf numFmtId="43" fontId="123" fillId="0" borderId="177" xfId="1" applyFont="1" applyFill="1" applyBorder="1" applyAlignment="1"/>
    <xf numFmtId="43" fontId="46" fillId="0" borderId="179" xfId="1" applyFont="1" applyFill="1" applyBorder="1"/>
    <xf numFmtId="43" fontId="0" fillId="0" borderId="60" xfId="0" applyNumberFormat="1" applyBorder="1"/>
    <xf numFmtId="43" fontId="123" fillId="0" borderId="67" xfId="1" applyFont="1" applyFill="1" applyBorder="1"/>
    <xf numFmtId="43" fontId="123" fillId="0" borderId="66" xfId="1" applyFont="1" applyFill="1" applyBorder="1"/>
    <xf numFmtId="43" fontId="123" fillId="0" borderId="178" xfId="1" applyFont="1" applyFill="1" applyBorder="1"/>
    <xf numFmtId="43" fontId="123" fillId="0" borderId="177" xfId="1" applyFont="1" applyFill="1" applyBorder="1"/>
    <xf numFmtId="0" fontId="46" fillId="5" borderId="0" xfId="93" applyFill="1" applyAlignment="1">
      <alignment wrapText="1"/>
    </xf>
    <xf numFmtId="43" fontId="46" fillId="5" borderId="149" xfId="1" applyFont="1" applyFill="1" applyBorder="1"/>
    <xf numFmtId="43" fontId="46" fillId="5" borderId="56" xfId="1" applyFont="1" applyFill="1" applyBorder="1"/>
    <xf numFmtId="43" fontId="46" fillId="5" borderId="153" xfId="1" applyFont="1" applyFill="1" applyBorder="1"/>
    <xf numFmtId="0" fontId="63" fillId="0" borderId="60" xfId="0" applyFont="1" applyBorder="1"/>
    <xf numFmtId="0" fontId="46" fillId="0" borderId="148" xfId="93" applyBorder="1" applyAlignment="1">
      <alignment horizontal="left" vertical="center" wrapText="1"/>
    </xf>
    <xf numFmtId="0" fontId="46" fillId="5" borderId="141" xfId="93" applyFill="1" applyBorder="1"/>
    <xf numFmtId="0" fontId="63" fillId="5" borderId="0" xfId="0" applyFont="1" applyFill="1"/>
    <xf numFmtId="43" fontId="123" fillId="0" borderId="147" xfId="1" applyFont="1" applyFill="1" applyBorder="1" applyAlignment="1"/>
    <xf numFmtId="0" fontId="24" fillId="0" borderId="173" xfId="93" applyFont="1" applyBorder="1" applyAlignment="1">
      <alignment wrapText="1"/>
    </xf>
    <xf numFmtId="0" fontId="0" fillId="0" borderId="2" xfId="0" applyFill="1" applyBorder="1"/>
    <xf numFmtId="0" fontId="0" fillId="0" borderId="48" xfId="0" applyFill="1" applyBorder="1"/>
    <xf numFmtId="0" fontId="84" fillId="0" borderId="21" xfId="0" applyFont="1" applyBorder="1"/>
    <xf numFmtId="0" fontId="84" fillId="0" borderId="21" xfId="0" applyFont="1" applyFill="1" applyBorder="1"/>
    <xf numFmtId="0" fontId="36" fillId="0" borderId="98" xfId="93" applyFont="1" applyFill="1" applyBorder="1" applyAlignment="1">
      <alignment horizontal="center"/>
    </xf>
    <xf numFmtId="0" fontId="36" fillId="0" borderId="99" xfId="93" applyFont="1" applyFill="1" applyBorder="1" applyAlignment="1">
      <alignment horizontal="center"/>
    </xf>
    <xf numFmtId="0" fontId="36" fillId="0" borderId="45" xfId="93" applyFont="1" applyFill="1" applyBorder="1" applyAlignment="1">
      <alignment horizontal="center"/>
    </xf>
    <xf numFmtId="0" fontId="163" fillId="0" borderId="180" xfId="93" applyFont="1" applyBorder="1" applyAlignment="1">
      <alignment horizontal="center" vertical="center" wrapText="1"/>
    </xf>
    <xf numFmtId="0" fontId="86" fillId="0" borderId="12" xfId="93" applyFont="1" applyBorder="1" applyAlignment="1">
      <alignment wrapText="1"/>
    </xf>
    <xf numFmtId="0" fontId="46" fillId="0" borderId="164" xfId="93" applyBorder="1" applyAlignment="1">
      <alignment horizontal="center" vertical="center" wrapText="1"/>
    </xf>
    <xf numFmtId="0" fontId="46" fillId="0" borderId="164" xfId="93" applyBorder="1" applyAlignment="1">
      <alignment horizontal="center" vertical="center"/>
    </xf>
    <xf numFmtId="0" fontId="46" fillId="0" borderId="73" xfId="93" applyBorder="1" applyAlignment="1">
      <alignment horizontal="center" vertical="center"/>
    </xf>
    <xf numFmtId="0" fontId="46" fillId="0" borderId="175" xfId="93" applyBorder="1" applyAlignment="1">
      <alignment horizontal="center" vertical="center"/>
    </xf>
    <xf numFmtId="0" fontId="46" fillId="0" borderId="182" xfId="93" applyBorder="1" applyAlignment="1">
      <alignment horizontal="center" vertical="center"/>
    </xf>
    <xf numFmtId="0" fontId="46" fillId="0" borderId="166" xfId="93" applyBorder="1" applyAlignment="1">
      <alignment horizontal="center" vertical="center"/>
    </xf>
    <xf numFmtId="0" fontId="46" fillId="0" borderId="183" xfId="93" applyBorder="1" applyAlignment="1">
      <alignment horizontal="center" vertical="center"/>
    </xf>
    <xf numFmtId="0" fontId="46" fillId="0" borderId="71" xfId="93" applyBorder="1" applyAlignment="1">
      <alignment horizontal="center" vertical="center"/>
    </xf>
    <xf numFmtId="0" fontId="46" fillId="0" borderId="184" xfId="93" applyBorder="1" applyAlignment="1">
      <alignment horizontal="center" vertical="center"/>
    </xf>
    <xf numFmtId="0" fontId="46" fillId="0" borderId="185" xfId="93" applyBorder="1" applyAlignment="1">
      <alignment horizontal="center" vertical="center"/>
    </xf>
    <xf numFmtId="0" fontId="46" fillId="0" borderId="86" xfId="93" applyBorder="1" applyAlignment="1">
      <alignment horizontal="center" vertical="center"/>
    </xf>
    <xf numFmtId="0" fontId="46" fillId="0" borderId="186" xfId="93" applyBorder="1" applyAlignment="1">
      <alignment horizontal="center" vertical="center"/>
    </xf>
    <xf numFmtId="0" fontId="46" fillId="5" borderId="166" xfId="93" applyFill="1" applyBorder="1" applyAlignment="1">
      <alignment horizontal="center" vertical="center"/>
    </xf>
    <xf numFmtId="0" fontId="46" fillId="0" borderId="181" xfId="93" applyBorder="1" applyAlignment="1">
      <alignment horizontal="center" vertical="center"/>
    </xf>
    <xf numFmtId="0" fontId="46" fillId="0" borderId="187" xfId="93" applyBorder="1" applyAlignment="1">
      <alignment horizontal="center" vertical="center"/>
    </xf>
    <xf numFmtId="0" fontId="46" fillId="0" borderId="185" xfId="93" applyBorder="1" applyAlignment="1">
      <alignment horizontal="center" vertical="center" wrapText="1"/>
    </xf>
    <xf numFmtId="0" fontId="46" fillId="5" borderId="185" xfId="93" applyFill="1" applyBorder="1" applyAlignment="1">
      <alignment horizontal="center" vertical="center"/>
    </xf>
    <xf numFmtId="0" fontId="123" fillId="0" borderId="181" xfId="93" applyFont="1" applyBorder="1" applyAlignment="1">
      <alignment horizontal="center" vertical="center"/>
    </xf>
    <xf numFmtId="0" fontId="82" fillId="0" borderId="166" xfId="93" applyFont="1" applyBorder="1" applyAlignment="1">
      <alignment horizontal="center" vertical="center"/>
    </xf>
    <xf numFmtId="0" fontId="82" fillId="0" borderId="183" xfId="93" applyFont="1" applyBorder="1" applyAlignment="1">
      <alignment horizontal="center" vertical="center"/>
    </xf>
    <xf numFmtId="0" fontId="82" fillId="0" borderId="181" xfId="93" applyFont="1" applyBorder="1" applyAlignment="1">
      <alignment horizontal="center" vertical="center"/>
    </xf>
    <xf numFmtId="0" fontId="82" fillId="0" borderId="185" xfId="93" applyFont="1" applyBorder="1" applyAlignment="1">
      <alignment horizontal="center" vertical="center"/>
    </xf>
    <xf numFmtId="0" fontId="25" fillId="0" borderId="54" xfId="126" quotePrefix="1" applyFont="1" applyBorder="1" applyAlignment="1">
      <alignment horizontal="center" vertical="center" wrapText="1"/>
    </xf>
    <xf numFmtId="0" fontId="25" fillId="0" borderId="17" xfId="126" quotePrefix="1" applyFont="1" applyBorder="1" applyAlignment="1">
      <alignment horizontal="center" vertical="center" wrapText="1"/>
    </xf>
    <xf numFmtId="0" fontId="25" fillId="0" borderId="17" xfId="126" applyFont="1" applyBorder="1" applyAlignment="1">
      <alignment horizontal="center" vertical="center"/>
    </xf>
    <xf numFmtId="0" fontId="25" fillId="0" borderId="15" xfId="126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4" fillId="0" borderId="50" xfId="0" applyFont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25" fillId="13" borderId="43" xfId="126" applyFont="1" applyFill="1" applyBorder="1" applyAlignment="1">
      <alignment horizontal="center" vertical="center" wrapText="1"/>
    </xf>
    <xf numFmtId="0" fontId="25" fillId="13" borderId="43" xfId="126" applyFont="1" applyFill="1" applyBorder="1" applyAlignment="1">
      <alignment horizontal="center" vertical="center"/>
    </xf>
    <xf numFmtId="0" fontId="25" fillId="0" borderId="21" xfId="126" applyFont="1" applyBorder="1" applyAlignment="1">
      <alignment horizontal="center" vertical="center" wrapText="1"/>
    </xf>
    <xf numFmtId="0" fontId="25" fillId="0" borderId="22" xfId="126" applyFont="1" applyBorder="1" applyAlignment="1">
      <alignment horizontal="center" vertical="center" wrapText="1"/>
    </xf>
    <xf numFmtId="0" fontId="25" fillId="0" borderId="46" xfId="126" applyFont="1" applyBorder="1" applyAlignment="1">
      <alignment horizontal="center" vertical="center" wrapText="1"/>
    </xf>
    <xf numFmtId="0" fontId="25" fillId="0" borderId="38" xfId="126" applyFont="1" applyBorder="1" applyAlignment="1">
      <alignment horizontal="center" vertical="center" wrapText="1"/>
    </xf>
    <xf numFmtId="0" fontId="25" fillId="0" borderId="29" xfId="126" applyFont="1" applyBorder="1" applyAlignment="1">
      <alignment horizontal="center" vertical="center" wrapText="1"/>
    </xf>
    <xf numFmtId="0" fontId="25" fillId="0" borderId="30" xfId="126" applyFont="1" applyBorder="1" applyAlignment="1">
      <alignment horizontal="center" vertical="center" wrapText="1"/>
    </xf>
    <xf numFmtId="0" fontId="25" fillId="0" borderId="49" xfId="126" applyFont="1" applyBorder="1" applyAlignment="1">
      <alignment horizontal="center" vertical="center" wrapText="1"/>
    </xf>
    <xf numFmtId="0" fontId="25" fillId="0" borderId="48" xfId="126" applyFont="1" applyBorder="1" applyAlignment="1">
      <alignment horizontal="center" vertical="center" wrapText="1"/>
    </xf>
    <xf numFmtId="0" fontId="25" fillId="5" borderId="21" xfId="126" applyFont="1" applyFill="1" applyBorder="1" applyAlignment="1">
      <alignment horizontal="center" vertical="center" wrapText="1"/>
    </xf>
    <xf numFmtId="0" fontId="25" fillId="5" borderId="22" xfId="126" applyFont="1" applyFill="1" applyBorder="1" applyAlignment="1">
      <alignment horizontal="center" vertical="center" wrapText="1"/>
    </xf>
    <xf numFmtId="0" fontId="49" fillId="10" borderId="140" xfId="93" applyFont="1" applyFill="1" applyBorder="1" applyAlignment="1">
      <alignment vertical="center" wrapText="1"/>
    </xf>
    <xf numFmtId="0" fontId="49" fillId="10" borderId="193" xfId="93" applyFont="1" applyFill="1" applyBorder="1" applyAlignment="1">
      <alignment vertical="center" wrapText="1"/>
    </xf>
    <xf numFmtId="0" fontId="49" fillId="10" borderId="194" xfId="93" applyFont="1" applyFill="1" applyBorder="1" applyAlignment="1">
      <alignment vertical="center" wrapText="1"/>
    </xf>
    <xf numFmtId="0" fontId="49" fillId="10" borderId="194" xfId="93" applyFont="1" applyFill="1" applyBorder="1" applyAlignment="1">
      <alignment horizontal="left" vertical="center" wrapText="1"/>
    </xf>
    <xf numFmtId="0" fontId="152" fillId="10" borderId="195" xfId="93" applyFont="1" applyFill="1" applyBorder="1" applyAlignment="1">
      <alignment horizontal="center" vertical="center" wrapText="1"/>
    </xf>
    <xf numFmtId="0" fontId="49" fillId="10" borderId="196" xfId="93" applyFont="1" applyFill="1" applyBorder="1" applyAlignment="1">
      <alignment horizontal="center" vertical="center" wrapText="1"/>
    </xf>
    <xf numFmtId="0" fontId="152" fillId="7" borderId="193" xfId="93" applyFont="1" applyFill="1" applyBorder="1" applyAlignment="1">
      <alignment horizontal="center" vertical="center" wrapText="1"/>
    </xf>
    <xf numFmtId="0" fontId="152" fillId="7" borderId="194" xfId="93" applyFont="1" applyFill="1" applyBorder="1" applyAlignment="1">
      <alignment horizontal="center" vertical="center" wrapText="1"/>
    </xf>
    <xf numFmtId="0" fontId="152" fillId="7" borderId="197" xfId="93" applyFont="1" applyFill="1" applyBorder="1" applyAlignment="1">
      <alignment horizontal="center" vertical="center" wrapText="1"/>
    </xf>
    <xf numFmtId="0" fontId="152" fillId="0" borderId="198" xfId="93" applyFont="1" applyBorder="1" applyAlignment="1">
      <alignment horizontal="center" vertical="center" wrapText="1"/>
    </xf>
    <xf numFmtId="0" fontId="152" fillId="0" borderId="194" xfId="93" applyFont="1" applyBorder="1" applyAlignment="1">
      <alignment horizontal="center" vertical="center" wrapText="1"/>
    </xf>
    <xf numFmtId="0" fontId="152" fillId="0" borderId="197" xfId="93" applyFont="1" applyBorder="1" applyAlignment="1">
      <alignment horizontal="center" vertical="center" wrapText="1"/>
    </xf>
    <xf numFmtId="0" fontId="86" fillId="0" borderId="13" xfId="93" applyFont="1" applyBorder="1" applyAlignment="1">
      <alignment wrapText="1"/>
    </xf>
    <xf numFmtId="0" fontId="88" fillId="0" borderId="0" xfId="131" applyFont="1"/>
    <xf numFmtId="0" fontId="89" fillId="0" borderId="0" xfId="131" applyFont="1"/>
    <xf numFmtId="0" fontId="89" fillId="0" borderId="0" xfId="131" applyFont="1" applyAlignment="1">
      <alignment horizontal="right" vertical="center"/>
    </xf>
    <xf numFmtId="9" fontId="89" fillId="0" borderId="0" xfId="131" applyNumberFormat="1" applyFont="1" applyAlignment="1">
      <alignment horizontal="center"/>
    </xf>
    <xf numFmtId="0" fontId="88" fillId="0" borderId="0" xfId="131" applyFont="1" applyAlignment="1">
      <alignment horizontal="right" vertical="center"/>
    </xf>
    <xf numFmtId="0" fontId="2" fillId="0" borderId="0" xfId="131"/>
    <xf numFmtId="0" fontId="164" fillId="0" borderId="0" xfId="0" applyFont="1"/>
    <xf numFmtId="0" fontId="89" fillId="28" borderId="0" xfId="131" applyFont="1" applyFill="1"/>
    <xf numFmtId="0" fontId="90" fillId="0" borderId="0" xfId="131" applyFont="1"/>
    <xf numFmtId="0" fontId="89" fillId="0" borderId="17" xfId="131" applyFont="1" applyBorder="1" applyAlignment="1">
      <alignment horizontal="right" vertical="center"/>
    </xf>
    <xf numFmtId="0" fontId="88" fillId="28" borderId="0" xfId="131" applyFont="1" applyFill="1"/>
    <xf numFmtId="0" fontId="90" fillId="28" borderId="0" xfId="131" applyFont="1" applyFill="1"/>
    <xf numFmtId="0" fontId="89" fillId="0" borderId="1" xfId="131" applyFont="1" applyBorder="1" applyAlignment="1">
      <alignment horizontal="center"/>
    </xf>
    <xf numFmtId="0" fontId="88" fillId="0" borderId="1" xfId="131" applyFont="1" applyBorder="1"/>
    <xf numFmtId="0" fontId="165" fillId="0" borderId="0" xfId="0" applyFont="1"/>
    <xf numFmtId="0" fontId="89" fillId="0" borderId="20" xfId="131" applyFont="1" applyBorder="1" applyAlignment="1">
      <alignment vertical="center" wrapText="1"/>
    </xf>
    <xf numFmtId="0" fontId="89" fillId="0" borderId="109" xfId="131" applyFont="1" applyBorder="1" applyAlignment="1">
      <alignment vertical="center" wrapText="1"/>
    </xf>
    <xf numFmtId="0" fontId="89" fillId="0" borderId="42" xfId="131" applyFont="1" applyBorder="1" applyAlignment="1">
      <alignment vertical="center" wrapText="1"/>
    </xf>
    <xf numFmtId="0" fontId="89" fillId="0" borderId="11" xfId="131" applyFont="1" applyBorder="1" applyAlignment="1">
      <alignment vertical="center" wrapText="1"/>
    </xf>
    <xf numFmtId="0" fontId="89" fillId="0" borderId="11" xfId="131" applyFont="1" applyBorder="1" applyAlignment="1">
      <alignment horizontal="center" vertical="center" wrapText="1"/>
    </xf>
    <xf numFmtId="0" fontId="88" fillId="0" borderId="11" xfId="131" applyFont="1" applyBorder="1"/>
    <xf numFmtId="0" fontId="88" fillId="0" borderId="24" xfId="131" applyFont="1" applyBorder="1"/>
    <xf numFmtId="0" fontId="88" fillId="0" borderId="19" xfId="131" applyFont="1" applyBorder="1"/>
    <xf numFmtId="0" fontId="88" fillId="0" borderId="20" xfId="131" applyFont="1" applyBorder="1"/>
    <xf numFmtId="0" fontId="89" fillId="29" borderId="22" xfId="131" applyFont="1" applyFill="1" applyBorder="1" applyAlignment="1">
      <alignment horizontal="center" vertical="center" wrapText="1"/>
    </xf>
    <xf numFmtId="0" fontId="89" fillId="29" borderId="2" xfId="131" applyFont="1" applyFill="1" applyBorder="1" applyAlignment="1">
      <alignment horizontal="center" vertical="center" wrapText="1"/>
    </xf>
    <xf numFmtId="0" fontId="89" fillId="0" borderId="12" xfId="131" applyFont="1" applyBorder="1" applyAlignment="1">
      <alignment vertical="center" wrapText="1"/>
    </xf>
    <xf numFmtId="0" fontId="89" fillId="0" borderId="14" xfId="131" applyFont="1" applyBorder="1" applyAlignment="1">
      <alignment horizontal="center" vertical="center" wrapText="1"/>
    </xf>
    <xf numFmtId="0" fontId="89" fillId="0" borderId="12" xfId="131" applyFont="1" applyBorder="1" applyAlignment="1">
      <alignment horizontal="center" vertical="center" wrapText="1"/>
    </xf>
    <xf numFmtId="0" fontId="89" fillId="0" borderId="2" xfId="131" applyFont="1" applyBorder="1" applyAlignment="1">
      <alignment horizontal="center" vertical="center" wrapText="1"/>
    </xf>
    <xf numFmtId="0" fontId="88" fillId="0" borderId="5" xfId="131" applyFont="1" applyBorder="1"/>
    <xf numFmtId="0" fontId="89" fillId="0" borderId="30" xfId="131" applyFont="1" applyBorder="1" applyAlignment="1">
      <alignment vertical="top" wrapText="1"/>
    </xf>
    <xf numFmtId="0" fontId="89" fillId="0" borderId="36" xfId="131" applyFont="1" applyBorder="1" applyAlignment="1">
      <alignment vertical="top" wrapText="1"/>
    </xf>
    <xf numFmtId="0" fontId="89" fillId="0" borderId="29" xfId="131" applyFont="1" applyBorder="1" applyAlignment="1">
      <alignment horizontal="center" vertical="center" wrapText="1"/>
    </xf>
    <xf numFmtId="0" fontId="89" fillId="0" borderId="35" xfId="131" applyFont="1" applyBorder="1" applyAlignment="1">
      <alignment horizontal="center" vertical="center" wrapText="1"/>
    </xf>
    <xf numFmtId="0" fontId="89" fillId="0" borderId="63" xfId="131" applyFont="1" applyBorder="1" applyAlignment="1">
      <alignment horizontal="center" vertical="center" wrapText="1"/>
    </xf>
    <xf numFmtId="0" fontId="89" fillId="0" borderId="30" xfId="131" applyFont="1" applyBorder="1" applyAlignment="1">
      <alignment horizontal="center" vertical="center" wrapText="1"/>
    </xf>
    <xf numFmtId="0" fontId="89" fillId="0" borderId="27" xfId="131" applyFont="1" applyBorder="1" applyAlignment="1">
      <alignment horizontal="center" vertical="center" wrapText="1"/>
    </xf>
    <xf numFmtId="0" fontId="89" fillId="0" borderId="46" xfId="131" applyFont="1" applyBorder="1" applyAlignment="1">
      <alignment horizontal="center" vertical="center"/>
    </xf>
    <xf numFmtId="0" fontId="89" fillId="0" borderId="38" xfId="131" applyFont="1" applyBorder="1" applyAlignment="1">
      <alignment horizontal="center" vertical="center"/>
    </xf>
    <xf numFmtId="0" fontId="88" fillId="0" borderId="8" xfId="131" applyFont="1" applyBorder="1" applyAlignment="1">
      <alignment vertical="center" wrapText="1"/>
    </xf>
    <xf numFmtId="0" fontId="89" fillId="0" borderId="8" xfId="131" applyFont="1" applyBorder="1" applyAlignment="1">
      <alignment horizontal="center" vertical="center" wrapText="1"/>
    </xf>
    <xf numFmtId="0" fontId="88" fillId="0" borderId="8" xfId="131" applyFont="1" applyBorder="1" applyAlignment="1">
      <alignment horizontal="center" vertical="center"/>
    </xf>
    <xf numFmtId="0" fontId="88" fillId="0" borderId="31" xfId="131" applyFont="1" applyBorder="1" applyAlignment="1">
      <alignment horizontal="center" vertical="center"/>
    </xf>
    <xf numFmtId="0" fontId="88" fillId="0" borderId="42" xfId="131" applyFont="1" applyBorder="1" applyAlignment="1">
      <alignment vertical="center" wrapText="1"/>
    </xf>
    <xf numFmtId="43" fontId="166" fillId="0" borderId="42" xfId="133" applyFont="1" applyFill="1" applyBorder="1" applyAlignment="1">
      <alignment vertical="center" wrapText="1"/>
    </xf>
    <xf numFmtId="43" fontId="88" fillId="0" borderId="42" xfId="133" applyFont="1" applyFill="1" applyBorder="1" applyAlignment="1">
      <alignment vertical="center" wrapText="1"/>
    </xf>
    <xf numFmtId="0" fontId="88" fillId="0" borderId="27" xfId="131" applyFont="1" applyBorder="1"/>
    <xf numFmtId="0" fontId="88" fillId="0" borderId="19" xfId="131" applyFont="1" applyBorder="1" applyAlignment="1">
      <alignment vertical="center"/>
    </xf>
    <xf numFmtId="0" fontId="88" fillId="0" borderId="62" xfId="131" applyFont="1" applyBorder="1"/>
    <xf numFmtId="0" fontId="88" fillId="0" borderId="27" xfId="131" applyFont="1" applyBorder="1" applyAlignment="1">
      <alignment vertical="center" wrapText="1"/>
    </xf>
    <xf numFmtId="43" fontId="166" fillId="0" borderId="27" xfId="133" applyFont="1" applyFill="1" applyBorder="1" applyAlignment="1">
      <alignment vertical="center" wrapText="1"/>
    </xf>
    <xf numFmtId="43" fontId="88" fillId="0" borderId="27" xfId="133" applyFont="1" applyFill="1" applyBorder="1" applyAlignment="1">
      <alignment vertical="center" wrapText="1"/>
    </xf>
    <xf numFmtId="0" fontId="88" fillId="0" borderId="21" xfId="131" applyFont="1" applyBorder="1" applyAlignment="1">
      <alignment vertical="center"/>
    </xf>
    <xf numFmtId="0" fontId="88" fillId="0" borderId="38" xfId="131" applyFont="1" applyBorder="1"/>
    <xf numFmtId="0" fontId="88" fillId="0" borderId="105" xfId="131" applyFont="1" applyBorder="1" applyAlignment="1">
      <alignment vertical="center" wrapText="1"/>
    </xf>
    <xf numFmtId="43" fontId="166" fillId="0" borderId="105" xfId="133" applyFont="1" applyFill="1" applyBorder="1" applyAlignment="1">
      <alignment vertical="center" wrapText="1"/>
    </xf>
    <xf numFmtId="43" fontId="88" fillId="0" borderId="105" xfId="133" applyFont="1" applyFill="1" applyBorder="1" applyAlignment="1">
      <alignment vertical="center" wrapText="1"/>
    </xf>
    <xf numFmtId="0" fontId="88" fillId="0" borderId="59" xfId="131" applyFont="1" applyBorder="1"/>
    <xf numFmtId="0" fontId="88" fillId="0" borderId="49" xfId="131" applyFont="1" applyBorder="1" applyAlignment="1">
      <alignment vertical="center"/>
    </xf>
    <xf numFmtId="0" fontId="88" fillId="0" borderId="22" xfId="131" applyFont="1" applyBorder="1"/>
    <xf numFmtId="0" fontId="88" fillId="0" borderId="39" xfId="131" applyFont="1" applyBorder="1" applyAlignment="1">
      <alignment vertical="center" wrapText="1"/>
    </xf>
    <xf numFmtId="0" fontId="88" fillId="0" borderId="105" xfId="131" applyFont="1" applyBorder="1"/>
    <xf numFmtId="0" fontId="88" fillId="0" borderId="47" xfId="131" applyFont="1" applyBorder="1" applyAlignment="1">
      <alignment vertical="center"/>
    </xf>
    <xf numFmtId="0" fontId="88" fillId="0" borderId="114" xfId="131" applyFont="1" applyBorder="1"/>
    <xf numFmtId="0" fontId="88" fillId="0" borderId="8" xfId="131" applyFont="1" applyBorder="1" applyAlignment="1">
      <alignment horizontal="center" vertical="center" wrapText="1"/>
    </xf>
    <xf numFmtId="0" fontId="88" fillId="0" borderId="8" xfId="131" quotePrefix="1" applyFont="1" applyBorder="1" applyAlignment="1">
      <alignment horizontal="center" vertical="center" wrapText="1"/>
    </xf>
    <xf numFmtId="0" fontId="88" fillId="0" borderId="23" xfId="131" quotePrefix="1" applyFont="1" applyBorder="1" applyAlignment="1">
      <alignment horizontal="center" vertical="center" wrapText="1"/>
    </xf>
    <xf numFmtId="9" fontId="88" fillId="0" borderId="8" xfId="132" applyFont="1" applyFill="1" applyBorder="1" applyAlignment="1">
      <alignment horizontal="center" vertical="center" wrapText="1"/>
    </xf>
    <xf numFmtId="43" fontId="88" fillId="0" borderId="40" xfId="133" applyFont="1" applyFill="1" applyBorder="1" applyAlignment="1">
      <alignment vertical="center" wrapText="1"/>
    </xf>
    <xf numFmtId="0" fontId="88" fillId="0" borderId="2" xfId="131" applyFont="1" applyBorder="1"/>
    <xf numFmtId="0" fontId="88" fillId="0" borderId="2" xfId="131" applyFont="1" applyBorder="1" applyAlignment="1">
      <alignment horizontal="center" vertical="center" wrapText="1"/>
    </xf>
    <xf numFmtId="0" fontId="88" fillId="0" borderId="21" xfId="131" applyFont="1" applyBorder="1"/>
    <xf numFmtId="0" fontId="89" fillId="0" borderId="31" xfId="131" applyFont="1" applyBorder="1" applyAlignment="1">
      <alignment horizontal="center" vertical="center" wrapText="1"/>
    </xf>
    <xf numFmtId="43" fontId="166" fillId="0" borderId="12" xfId="133" applyFont="1" applyFill="1" applyBorder="1" applyAlignment="1">
      <alignment vertical="center" wrapText="1"/>
    </xf>
    <xf numFmtId="0" fontId="88" fillId="0" borderId="46" xfId="131" applyFont="1" applyBorder="1"/>
    <xf numFmtId="9" fontId="88" fillId="0" borderId="31" xfId="132" quotePrefix="1" applyFont="1" applyFill="1" applyBorder="1" applyAlignment="1">
      <alignment vertical="center" wrapText="1"/>
    </xf>
    <xf numFmtId="9" fontId="88" fillId="0" borderId="31" xfId="131" quotePrefix="1" applyNumberFormat="1" applyFont="1" applyBorder="1" applyAlignment="1">
      <alignment vertical="center" wrapText="1"/>
    </xf>
    <xf numFmtId="0" fontId="167" fillId="0" borderId="0" xfId="0" applyFont="1"/>
    <xf numFmtId="9" fontId="89" fillId="0" borderId="16" xfId="131" applyNumberFormat="1" applyFont="1" applyBorder="1" applyAlignment="1">
      <alignment horizontal="center" vertical="center" wrapText="1"/>
    </xf>
    <xf numFmtId="0" fontId="88" fillId="0" borderId="40" xfId="131" applyFont="1" applyBorder="1" applyAlignment="1">
      <alignment vertical="center" wrapText="1"/>
    </xf>
    <xf numFmtId="43" fontId="88" fillId="0" borderId="12" xfId="133" applyFont="1" applyFill="1" applyBorder="1" applyAlignment="1">
      <alignment vertical="center" wrapText="1"/>
    </xf>
    <xf numFmtId="0" fontId="88" fillId="0" borderId="43" xfId="131" applyFont="1" applyBorder="1" applyAlignment="1">
      <alignment vertical="center" wrapText="1"/>
    </xf>
    <xf numFmtId="0" fontId="88" fillId="0" borderId="23" xfId="131" applyFont="1" applyBorder="1" applyAlignment="1">
      <alignment horizontal="center" vertical="center" wrapText="1"/>
    </xf>
    <xf numFmtId="0" fontId="88" fillId="0" borderId="35" xfId="131" quotePrefix="1" applyFont="1" applyBorder="1" applyAlignment="1">
      <alignment horizontal="center" vertical="center" wrapText="1"/>
    </xf>
    <xf numFmtId="0" fontId="88" fillId="0" borderId="28" xfId="131" applyFont="1" applyBorder="1" applyAlignment="1">
      <alignment vertical="center" wrapText="1"/>
    </xf>
    <xf numFmtId="43" fontId="166" fillId="0" borderId="28" xfId="133" applyFont="1" applyFill="1" applyBorder="1" applyAlignment="1">
      <alignment vertical="center" wrapText="1"/>
    </xf>
    <xf numFmtId="43" fontId="88" fillId="0" borderId="28" xfId="133" applyFont="1" applyFill="1" applyBorder="1" applyAlignment="1">
      <alignment vertical="center" wrapText="1"/>
    </xf>
    <xf numFmtId="0" fontId="88" fillId="0" borderId="7" xfId="131" applyFont="1" applyBorder="1"/>
    <xf numFmtId="0" fontId="88" fillId="0" borderId="28" xfId="131" applyFont="1" applyBorder="1" applyAlignment="1">
      <alignment horizontal="center" vertical="center" wrapText="1"/>
    </xf>
    <xf numFmtId="0" fontId="88" fillId="0" borderId="30" xfId="131" applyFont="1" applyBorder="1"/>
    <xf numFmtId="0" fontId="89" fillId="5" borderId="98" xfId="131" applyFont="1" applyFill="1" applyBorder="1" applyAlignment="1">
      <alignment vertical="center" textRotation="90" wrapText="1"/>
    </xf>
    <xf numFmtId="0" fontId="88" fillId="5" borderId="104" xfId="131" applyFont="1" applyFill="1" applyBorder="1" applyAlignment="1">
      <alignment horizontal="center" vertical="center" wrapText="1"/>
    </xf>
    <xf numFmtId="0" fontId="88" fillId="5" borderId="33" xfId="131" applyFont="1" applyFill="1" applyBorder="1" applyAlignment="1">
      <alignment horizontal="center" vertical="center" wrapText="1"/>
    </xf>
    <xf numFmtId="0" fontId="88" fillId="5" borderId="115" xfId="131" applyFont="1" applyFill="1" applyBorder="1" applyAlignment="1">
      <alignment vertical="center" wrapText="1"/>
    </xf>
    <xf numFmtId="0" fontId="89" fillId="5" borderId="99" xfId="131" applyFont="1" applyFill="1" applyBorder="1" applyAlignment="1">
      <alignment horizontal="center" vertical="center" wrapText="1"/>
    </xf>
    <xf numFmtId="0" fontId="88" fillId="5" borderId="99" xfId="131" applyFont="1" applyFill="1" applyBorder="1" applyAlignment="1">
      <alignment horizontal="center" vertical="center" wrapText="1"/>
    </xf>
    <xf numFmtId="0" fontId="88" fillId="5" borderId="53" xfId="131" applyFont="1" applyFill="1" applyBorder="1" applyAlignment="1">
      <alignment horizontal="center" vertical="center" wrapText="1"/>
    </xf>
    <xf numFmtId="0" fontId="88" fillId="5" borderId="44" xfId="131" applyFont="1" applyFill="1" applyBorder="1" applyAlignment="1">
      <alignment horizontal="center" vertical="center" wrapText="1"/>
    </xf>
    <xf numFmtId="9" fontId="88" fillId="5" borderId="45" xfId="132" applyFont="1" applyFill="1" applyBorder="1" applyAlignment="1">
      <alignment horizontal="center" vertical="center" wrapText="1"/>
    </xf>
    <xf numFmtId="0" fontId="88" fillId="5" borderId="24" xfId="131" applyFont="1" applyFill="1" applyBorder="1"/>
    <xf numFmtId="43" fontId="88" fillId="5" borderId="11" xfId="133" applyFont="1" applyFill="1" applyBorder="1" applyAlignment="1">
      <alignment horizontal="center" vertical="center"/>
    </xf>
    <xf numFmtId="43" fontId="88" fillId="5" borderId="13" xfId="133" applyFont="1" applyFill="1" applyBorder="1" applyAlignment="1">
      <alignment horizontal="center" vertical="center"/>
    </xf>
    <xf numFmtId="0" fontId="88" fillId="5" borderId="0" xfId="131" applyFont="1" applyFill="1"/>
    <xf numFmtId="43" fontId="88" fillId="5" borderId="0" xfId="133" applyFont="1" applyFill="1" applyBorder="1" applyAlignment="1">
      <alignment horizontal="center" vertical="center"/>
    </xf>
    <xf numFmtId="0" fontId="88" fillId="0" borderId="54" xfId="131" applyFont="1" applyBorder="1"/>
    <xf numFmtId="0" fontId="88" fillId="0" borderId="31" xfId="131" applyFont="1" applyBorder="1" applyAlignment="1">
      <alignment horizontal="left" vertical="center" wrapText="1"/>
    </xf>
    <xf numFmtId="0" fontId="88" fillId="0" borderId="31" xfId="131" applyFont="1" applyBorder="1" applyAlignment="1">
      <alignment horizontal="center" vertical="center" wrapText="1"/>
    </xf>
    <xf numFmtId="0" fontId="88" fillId="0" borderId="41" xfId="131" quotePrefix="1" applyFont="1" applyBorder="1" applyAlignment="1">
      <alignment horizontal="center" vertical="center" wrapText="1"/>
    </xf>
    <xf numFmtId="0" fontId="88" fillId="0" borderId="31" xfId="131" quotePrefix="1" applyFont="1" applyBorder="1" applyAlignment="1">
      <alignment horizontal="center" vertical="center" wrapText="1"/>
    </xf>
    <xf numFmtId="0" fontId="88" fillId="0" borderId="111" xfId="131" applyFont="1" applyBorder="1" applyAlignment="1">
      <alignment vertical="center" wrapText="1"/>
    </xf>
    <xf numFmtId="43" fontId="166" fillId="0" borderId="19" xfId="133" applyFont="1" applyFill="1" applyBorder="1" applyAlignment="1">
      <alignment vertical="center" wrapText="1"/>
    </xf>
    <xf numFmtId="43" fontId="166" fillId="0" borderId="41" xfId="133" applyFont="1" applyFill="1" applyBorder="1" applyAlignment="1">
      <alignment vertical="center" wrapText="1"/>
    </xf>
    <xf numFmtId="43" fontId="88" fillId="0" borderId="20" xfId="133" applyFont="1" applyFill="1" applyBorder="1" applyAlignment="1">
      <alignment vertical="center" wrapText="1"/>
    </xf>
    <xf numFmtId="0" fontId="88" fillId="0" borderId="111" xfId="131" applyFont="1" applyBorder="1"/>
    <xf numFmtId="0" fontId="88" fillId="0" borderId="42" xfId="131" applyFont="1" applyBorder="1" applyAlignment="1">
      <alignment horizontal="center" vertical="center" wrapText="1"/>
    </xf>
    <xf numFmtId="0" fontId="88" fillId="0" borderId="48" xfId="131" applyFont="1" applyBorder="1"/>
    <xf numFmtId="0" fontId="88" fillId="0" borderId="24" xfId="131" applyFont="1" applyBorder="1" applyAlignment="1">
      <alignment vertical="center" wrapText="1"/>
    </xf>
    <xf numFmtId="43" fontId="166" fillId="0" borderId="21" xfId="133" applyFont="1" applyFill="1" applyBorder="1" applyAlignment="1">
      <alignment vertical="center" wrapText="1"/>
    </xf>
    <xf numFmtId="43" fontId="166" fillId="0" borderId="8" xfId="133" applyFont="1" applyFill="1" applyBorder="1" applyAlignment="1">
      <alignment vertical="center" wrapText="1"/>
    </xf>
    <xf numFmtId="43" fontId="88" fillId="0" borderId="17" xfId="133" applyFont="1" applyFill="1" applyBorder="1" applyAlignment="1">
      <alignment vertical="center" wrapText="1"/>
    </xf>
    <xf numFmtId="9" fontId="88" fillId="0" borderId="17" xfId="132" applyFont="1" applyFill="1" applyBorder="1" applyAlignment="1">
      <alignment horizontal="center" vertical="center" wrapText="1"/>
    </xf>
    <xf numFmtId="43" fontId="166" fillId="0" borderId="21" xfId="133" applyFont="1" applyFill="1" applyBorder="1" applyAlignment="1">
      <alignment horizontal="center" vertical="center" wrapText="1"/>
    </xf>
    <xf numFmtId="43" fontId="166" fillId="0" borderId="17" xfId="133" applyFont="1" applyFill="1" applyBorder="1" applyAlignment="1">
      <alignment horizontal="center" vertical="center" wrapText="1"/>
    </xf>
    <xf numFmtId="0" fontId="88" fillId="0" borderId="24" xfId="131" applyFont="1" applyBorder="1" applyAlignment="1">
      <alignment horizontal="center" vertical="center" wrapText="1"/>
    </xf>
    <xf numFmtId="0" fontId="88" fillId="0" borderId="49" xfId="131" applyFont="1" applyBorder="1"/>
    <xf numFmtId="43" fontId="166" fillId="0" borderId="24" xfId="133" applyFont="1" applyFill="1" applyBorder="1" applyAlignment="1">
      <alignment horizontal="center" vertical="center" wrapText="1"/>
    </xf>
    <xf numFmtId="43" fontId="88" fillId="0" borderId="22" xfId="133" applyFont="1" applyFill="1" applyBorder="1" applyAlignment="1">
      <alignment vertical="center" wrapText="1"/>
    </xf>
    <xf numFmtId="0" fontId="88" fillId="0" borderId="107" xfId="131" applyFont="1" applyBorder="1"/>
    <xf numFmtId="43" fontId="166" fillId="0" borderId="18" xfId="133" applyFont="1" applyFill="1" applyBorder="1" applyAlignment="1">
      <alignment horizontal="center" vertical="center" wrapText="1"/>
    </xf>
    <xf numFmtId="43" fontId="166" fillId="0" borderId="8" xfId="133" applyFont="1" applyFill="1" applyBorder="1" applyAlignment="1">
      <alignment horizontal="center" vertical="center" wrapText="1"/>
    </xf>
    <xf numFmtId="9" fontId="88" fillId="0" borderId="8" xfId="132" quotePrefix="1" applyFont="1" applyFill="1" applyBorder="1" applyAlignment="1">
      <alignment vertical="center" wrapText="1"/>
    </xf>
    <xf numFmtId="0" fontId="88" fillId="0" borderId="23" xfId="131" applyFont="1" applyBorder="1" applyAlignment="1">
      <alignment vertical="center" wrapText="1"/>
    </xf>
    <xf numFmtId="0" fontId="88" fillId="0" borderId="107" xfId="131" applyFont="1" applyBorder="1" applyAlignment="1">
      <alignment horizontal="center"/>
    </xf>
    <xf numFmtId="43" fontId="166" fillId="0" borderId="2" xfId="133" applyFont="1" applyFill="1" applyBorder="1" applyAlignment="1">
      <alignment horizontal="center" vertical="center"/>
    </xf>
    <xf numFmtId="43" fontId="166" fillId="0" borderId="17" xfId="133" applyFont="1" applyFill="1" applyBorder="1" applyAlignment="1">
      <alignment horizontal="center" vertical="center"/>
    </xf>
    <xf numFmtId="43" fontId="88" fillId="0" borderId="22" xfId="133" applyFont="1" applyFill="1" applyBorder="1" applyAlignment="1">
      <alignment horizontal="center" vertical="center"/>
    </xf>
    <xf numFmtId="0" fontId="88" fillId="0" borderId="59" xfId="131" applyFont="1" applyBorder="1" applyAlignment="1">
      <alignment horizontal="center"/>
    </xf>
    <xf numFmtId="0" fontId="88" fillId="0" borderId="21" xfId="131" applyFont="1" applyBorder="1" applyAlignment="1">
      <alignment horizontal="center"/>
    </xf>
    <xf numFmtId="0" fontId="88" fillId="0" borderId="22" xfId="131" applyFont="1" applyBorder="1" applyAlignment="1">
      <alignment horizontal="center"/>
    </xf>
    <xf numFmtId="0" fontId="88" fillId="0" borderId="27" xfId="131" applyFont="1" applyBorder="1" applyAlignment="1">
      <alignment horizontal="center"/>
    </xf>
    <xf numFmtId="43" fontId="166" fillId="0" borderId="21" xfId="133" applyFont="1" applyFill="1" applyBorder="1" applyAlignment="1">
      <alignment horizontal="center" vertical="center"/>
    </xf>
    <xf numFmtId="43" fontId="166" fillId="0" borderId="8" xfId="133" applyFont="1" applyFill="1" applyBorder="1" applyAlignment="1">
      <alignment horizontal="center" vertical="center"/>
    </xf>
    <xf numFmtId="43" fontId="88" fillId="0" borderId="64" xfId="133" applyFont="1" applyFill="1" applyBorder="1" applyAlignment="1">
      <alignment horizontal="center" vertical="center"/>
    </xf>
    <xf numFmtId="0" fontId="88" fillId="0" borderId="49" xfId="131" applyFont="1" applyBorder="1" applyAlignment="1">
      <alignment horizontal="center"/>
    </xf>
    <xf numFmtId="0" fontId="88" fillId="0" borderId="48" xfId="131" applyFont="1" applyBorder="1" applyAlignment="1">
      <alignment horizontal="center"/>
    </xf>
    <xf numFmtId="9" fontId="89" fillId="0" borderId="31" xfId="131" applyNumberFormat="1" applyFont="1" applyBorder="1" applyAlignment="1">
      <alignment horizontal="center" vertical="center" wrapText="1"/>
    </xf>
    <xf numFmtId="43" fontId="166" fillId="0" borderId="21" xfId="133" applyFont="1" applyFill="1" applyBorder="1" applyAlignment="1">
      <alignment vertical="center"/>
    </xf>
    <xf numFmtId="43" fontId="166" fillId="0" borderId="8" xfId="133" applyFont="1" applyFill="1" applyBorder="1" applyAlignment="1">
      <alignment vertical="center"/>
    </xf>
    <xf numFmtId="43" fontId="88" fillId="0" borderId="22" xfId="133" applyFont="1" applyFill="1" applyBorder="1" applyAlignment="1">
      <alignment vertical="center"/>
    </xf>
    <xf numFmtId="43" fontId="88" fillId="0" borderId="107" xfId="133" applyFont="1" applyFill="1" applyBorder="1" applyAlignment="1">
      <alignment horizontal="center" vertical="center"/>
    </xf>
    <xf numFmtId="0" fontId="88" fillId="0" borderId="8" xfId="131" applyFont="1" applyBorder="1" applyAlignment="1">
      <alignment horizontal="left" vertical="center" wrapText="1"/>
    </xf>
    <xf numFmtId="43" fontId="166" fillId="0" borderId="34" xfId="133" applyFont="1" applyFill="1" applyBorder="1" applyAlignment="1">
      <alignment horizontal="center" vertical="center"/>
    </xf>
    <xf numFmtId="43" fontId="166" fillId="0" borderId="27" xfId="133" applyFont="1" applyFill="1" applyBorder="1" applyAlignment="1">
      <alignment horizontal="center" vertical="center"/>
    </xf>
    <xf numFmtId="43" fontId="88" fillId="0" borderId="27" xfId="133" applyFont="1" applyFill="1" applyBorder="1" applyAlignment="1">
      <alignment horizontal="center" vertical="center"/>
    </xf>
    <xf numFmtId="9" fontId="89" fillId="0" borderId="8" xfId="131" applyNumberFormat="1" applyFont="1" applyBorder="1" applyAlignment="1">
      <alignment horizontal="center" vertical="center" wrapText="1"/>
    </xf>
    <xf numFmtId="9" fontId="89" fillId="0" borderId="23" xfId="131" applyNumberFormat="1" applyFont="1" applyBorder="1" applyAlignment="1">
      <alignment horizontal="center" vertical="center" wrapText="1"/>
    </xf>
    <xf numFmtId="0" fontId="88" fillId="0" borderId="35" xfId="131" applyFont="1" applyBorder="1" applyAlignment="1">
      <alignment horizontal="center" vertical="center" wrapText="1"/>
    </xf>
    <xf numFmtId="43" fontId="166" fillId="0" borderId="36" xfId="133" applyFont="1" applyFill="1" applyBorder="1" applyAlignment="1">
      <alignment horizontal="center" vertical="center"/>
    </xf>
    <xf numFmtId="43" fontId="166" fillId="0" borderId="35" xfId="133" applyFont="1" applyFill="1" applyBorder="1" applyAlignment="1">
      <alignment horizontal="center" vertical="center"/>
    </xf>
    <xf numFmtId="43" fontId="88" fillId="0" borderId="55" xfId="133" applyFont="1" applyFill="1" applyBorder="1" applyAlignment="1">
      <alignment horizontal="center" vertical="center"/>
    </xf>
    <xf numFmtId="0" fontId="88" fillId="0" borderId="34" xfId="131" applyFont="1" applyBorder="1"/>
    <xf numFmtId="0" fontId="88" fillId="0" borderId="39" xfId="131" applyFont="1" applyBorder="1" applyAlignment="1">
      <alignment horizontal="center" vertical="center" wrapText="1"/>
    </xf>
    <xf numFmtId="0" fontId="88" fillId="5" borderId="13" xfId="131" applyFont="1" applyFill="1" applyBorder="1"/>
    <xf numFmtId="43" fontId="88" fillId="5" borderId="7" xfId="133" applyFont="1" applyFill="1" applyBorder="1" applyAlignment="1">
      <alignment horizontal="center" vertical="center"/>
    </xf>
    <xf numFmtId="43" fontId="88" fillId="5" borderId="104" xfId="133" applyFont="1" applyFill="1" applyBorder="1" applyAlignment="1">
      <alignment horizontal="center" vertical="center"/>
    </xf>
    <xf numFmtId="43" fontId="88" fillId="5" borderId="45" xfId="133" applyFont="1" applyFill="1" applyBorder="1" applyAlignment="1">
      <alignment horizontal="center" vertical="center"/>
    </xf>
    <xf numFmtId="0" fontId="88" fillId="5" borderId="32" xfId="131" applyFont="1" applyFill="1" applyBorder="1"/>
    <xf numFmtId="0" fontId="88" fillId="0" borderId="0" xfId="131" applyFont="1" applyAlignment="1">
      <alignment horizontal="center"/>
    </xf>
    <xf numFmtId="0" fontId="88" fillId="0" borderId="44" xfId="131" applyFont="1" applyBorder="1" applyAlignment="1">
      <alignment vertical="center" wrapText="1"/>
    </xf>
    <xf numFmtId="43" fontId="166" fillId="0" borderId="3" xfId="133" applyFont="1" applyFill="1" applyBorder="1" applyAlignment="1">
      <alignment vertical="center" wrapText="1"/>
    </xf>
    <xf numFmtId="43" fontId="88" fillId="0" borderId="53" xfId="133" applyFont="1" applyFill="1" applyBorder="1" applyAlignment="1">
      <alignment vertical="center" wrapText="1"/>
    </xf>
    <xf numFmtId="43" fontId="88" fillId="0" borderId="10" xfId="133" applyFont="1" applyFill="1" applyBorder="1" applyAlignment="1">
      <alignment vertical="center" wrapText="1"/>
    </xf>
    <xf numFmtId="0" fontId="88" fillId="0" borderId="27" xfId="131" applyFont="1" applyBorder="1" applyAlignment="1">
      <alignment horizontal="center" vertical="center" wrapText="1"/>
    </xf>
    <xf numFmtId="43" fontId="88" fillId="0" borderId="8" xfId="133" applyFont="1" applyFill="1" applyBorder="1" applyAlignment="1">
      <alignment vertical="center" wrapText="1"/>
    </xf>
    <xf numFmtId="43" fontId="166" fillId="0" borderId="59" xfId="133" applyFont="1" applyFill="1" applyBorder="1" applyAlignment="1">
      <alignment vertical="center" wrapText="1"/>
    </xf>
    <xf numFmtId="0" fontId="88" fillId="0" borderId="112" xfId="131" applyFont="1" applyBorder="1" applyAlignment="1">
      <alignment horizontal="center"/>
    </xf>
    <xf numFmtId="0" fontId="96" fillId="0" borderId="22" xfId="131" applyFont="1" applyBorder="1" applyAlignment="1">
      <alignment horizontal="center"/>
    </xf>
    <xf numFmtId="43" fontId="88" fillId="0" borderId="24" xfId="133" applyFont="1" applyFill="1" applyBorder="1" applyAlignment="1">
      <alignment horizontal="center" vertical="center"/>
    </xf>
    <xf numFmtId="0" fontId="88" fillId="0" borderId="39" xfId="131" applyFont="1" applyBorder="1" applyAlignment="1">
      <alignment horizontal="center"/>
    </xf>
    <xf numFmtId="0" fontId="88" fillId="0" borderId="40" xfId="131" applyFont="1" applyBorder="1"/>
    <xf numFmtId="43" fontId="88" fillId="0" borderId="2" xfId="133" applyFont="1" applyFill="1" applyBorder="1" applyAlignment="1">
      <alignment vertical="center"/>
    </xf>
    <xf numFmtId="43" fontId="166" fillId="0" borderId="59" xfId="133" applyFont="1" applyFill="1" applyBorder="1" applyAlignment="1">
      <alignment vertical="center"/>
    </xf>
    <xf numFmtId="43" fontId="88" fillId="0" borderId="31" xfId="133" applyFont="1" applyFill="1" applyBorder="1" applyAlignment="1">
      <alignment vertical="center"/>
    </xf>
    <xf numFmtId="43" fontId="88" fillId="0" borderId="48" xfId="133" applyFont="1" applyFill="1" applyBorder="1" applyAlignment="1">
      <alignment horizontal="center" vertical="center"/>
    </xf>
    <xf numFmtId="0" fontId="88" fillId="0" borderId="24" xfId="131" applyFont="1" applyBorder="1" applyAlignment="1">
      <alignment horizontal="center"/>
    </xf>
    <xf numFmtId="0" fontId="88" fillId="0" borderId="2" xfId="131" applyFont="1" applyBorder="1" applyAlignment="1">
      <alignment horizontal="center"/>
    </xf>
    <xf numFmtId="43" fontId="88" fillId="0" borderId="2" xfId="133" applyFont="1" applyFill="1" applyBorder="1" applyAlignment="1">
      <alignment horizontal="center" vertical="center"/>
    </xf>
    <xf numFmtId="0" fontId="89" fillId="28" borderId="17" xfId="131" applyFont="1" applyFill="1" applyBorder="1" applyAlignment="1">
      <alignment horizontal="center" vertical="center" wrapText="1"/>
    </xf>
    <xf numFmtId="0" fontId="88" fillId="28" borderId="8" xfId="131" applyFont="1" applyFill="1" applyBorder="1" applyAlignment="1">
      <alignment horizontal="center" vertical="center" wrapText="1"/>
    </xf>
    <xf numFmtId="9" fontId="88" fillId="28" borderId="8" xfId="132" applyFont="1" applyFill="1" applyBorder="1" applyAlignment="1">
      <alignment horizontal="center" vertical="center" wrapText="1"/>
    </xf>
    <xf numFmtId="0" fontId="88" fillId="28" borderId="2" xfId="131" applyFont="1" applyFill="1" applyBorder="1"/>
    <xf numFmtId="43" fontId="166" fillId="28" borderId="27" xfId="133" applyFont="1" applyFill="1" applyBorder="1" applyAlignment="1">
      <alignment horizontal="center" vertical="center"/>
    </xf>
    <xf numFmtId="43" fontId="88" fillId="28" borderId="27" xfId="133" applyFont="1" applyFill="1" applyBorder="1" applyAlignment="1">
      <alignment horizontal="center" vertical="center"/>
    </xf>
    <xf numFmtId="0" fontId="88" fillId="28" borderId="2" xfId="131" applyFont="1" applyFill="1" applyBorder="1" applyAlignment="1">
      <alignment horizontal="center" vertical="center" wrapText="1"/>
    </xf>
    <xf numFmtId="0" fontId="88" fillId="28" borderId="21" xfId="131" applyFont="1" applyFill="1" applyBorder="1"/>
    <xf numFmtId="0" fontId="88" fillId="28" borderId="22" xfId="131" applyFont="1" applyFill="1" applyBorder="1"/>
    <xf numFmtId="0" fontId="88" fillId="0" borderId="35" xfId="131" applyFont="1" applyBorder="1" applyAlignment="1">
      <alignment horizontal="left" vertical="center" wrapText="1"/>
    </xf>
    <xf numFmtId="0" fontId="88" fillId="0" borderId="28" xfId="131" applyFont="1" applyBorder="1"/>
    <xf numFmtId="43" fontId="166" fillId="0" borderId="29" xfId="133" applyFont="1" applyFill="1" applyBorder="1" applyAlignment="1">
      <alignment horizontal="center" vertical="center"/>
    </xf>
    <xf numFmtId="43" fontId="88" fillId="0" borderId="35" xfId="133" applyFont="1" applyFill="1" applyBorder="1" applyAlignment="1">
      <alignment horizontal="center" vertical="center"/>
    </xf>
    <xf numFmtId="0" fontId="88" fillId="0" borderId="36" xfId="131" applyFont="1" applyBorder="1"/>
    <xf numFmtId="0" fontId="88" fillId="0" borderId="60" xfId="131" applyFont="1" applyBorder="1" applyAlignment="1">
      <alignment horizontal="center" vertical="center" wrapText="1"/>
    </xf>
    <xf numFmtId="0" fontId="88" fillId="0" borderId="29" xfId="131" applyFont="1" applyBorder="1"/>
    <xf numFmtId="0" fontId="88" fillId="5" borderId="16" xfId="131" applyFont="1" applyFill="1" applyBorder="1" applyAlignment="1">
      <alignment horizontal="center" vertical="center" wrapText="1"/>
    </xf>
    <xf numFmtId="0" fontId="88" fillId="5" borderId="1" xfId="131" applyFont="1" applyFill="1" applyBorder="1" applyAlignment="1">
      <alignment horizontal="center" vertical="center" wrapText="1"/>
    </xf>
    <xf numFmtId="0" fontId="88" fillId="5" borderId="103" xfId="131" applyFont="1" applyFill="1" applyBorder="1" applyAlignment="1">
      <alignment vertical="center" wrapText="1"/>
    </xf>
    <xf numFmtId="0" fontId="89" fillId="5" borderId="101" xfId="131" applyFont="1" applyFill="1" applyBorder="1" applyAlignment="1">
      <alignment horizontal="center" vertical="center" wrapText="1"/>
    </xf>
    <xf numFmtId="0" fontId="88" fillId="5" borderId="43" xfId="131" applyFont="1" applyFill="1" applyBorder="1" applyAlignment="1">
      <alignment horizontal="center" vertical="center" wrapText="1"/>
    </xf>
    <xf numFmtId="0" fontId="88" fillId="5" borderId="1" xfId="131" applyFont="1" applyFill="1" applyBorder="1"/>
    <xf numFmtId="43" fontId="88" fillId="5" borderId="14" xfId="133" applyFont="1" applyFill="1" applyBorder="1" applyAlignment="1">
      <alignment horizontal="center" vertical="center"/>
    </xf>
    <xf numFmtId="43" fontId="88" fillId="5" borderId="1" xfId="133" applyFont="1" applyFill="1" applyBorder="1" applyAlignment="1">
      <alignment horizontal="center" vertical="center"/>
    </xf>
    <xf numFmtId="0" fontId="88" fillId="0" borderId="4" xfId="131" applyFont="1" applyBorder="1"/>
    <xf numFmtId="0" fontId="88" fillId="0" borderId="41" xfId="131" applyFont="1" applyBorder="1" applyAlignment="1">
      <alignment horizontal="left" vertical="center" wrapText="1"/>
    </xf>
    <xf numFmtId="0" fontId="88" fillId="0" borderId="42" xfId="131" applyFont="1" applyBorder="1"/>
    <xf numFmtId="43" fontId="88" fillId="0" borderId="34" xfId="133" applyFont="1" applyFill="1" applyBorder="1" applyAlignment="1">
      <alignment horizontal="center" vertical="center"/>
    </xf>
    <xf numFmtId="43" fontId="88" fillId="0" borderId="41" xfId="133" applyFont="1" applyFill="1" applyBorder="1" applyAlignment="1">
      <alignment horizontal="center" vertical="center"/>
    </xf>
    <xf numFmtId="43" fontId="88" fillId="0" borderId="20" xfId="133" applyFont="1" applyFill="1" applyBorder="1" applyAlignment="1">
      <alignment horizontal="center" vertical="center"/>
    </xf>
    <xf numFmtId="0" fontId="88" fillId="0" borderId="4" xfId="131" applyFont="1" applyBorder="1" applyAlignment="1">
      <alignment horizontal="center" vertical="center" wrapText="1"/>
    </xf>
    <xf numFmtId="0" fontId="88" fillId="0" borderId="61" xfId="131" applyFont="1" applyBorder="1"/>
    <xf numFmtId="0" fontId="88" fillId="0" borderId="0" xfId="131" applyFont="1" applyAlignment="1">
      <alignment horizontal="center" vertical="center" wrapText="1"/>
    </xf>
    <xf numFmtId="0" fontId="88" fillId="0" borderId="47" xfId="131" applyFont="1" applyBorder="1"/>
    <xf numFmtId="0" fontId="88" fillId="0" borderId="44" xfId="131" applyFont="1" applyBorder="1" applyAlignment="1">
      <alignment horizontal="left" vertical="center" wrapText="1"/>
    </xf>
    <xf numFmtId="43" fontId="88" fillId="0" borderId="21" xfId="133" applyFont="1" applyFill="1" applyBorder="1" applyAlignment="1">
      <alignment horizontal="center" vertical="center"/>
    </xf>
    <xf numFmtId="43" fontId="88" fillId="0" borderId="17" xfId="133" applyFont="1" applyFill="1" applyBorder="1" applyAlignment="1">
      <alignment horizontal="center" vertical="center"/>
    </xf>
    <xf numFmtId="43" fontId="88" fillId="0" borderId="8" xfId="133" applyFont="1" applyFill="1" applyBorder="1" applyAlignment="1">
      <alignment horizontal="center" vertical="center"/>
    </xf>
    <xf numFmtId="0" fontId="89" fillId="5" borderId="104" xfId="131" applyFont="1" applyFill="1" applyBorder="1" applyAlignment="1">
      <alignment horizontal="center" vertical="center" wrapText="1"/>
    </xf>
    <xf numFmtId="9" fontId="88" fillId="5" borderId="104" xfId="132" applyFont="1" applyFill="1" applyBorder="1" applyAlignment="1">
      <alignment horizontal="center" vertical="center" wrapText="1"/>
    </xf>
    <xf numFmtId="43" fontId="88" fillId="5" borderId="32" xfId="133" applyFont="1" applyFill="1" applyBorder="1" applyAlignment="1">
      <alignment horizontal="center" vertical="center"/>
    </xf>
    <xf numFmtId="43" fontId="88" fillId="5" borderId="99" xfId="133" applyFont="1" applyFill="1" applyBorder="1" applyAlignment="1">
      <alignment horizontal="center" vertical="center"/>
    </xf>
    <xf numFmtId="43" fontId="88" fillId="5" borderId="52" xfId="133" applyFont="1" applyFill="1" applyBorder="1" applyAlignment="1">
      <alignment horizontal="center" vertical="center"/>
    </xf>
    <xf numFmtId="0" fontId="88" fillId="5" borderId="33" xfId="131" applyFont="1" applyFill="1" applyBorder="1"/>
    <xf numFmtId="9" fontId="89" fillId="0" borderId="41" xfId="131" applyNumberFormat="1" applyFont="1" applyBorder="1" applyAlignment="1">
      <alignment horizontal="center" vertical="center" wrapText="1"/>
    </xf>
    <xf numFmtId="9" fontId="89" fillId="0" borderId="54" xfId="131" applyNumberFormat="1" applyFont="1" applyBorder="1" applyAlignment="1">
      <alignment horizontal="center" vertical="center" wrapText="1"/>
    </xf>
    <xf numFmtId="9" fontId="88" fillId="0" borderId="53" xfId="131" quotePrefix="1" applyNumberFormat="1" applyFont="1" applyBorder="1" applyAlignment="1">
      <alignment horizontal="center" vertical="center" wrapText="1"/>
    </xf>
    <xf numFmtId="9" fontId="88" fillId="0" borderId="41" xfId="131" quotePrefix="1" applyNumberFormat="1" applyFont="1" applyBorder="1" applyAlignment="1">
      <alignment horizontal="center" vertical="center" wrapText="1"/>
    </xf>
    <xf numFmtId="0" fontId="88" fillId="6" borderId="42" xfId="131" applyFont="1" applyFill="1" applyBorder="1"/>
    <xf numFmtId="43" fontId="88" fillId="0" borderId="19" xfId="133" applyFont="1" applyFill="1" applyBorder="1" applyAlignment="1">
      <alignment horizontal="center" vertical="center"/>
    </xf>
    <xf numFmtId="43" fontId="88" fillId="0" borderId="111" xfId="133" applyFont="1" applyFill="1" applyBorder="1" applyAlignment="1">
      <alignment horizontal="center" vertical="center"/>
    </xf>
    <xf numFmtId="0" fontId="88" fillId="6" borderId="111" xfId="131" applyFont="1" applyFill="1" applyBorder="1" applyAlignment="1">
      <alignment horizontal="center" vertical="center" wrapText="1"/>
    </xf>
    <xf numFmtId="0" fontId="89" fillId="0" borderId="17" xfId="131" applyFont="1" applyBorder="1" applyAlignment="1">
      <alignment horizontal="center" vertical="center" wrapText="1"/>
    </xf>
    <xf numFmtId="9" fontId="88" fillId="0" borderId="44" xfId="131" quotePrefix="1" applyNumberFormat="1" applyFont="1" applyBorder="1" applyAlignment="1">
      <alignment horizontal="center" vertical="center" wrapText="1"/>
    </xf>
    <xf numFmtId="43" fontId="88" fillId="0" borderId="46" xfId="133" applyFont="1" applyFill="1" applyBorder="1" applyAlignment="1">
      <alignment horizontal="center" vertical="center"/>
    </xf>
    <xf numFmtId="0" fontId="88" fillId="0" borderId="12" xfId="131" applyFont="1" applyBorder="1"/>
    <xf numFmtId="43" fontId="88" fillId="0" borderId="112" xfId="133" applyFont="1" applyFill="1" applyBorder="1" applyAlignment="1">
      <alignment horizontal="center" vertical="center"/>
    </xf>
    <xf numFmtId="0" fontId="88" fillId="0" borderId="25" xfId="131" applyFont="1" applyBorder="1"/>
    <xf numFmtId="0" fontId="88" fillId="0" borderId="43" xfId="131" applyFont="1" applyBorder="1" applyAlignment="1">
      <alignment horizontal="left" vertical="center" wrapText="1"/>
    </xf>
    <xf numFmtId="43" fontId="88" fillId="0" borderId="29" xfId="133" applyFont="1" applyFill="1" applyBorder="1" applyAlignment="1">
      <alignment horizontal="center" vertical="center"/>
    </xf>
    <xf numFmtId="0" fontId="88" fillId="5" borderId="32" xfId="131" applyFont="1" applyFill="1" applyBorder="1" applyAlignment="1">
      <alignment horizontal="center" vertical="center"/>
    </xf>
    <xf numFmtId="0" fontId="89" fillId="5" borderId="61" xfId="131" applyFont="1" applyFill="1" applyBorder="1" applyAlignment="1">
      <alignment horizontal="center" vertical="center"/>
    </xf>
    <xf numFmtId="0" fontId="88" fillId="5" borderId="44" xfId="131" applyFont="1" applyFill="1" applyBorder="1"/>
    <xf numFmtId="0" fontId="88" fillId="5" borderId="99" xfId="131" applyFont="1" applyFill="1" applyBorder="1"/>
    <xf numFmtId="0" fontId="88" fillId="5" borderId="53" xfId="131" applyFont="1" applyFill="1" applyBorder="1"/>
    <xf numFmtId="0" fontId="88" fillId="5" borderId="38" xfId="131" applyFont="1" applyFill="1" applyBorder="1"/>
    <xf numFmtId="43" fontId="88" fillId="5" borderId="108" xfId="134" applyFont="1" applyFill="1" applyBorder="1" applyAlignment="1"/>
    <xf numFmtId="0" fontId="88" fillId="5" borderId="104" xfId="131" applyFont="1" applyFill="1" applyBorder="1"/>
    <xf numFmtId="0" fontId="88" fillId="5" borderId="52" xfId="131" applyFont="1" applyFill="1" applyBorder="1"/>
    <xf numFmtId="0" fontId="88" fillId="5" borderId="98" xfId="131" applyFont="1" applyFill="1" applyBorder="1"/>
    <xf numFmtId="0" fontId="88" fillId="5" borderId="62" xfId="131" applyFont="1" applyFill="1" applyBorder="1"/>
    <xf numFmtId="0" fontId="88" fillId="0" borderId="0" xfId="135" applyFont="1"/>
    <xf numFmtId="0" fontId="99" fillId="0" borderId="31" xfId="131" applyFont="1" applyBorder="1" applyAlignment="1">
      <alignment horizontal="left" vertical="top" wrapText="1"/>
    </xf>
    <xf numFmtId="0" fontId="88" fillId="0" borderId="41" xfId="131" applyFont="1" applyBorder="1"/>
    <xf numFmtId="0" fontId="90" fillId="0" borderId="41" xfId="131" applyFont="1" applyBorder="1" applyAlignment="1">
      <alignment vertical="top" wrapText="1"/>
    </xf>
    <xf numFmtId="0" fontId="99" fillId="0" borderId="41" xfId="131" applyFont="1" applyBorder="1" applyAlignment="1">
      <alignment horizontal="center" vertical="center" wrapText="1"/>
    </xf>
    <xf numFmtId="0" fontId="88" fillId="0" borderId="41" xfId="131" applyFont="1" applyBorder="1" applyAlignment="1">
      <alignment horizontal="center" vertical="center" wrapText="1"/>
    </xf>
    <xf numFmtId="0" fontId="89" fillId="0" borderId="8" xfId="131" applyFont="1" applyBorder="1" applyAlignment="1">
      <alignment horizontal="left" vertical="top" wrapText="1"/>
    </xf>
    <xf numFmtId="0" fontId="88" fillId="0" borderId="8" xfId="131" applyFont="1" applyBorder="1" applyAlignment="1">
      <alignment horizontal="left" vertical="top" wrapText="1"/>
    </xf>
    <xf numFmtId="0" fontId="88" fillId="0" borderId="8" xfId="131" applyFont="1" applyBorder="1"/>
    <xf numFmtId="0" fontId="88" fillId="0" borderId="31" xfId="131" applyFont="1" applyBorder="1" applyAlignment="1">
      <alignment vertical="center" wrapText="1"/>
    </xf>
    <xf numFmtId="0" fontId="89" fillId="0" borderId="8" xfId="131" applyFont="1" applyBorder="1" applyAlignment="1">
      <alignment vertical="top" wrapText="1"/>
    </xf>
    <xf numFmtId="0" fontId="90" fillId="0" borderId="8" xfId="131" applyFont="1" applyBorder="1" applyAlignment="1">
      <alignment vertical="top" wrapText="1"/>
    </xf>
    <xf numFmtId="0" fontId="99" fillId="0" borderId="8" xfId="131" applyFont="1" applyBorder="1" applyAlignment="1">
      <alignment horizontal="center" vertical="center" wrapText="1"/>
    </xf>
    <xf numFmtId="0" fontId="90" fillId="0" borderId="23" xfId="131" applyFont="1" applyBorder="1" applyAlignment="1">
      <alignment vertical="top" wrapText="1"/>
    </xf>
    <xf numFmtId="0" fontId="88" fillId="0" borderId="23" xfId="131" applyFont="1" applyBorder="1"/>
    <xf numFmtId="0" fontId="99" fillId="0" borderId="23" xfId="131" applyFont="1" applyBorder="1" applyAlignment="1">
      <alignment horizontal="center" vertical="center" wrapText="1"/>
    </xf>
    <xf numFmtId="0" fontId="88" fillId="0" borderId="23" xfId="131" applyFont="1" applyBorder="1" applyAlignment="1">
      <alignment horizontal="center" vertical="center"/>
    </xf>
    <xf numFmtId="0" fontId="89" fillId="0" borderId="23" xfId="131" applyFont="1" applyBorder="1" applyAlignment="1">
      <alignment vertical="top" wrapText="1"/>
    </xf>
    <xf numFmtId="0" fontId="90" fillId="0" borderId="35" xfId="131" applyFont="1" applyBorder="1" applyAlignment="1">
      <alignment vertical="top" wrapText="1"/>
    </xf>
    <xf numFmtId="0" fontId="88" fillId="0" borderId="35" xfId="131" applyFont="1" applyBorder="1"/>
    <xf numFmtId="0" fontId="88" fillId="0" borderId="35" xfId="131" applyFont="1" applyBorder="1" applyAlignment="1">
      <alignment horizontal="center" vertical="center"/>
    </xf>
    <xf numFmtId="0" fontId="88" fillId="0" borderId="14" xfId="131" applyFont="1" applyBorder="1"/>
    <xf numFmtId="0" fontId="88" fillId="0" borderId="6" xfId="131" applyFont="1" applyBorder="1"/>
    <xf numFmtId="43" fontId="88" fillId="5" borderId="25" xfId="133" applyFont="1" applyFill="1" applyBorder="1" applyAlignment="1">
      <alignment horizontal="center" vertical="center"/>
    </xf>
    <xf numFmtId="0" fontId="89" fillId="5" borderId="47" xfId="131" applyFont="1" applyFill="1" applyBorder="1" applyAlignment="1">
      <alignment vertical="center" textRotation="90" wrapText="1"/>
    </xf>
    <xf numFmtId="0" fontId="89" fillId="34" borderId="8" xfId="131" applyFont="1" applyFill="1" applyBorder="1" applyAlignment="1">
      <alignment horizontal="center" vertical="center" wrapText="1"/>
    </xf>
    <xf numFmtId="0" fontId="88" fillId="34" borderId="8" xfId="131" applyFont="1" applyFill="1" applyBorder="1" applyAlignment="1">
      <alignment horizontal="center" vertical="center" wrapText="1"/>
    </xf>
    <xf numFmtId="0" fontId="88" fillId="34" borderId="8" xfId="131" quotePrefix="1" applyFont="1" applyFill="1" applyBorder="1" applyAlignment="1">
      <alignment horizontal="center" vertical="center" wrapText="1"/>
    </xf>
    <xf numFmtId="9" fontId="88" fillId="34" borderId="22" xfId="132" applyFont="1" applyFill="1" applyBorder="1" applyAlignment="1">
      <alignment horizontal="center" vertical="center" wrapText="1"/>
    </xf>
    <xf numFmtId="43" fontId="88" fillId="0" borderId="38" xfId="133" applyFont="1" applyFill="1" applyBorder="1" applyAlignment="1">
      <alignment vertical="center" wrapText="1"/>
    </xf>
    <xf numFmtId="0" fontId="88" fillId="0" borderId="34" xfId="131" applyFont="1" applyBorder="1" applyAlignment="1">
      <alignment horizontal="center" vertical="center" wrapText="1"/>
    </xf>
    <xf numFmtId="9" fontId="88" fillId="34" borderId="17" xfId="132" applyFont="1" applyFill="1" applyBorder="1" applyAlignment="1">
      <alignment horizontal="center" vertical="center" wrapText="1"/>
    </xf>
    <xf numFmtId="0" fontId="88" fillId="0" borderId="112" xfId="131" applyFont="1" applyBorder="1"/>
    <xf numFmtId="43" fontId="166" fillId="0" borderId="5" xfId="133" applyFont="1" applyFill="1" applyBorder="1" applyAlignment="1">
      <alignment vertical="center" wrapText="1"/>
    </xf>
    <xf numFmtId="43" fontId="88" fillId="0" borderId="15" xfId="133" applyFont="1" applyFill="1" applyBorder="1" applyAlignment="1">
      <alignment vertical="center" wrapText="1"/>
    </xf>
    <xf numFmtId="43" fontId="88" fillId="0" borderId="114" xfId="133" applyFont="1" applyFill="1" applyBorder="1" applyAlignment="1">
      <alignment vertical="center" wrapText="1"/>
    </xf>
    <xf numFmtId="43" fontId="166" fillId="0" borderId="46" xfId="133" applyFont="1" applyFill="1" applyBorder="1" applyAlignment="1">
      <alignment vertical="center" wrapText="1"/>
    </xf>
    <xf numFmtId="9" fontId="88" fillId="34" borderId="8" xfId="132" applyFont="1" applyFill="1" applyBorder="1" applyAlignment="1">
      <alignment horizontal="center" vertical="center" wrapText="1"/>
    </xf>
    <xf numFmtId="43" fontId="88" fillId="0" borderId="0" xfId="133" applyFont="1" applyFill="1" applyBorder="1" applyAlignment="1">
      <alignment vertical="center" wrapText="1"/>
    </xf>
    <xf numFmtId="43" fontId="166" fillId="0" borderId="112" xfId="133" applyFont="1" applyFill="1" applyBorder="1" applyAlignment="1">
      <alignment vertical="center" wrapText="1"/>
    </xf>
    <xf numFmtId="43" fontId="88" fillId="0" borderId="23" xfId="133" applyFont="1" applyFill="1" applyBorder="1" applyAlignment="1">
      <alignment vertical="center" wrapText="1"/>
    </xf>
    <xf numFmtId="0" fontId="88" fillId="0" borderId="15" xfId="131" applyFont="1" applyBorder="1" applyAlignment="1">
      <alignment horizontal="left" vertical="center"/>
    </xf>
    <xf numFmtId="0" fontId="88" fillId="0" borderId="39" xfId="131" applyFont="1" applyBorder="1" applyAlignment="1">
      <alignment horizontal="left" vertical="center"/>
    </xf>
    <xf numFmtId="0" fontId="88" fillId="0" borderId="37" xfId="131" applyFont="1" applyBorder="1" applyAlignment="1">
      <alignment horizontal="left" vertical="center"/>
    </xf>
    <xf numFmtId="0" fontId="89" fillId="34" borderId="23" xfId="131" applyFont="1" applyFill="1" applyBorder="1" applyAlignment="1">
      <alignment horizontal="center" vertical="center" wrapText="1"/>
    </xf>
    <xf numFmtId="0" fontId="88" fillId="34" borderId="23" xfId="131" applyFont="1" applyFill="1" applyBorder="1" applyAlignment="1">
      <alignment horizontal="center" vertical="center" wrapText="1"/>
    </xf>
    <xf numFmtId="0" fontId="88" fillId="34" borderId="23" xfId="131" quotePrefix="1" applyFont="1" applyFill="1" applyBorder="1" applyAlignment="1">
      <alignment horizontal="center" vertical="center" wrapText="1"/>
    </xf>
    <xf numFmtId="9" fontId="88" fillId="34" borderId="23" xfId="132" applyFont="1" applyFill="1" applyBorder="1" applyAlignment="1">
      <alignment horizontal="center" vertical="center" wrapText="1"/>
    </xf>
    <xf numFmtId="43" fontId="88" fillId="0" borderId="5" xfId="133" applyFont="1" applyFill="1" applyBorder="1" applyAlignment="1">
      <alignment vertical="center" wrapText="1"/>
    </xf>
    <xf numFmtId="0" fontId="88" fillId="0" borderId="112" xfId="131" applyFont="1" applyBorder="1" applyAlignment="1">
      <alignment horizontal="center" vertical="center" wrapText="1"/>
    </xf>
    <xf numFmtId="0" fontId="88" fillId="34" borderId="35" xfId="131" applyFont="1" applyFill="1" applyBorder="1" applyAlignment="1">
      <alignment horizontal="center" vertical="center" wrapText="1"/>
    </xf>
    <xf numFmtId="0" fontId="88" fillId="34" borderId="35" xfId="131" quotePrefix="1" applyFont="1" applyFill="1" applyBorder="1" applyAlignment="1">
      <alignment horizontal="center" vertical="center" wrapText="1"/>
    </xf>
    <xf numFmtId="9" fontId="88" fillId="34" borderId="35" xfId="132" applyFont="1" applyFill="1" applyBorder="1" applyAlignment="1">
      <alignment horizontal="center" vertical="center" wrapText="1"/>
    </xf>
    <xf numFmtId="43" fontId="166" fillId="0" borderId="7" xfId="133" applyFont="1" applyFill="1" applyBorder="1" applyAlignment="1">
      <alignment vertical="center" wrapText="1"/>
    </xf>
    <xf numFmtId="43" fontId="88" fillId="0" borderId="35" xfId="133" applyFont="1" applyFill="1" applyBorder="1" applyAlignment="1">
      <alignment vertical="center" wrapText="1"/>
    </xf>
    <xf numFmtId="43" fontId="88" fillId="0" borderId="55" xfId="133" applyFont="1" applyFill="1" applyBorder="1" applyAlignment="1">
      <alignment vertical="center" wrapText="1"/>
    </xf>
    <xf numFmtId="0" fontId="88" fillId="0" borderId="36" xfId="131" applyFont="1" applyBorder="1" applyAlignment="1">
      <alignment horizontal="center" vertical="center" wrapText="1"/>
    </xf>
    <xf numFmtId="0" fontId="88" fillId="0" borderId="55" xfId="131" applyFont="1" applyBorder="1"/>
    <xf numFmtId="0" fontId="168" fillId="15" borderId="98" xfId="131" applyFont="1" applyFill="1" applyBorder="1" applyAlignment="1">
      <alignment vertical="center" textRotation="90" wrapText="1"/>
    </xf>
    <xf numFmtId="0" fontId="168" fillId="15" borderId="53" xfId="131" applyFont="1" applyFill="1" applyBorder="1" applyAlignment="1">
      <alignment horizontal="center" vertical="center" wrapText="1"/>
    </xf>
    <xf numFmtId="0" fontId="166" fillId="15" borderId="44" xfId="131" applyFont="1" applyFill="1" applyBorder="1" applyAlignment="1">
      <alignment horizontal="center" vertical="center" wrapText="1"/>
    </xf>
    <xf numFmtId="0" fontId="166" fillId="15" borderId="44" xfId="131" quotePrefix="1" applyFont="1" applyFill="1" applyBorder="1" applyAlignment="1">
      <alignment horizontal="center" vertical="center" wrapText="1"/>
    </xf>
    <xf numFmtId="0" fontId="166" fillId="15" borderId="53" xfId="131" quotePrefix="1" applyFont="1" applyFill="1" applyBorder="1" applyAlignment="1">
      <alignment horizontal="center" vertical="center" wrapText="1"/>
    </xf>
    <xf numFmtId="0" fontId="166" fillId="15" borderId="53" xfId="131" applyFont="1" applyFill="1" applyBorder="1" applyAlignment="1">
      <alignment horizontal="center" vertical="center" wrapText="1"/>
    </xf>
    <xf numFmtId="9" fontId="166" fillId="15" borderId="44" xfId="132" applyFont="1" applyFill="1" applyBorder="1" applyAlignment="1">
      <alignment horizontal="center" vertical="center" wrapText="1"/>
    </xf>
    <xf numFmtId="0" fontId="166" fillId="15" borderId="13" xfId="131" applyFont="1" applyFill="1" applyBorder="1"/>
    <xf numFmtId="43" fontId="166" fillId="15" borderId="13" xfId="133" applyFont="1" applyFill="1" applyBorder="1" applyAlignment="1">
      <alignment vertical="center" wrapText="1"/>
    </xf>
    <xf numFmtId="0" fontId="166" fillId="15" borderId="11" xfId="131" applyFont="1" applyFill="1" applyBorder="1"/>
    <xf numFmtId="0" fontId="166" fillId="0" borderId="14" xfId="131" applyFont="1" applyBorder="1" applyAlignment="1">
      <alignment horizontal="center" vertical="center" wrapText="1"/>
    </xf>
    <xf numFmtId="0" fontId="166" fillId="15" borderId="108" xfId="131" applyFont="1" applyFill="1" applyBorder="1"/>
    <xf numFmtId="0" fontId="166" fillId="15" borderId="116" xfId="131" applyFont="1" applyFill="1" applyBorder="1"/>
    <xf numFmtId="0" fontId="143" fillId="0" borderId="0" xfId="131" applyFont="1"/>
    <xf numFmtId="0" fontId="169" fillId="0" borderId="0" xfId="0" applyFont="1"/>
    <xf numFmtId="0" fontId="97" fillId="0" borderId="98" xfId="131" applyFont="1" applyBorder="1" applyAlignment="1">
      <alignment vertical="center" textRotation="90" wrapText="1"/>
    </xf>
    <xf numFmtId="0" fontId="88" fillId="0" borderId="100" xfId="131" applyFont="1" applyBorder="1" applyAlignment="1">
      <alignment horizontal="left" vertical="center"/>
    </xf>
    <xf numFmtId="0" fontId="88" fillId="0" borderId="4" xfId="131" applyFont="1" applyBorder="1" applyAlignment="1">
      <alignment horizontal="left" vertical="center"/>
    </xf>
    <xf numFmtId="0" fontId="89" fillId="0" borderId="4" xfId="131" applyFont="1" applyBorder="1" applyAlignment="1">
      <alignment horizontal="center" vertical="center" wrapText="1"/>
    </xf>
    <xf numFmtId="0" fontId="88" fillId="0" borderId="0" xfId="131" quotePrefix="1" applyFont="1" applyAlignment="1">
      <alignment horizontal="center" vertical="center" wrapText="1"/>
    </xf>
    <xf numFmtId="0" fontId="88" fillId="0" borderId="4" xfId="131" quotePrefix="1" applyFont="1" applyBorder="1" applyAlignment="1">
      <alignment horizontal="center" vertical="center" wrapText="1"/>
    </xf>
    <xf numFmtId="9" fontId="88" fillId="0" borderId="0" xfId="132" applyFont="1" applyFill="1" applyBorder="1" applyAlignment="1">
      <alignment horizontal="center" vertical="center" wrapText="1"/>
    </xf>
    <xf numFmtId="43" fontId="88" fillId="0" borderId="14" xfId="133" applyFont="1" applyFill="1" applyBorder="1" applyAlignment="1">
      <alignment vertical="center" wrapText="1"/>
    </xf>
    <xf numFmtId="43" fontId="88" fillId="0" borderId="3" xfId="133" applyFont="1" applyFill="1" applyBorder="1" applyAlignment="1">
      <alignment vertical="center" wrapText="1"/>
    </xf>
    <xf numFmtId="0" fontId="97" fillId="0" borderId="61" xfId="131" applyFont="1" applyBorder="1" applyAlignment="1">
      <alignment vertical="center" textRotation="90" wrapText="1"/>
    </xf>
    <xf numFmtId="0" fontId="89" fillId="0" borderId="33" xfId="131" applyFont="1" applyBorder="1" applyAlignment="1">
      <alignment vertical="center" wrapText="1"/>
    </xf>
    <xf numFmtId="0" fontId="88" fillId="0" borderId="13" xfId="131" applyFont="1" applyBorder="1"/>
    <xf numFmtId="43" fontId="89" fillId="0" borderId="13" xfId="133" applyFont="1" applyFill="1" applyBorder="1" applyAlignment="1">
      <alignment vertical="center"/>
    </xf>
    <xf numFmtId="43" fontId="89" fillId="0" borderId="98" xfId="133" applyFont="1" applyFill="1" applyBorder="1" applyAlignment="1">
      <alignment horizontal="left" vertical="center" wrapText="1"/>
    </xf>
    <xf numFmtId="0" fontId="89" fillId="0" borderId="33" xfId="131" applyFont="1" applyBorder="1" applyAlignment="1">
      <alignment horizontal="right" vertical="center"/>
    </xf>
    <xf numFmtId="0" fontId="88" fillId="0" borderId="98" xfId="131" applyFont="1" applyBorder="1" applyAlignment="1">
      <alignment horizontal="center" vertical="center"/>
    </xf>
    <xf numFmtId="0" fontId="88" fillId="0" borderId="45" xfId="131" applyFont="1" applyBorder="1" applyAlignment="1">
      <alignment horizontal="center" vertical="center"/>
    </xf>
    <xf numFmtId="0" fontId="97" fillId="0" borderId="108" xfId="131" applyFont="1" applyBorder="1" applyAlignment="1">
      <alignment vertical="center" textRotation="90" wrapText="1"/>
    </xf>
    <xf numFmtId="0" fontId="88" fillId="0" borderId="108" xfId="131" applyFont="1" applyBorder="1"/>
    <xf numFmtId="0" fontId="88" fillId="0" borderId="116" xfId="131" applyFont="1" applyBorder="1"/>
    <xf numFmtId="0" fontId="97" fillId="0" borderId="99" xfId="131" applyFont="1" applyBorder="1" applyAlignment="1">
      <alignment vertical="center" textRotation="90" wrapText="1"/>
    </xf>
    <xf numFmtId="43" fontId="88" fillId="0" borderId="13" xfId="133" applyFont="1" applyFill="1" applyBorder="1"/>
    <xf numFmtId="0" fontId="88" fillId="0" borderId="3" xfId="131" applyFont="1" applyBorder="1"/>
    <xf numFmtId="0" fontId="89" fillId="0" borderId="0" xfId="131" applyFont="1" applyAlignment="1">
      <alignment horizontal="center"/>
    </xf>
    <xf numFmtId="0" fontId="62" fillId="0" borderId="0" xfId="131" applyFont="1"/>
    <xf numFmtId="0" fontId="101" fillId="0" borderId="0" xfId="131" applyFont="1"/>
    <xf numFmtId="0" fontId="102" fillId="0" borderId="0" xfId="131" applyFont="1"/>
    <xf numFmtId="43" fontId="101" fillId="0" borderId="0" xfId="134" applyFont="1" applyFill="1"/>
    <xf numFmtId="0" fontId="103" fillId="0" borderId="0" xfId="131" applyFont="1" applyAlignment="1">
      <alignment vertical="center"/>
    </xf>
    <xf numFmtId="0" fontId="103" fillId="0" borderId="0" xfId="131" applyFont="1" applyAlignment="1">
      <alignment horizontal="left"/>
    </xf>
    <xf numFmtId="0" fontId="62" fillId="0" borderId="0" xfId="131" applyFont="1" applyAlignment="1">
      <alignment horizontal="left" vertical="center"/>
    </xf>
    <xf numFmtId="0" fontId="62" fillId="0" borderId="0" xfId="131" applyFont="1" applyAlignment="1">
      <alignment vertical="center"/>
    </xf>
    <xf numFmtId="0" fontId="164" fillId="0" borderId="0" xfId="0" applyFont="1" applyAlignment="1">
      <alignment horizontal="left"/>
    </xf>
    <xf numFmtId="165" fontId="164" fillId="0" borderId="0" xfId="0" applyNumberFormat="1" applyFont="1"/>
    <xf numFmtId="165" fontId="170" fillId="0" borderId="0" xfId="0" applyNumberFormat="1" applyFont="1"/>
    <xf numFmtId="165" fontId="167" fillId="0" borderId="0" xfId="0" applyNumberFormat="1" applyFont="1"/>
    <xf numFmtId="165" fontId="165" fillId="0" borderId="0" xfId="0" applyNumberFormat="1" applyFont="1"/>
    <xf numFmtId="165" fontId="169" fillId="0" borderId="0" xfId="0" applyNumberFormat="1" applyFont="1"/>
    <xf numFmtId="165" fontId="171" fillId="0" borderId="0" xfId="0" applyNumberFormat="1" applyFont="1"/>
    <xf numFmtId="165" fontId="172" fillId="0" borderId="0" xfId="0" applyNumberFormat="1" applyFont="1"/>
    <xf numFmtId="165" fontId="173" fillId="0" borderId="0" xfId="0" applyNumberFormat="1" applyFont="1"/>
    <xf numFmtId="0" fontId="88" fillId="0" borderId="0" xfId="131" applyFont="1" applyAlignment="1">
      <alignment horizontal="left"/>
    </xf>
    <xf numFmtId="0" fontId="89" fillId="28" borderId="0" xfId="131" applyFont="1" applyFill="1" applyAlignment="1">
      <alignment horizontal="left"/>
    </xf>
    <xf numFmtId="0" fontId="90" fillId="0" borderId="0" xfId="131" applyFont="1" applyAlignment="1">
      <alignment horizontal="left"/>
    </xf>
    <xf numFmtId="0" fontId="90" fillId="28" borderId="0" xfId="131" applyFont="1" applyFill="1" applyAlignment="1">
      <alignment horizontal="left"/>
    </xf>
    <xf numFmtId="0" fontId="89" fillId="0" borderId="109" xfId="131" applyFont="1" applyBorder="1" applyAlignment="1">
      <alignment horizontal="left" vertical="center" wrapText="1"/>
    </xf>
    <xf numFmtId="0" fontId="89" fillId="29" borderId="22" xfId="131" applyFont="1" applyFill="1" applyBorder="1" applyAlignment="1">
      <alignment horizontal="left" vertical="center" wrapText="1"/>
    </xf>
    <xf numFmtId="0" fontId="89" fillId="0" borderId="30" xfId="131" applyFont="1" applyBorder="1" applyAlignment="1">
      <alignment horizontal="left" vertical="top" wrapText="1"/>
    </xf>
    <xf numFmtId="0" fontId="88" fillId="5" borderId="33" xfId="131" applyFont="1" applyFill="1" applyBorder="1" applyAlignment="1">
      <alignment horizontal="left" vertical="center" wrapText="1"/>
    </xf>
    <xf numFmtId="0" fontId="88" fillId="0" borderId="23" xfId="131" applyFont="1" applyBorder="1" applyAlignment="1">
      <alignment horizontal="left" vertical="center" wrapText="1"/>
    </xf>
    <xf numFmtId="0" fontId="88" fillId="5" borderId="1" xfId="131" applyFont="1" applyFill="1" applyBorder="1" applyAlignment="1">
      <alignment horizontal="left" vertical="center" wrapText="1"/>
    </xf>
    <xf numFmtId="0" fontId="90" fillId="5" borderId="33" xfId="131" applyFont="1" applyFill="1" applyBorder="1" applyAlignment="1">
      <alignment horizontal="left"/>
    </xf>
    <xf numFmtId="0" fontId="90" fillId="0" borderId="31" xfId="131" applyFont="1" applyBorder="1" applyAlignment="1">
      <alignment horizontal="left" vertical="top" wrapText="1"/>
    </xf>
    <xf numFmtId="0" fontId="90" fillId="0" borderId="8" xfId="131" applyFont="1" applyBorder="1" applyAlignment="1">
      <alignment horizontal="left" vertical="top" wrapText="1"/>
    </xf>
    <xf numFmtId="0" fontId="90" fillId="0" borderId="23" xfId="131" applyFont="1" applyBorder="1" applyAlignment="1">
      <alignment horizontal="left" vertical="top" wrapText="1"/>
    </xf>
    <xf numFmtId="0" fontId="90" fillId="0" borderId="35" xfId="131" applyFont="1" applyBorder="1" applyAlignment="1">
      <alignment horizontal="left" vertical="top" wrapText="1"/>
    </xf>
    <xf numFmtId="0" fontId="62" fillId="0" borderId="0" xfId="131" applyFont="1" applyAlignment="1">
      <alignment horizontal="left"/>
    </xf>
    <xf numFmtId="165" fontId="170" fillId="0" borderId="0" xfId="0" applyNumberFormat="1" applyFont="1" applyAlignment="1">
      <alignment horizontal="left"/>
    </xf>
    <xf numFmtId="165" fontId="164" fillId="0" borderId="0" xfId="0" applyNumberFormat="1" applyFont="1" applyAlignment="1">
      <alignment horizontal="left"/>
    </xf>
    <xf numFmtId="165" fontId="169" fillId="0" borderId="0" xfId="0" applyNumberFormat="1" applyFont="1" applyAlignment="1">
      <alignment horizontal="left"/>
    </xf>
    <xf numFmtId="0" fontId="165" fillId="0" borderId="0" xfId="0" applyFont="1" applyAlignment="1">
      <alignment horizontal="left"/>
    </xf>
    <xf numFmtId="165" fontId="172" fillId="0" borderId="0" xfId="0" applyNumberFormat="1" applyFont="1" applyAlignment="1">
      <alignment horizontal="left"/>
    </xf>
    <xf numFmtId="165" fontId="167" fillId="0" borderId="0" xfId="0" applyNumberFormat="1" applyFont="1" applyAlignment="1">
      <alignment horizontal="left"/>
    </xf>
    <xf numFmtId="165" fontId="173" fillId="0" borderId="0" xfId="0" applyNumberFormat="1" applyFont="1" applyAlignment="1">
      <alignment horizontal="left"/>
    </xf>
    <xf numFmtId="43" fontId="0" fillId="0" borderId="0" xfId="95" applyFont="1" applyFill="1" applyAlignment="1"/>
    <xf numFmtId="0" fontId="47" fillId="0" borderId="45" xfId="0" applyFont="1" applyBorder="1" applyAlignment="1">
      <alignment horizontal="right"/>
    </xf>
    <xf numFmtId="9" fontId="13" fillId="0" borderId="13" xfId="0" applyNumberFormat="1" applyFont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49" fillId="0" borderId="8" xfId="0" applyFont="1" applyBorder="1" applyAlignment="1">
      <alignment horizontal="center" vertical="center" wrapText="1"/>
    </xf>
    <xf numFmtId="0" fontId="49" fillId="0" borderId="57" xfId="0" applyFont="1" applyBorder="1" applyAlignment="1">
      <alignment vertical="center" wrapText="1"/>
    </xf>
    <xf numFmtId="0" fontId="49" fillId="0" borderId="66" xfId="0" applyFont="1" applyBorder="1" applyAlignment="1">
      <alignment vertical="center" wrapText="1"/>
    </xf>
    <xf numFmtId="0" fontId="49" fillId="0" borderId="56" xfId="0" applyFont="1" applyBorder="1" applyAlignment="1">
      <alignment vertical="center" wrapText="1"/>
    </xf>
    <xf numFmtId="0" fontId="49" fillId="0" borderId="56" xfId="0" applyFont="1" applyBorder="1" applyAlignment="1">
      <alignment horizontal="left" vertical="center" wrapText="1"/>
    </xf>
    <xf numFmtId="0" fontId="49" fillId="0" borderId="19" xfId="0" applyFont="1" applyBorder="1" applyAlignment="1">
      <alignment horizontal="center" vertical="center" wrapText="1"/>
    </xf>
    <xf numFmtId="43" fontId="0" fillId="0" borderId="19" xfId="95" applyFont="1" applyFill="1" applyBorder="1" applyAlignment="1"/>
    <xf numFmtId="43" fontId="0" fillId="0" borderId="41" xfId="95" applyFont="1" applyFill="1" applyBorder="1" applyAlignment="1"/>
    <xf numFmtId="43" fontId="0" fillId="0" borderId="22" xfId="95" applyFont="1" applyFill="1" applyBorder="1" applyAlignment="1"/>
    <xf numFmtId="43" fontId="46" fillId="0" borderId="8" xfId="95" applyFont="1" applyFill="1" applyBorder="1" applyAlignment="1"/>
    <xf numFmtId="43" fontId="46" fillId="0" borderId="21" xfId="95" applyFont="1" applyFill="1" applyBorder="1" applyAlignment="1"/>
    <xf numFmtId="43" fontId="46" fillId="0" borderId="22" xfId="95" applyFont="1" applyFill="1" applyBorder="1" applyAlignment="1"/>
    <xf numFmtId="0" fontId="56" fillId="0" borderId="0" xfId="0" applyFont="1"/>
    <xf numFmtId="0" fontId="49" fillId="0" borderId="19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 wrapText="1"/>
    </xf>
    <xf numFmtId="0" fontId="27" fillId="0" borderId="41" xfId="0" applyFont="1" applyBorder="1" applyAlignment="1">
      <alignment horizontal="center" vertical="center"/>
    </xf>
    <xf numFmtId="0" fontId="49" fillId="0" borderId="0" xfId="0" applyFont="1"/>
    <xf numFmtId="43" fontId="49" fillId="0" borderId="22" xfId="95" applyFont="1" applyFill="1" applyBorder="1" applyAlignment="1"/>
    <xf numFmtId="3" fontId="25" fillId="0" borderId="21" xfId="66" applyNumberFormat="1" applyFont="1" applyBorder="1" applyAlignment="1">
      <alignment horizontal="center" vertical="center" wrapText="1"/>
    </xf>
    <xf numFmtId="0" fontId="13" fillId="0" borderId="8" xfId="66" applyBorder="1"/>
    <xf numFmtId="37" fontId="25" fillId="0" borderId="8" xfId="66" applyNumberFormat="1" applyFont="1" applyBorder="1" applyAlignment="1">
      <alignment vertical="center" wrapText="1"/>
    </xf>
    <xf numFmtId="3" fontId="25" fillId="0" borderId="21" xfId="66" applyNumberFormat="1" applyFont="1" applyBorder="1" applyAlignment="1">
      <alignment horizontal="center" vertical="center"/>
    </xf>
    <xf numFmtId="0" fontId="25" fillId="0" borderId="8" xfId="66" applyFont="1" applyBorder="1" applyAlignment="1">
      <alignment vertical="center" wrapText="1"/>
    </xf>
    <xf numFmtId="37" fontId="65" fillId="0" borderId="8" xfId="66" applyNumberFormat="1" applyFont="1" applyBorder="1" applyAlignment="1">
      <alignment vertical="center" wrapText="1"/>
    </xf>
    <xf numFmtId="0" fontId="25" fillId="0" borderId="8" xfId="66" applyFont="1" applyBorder="1" applyAlignment="1">
      <alignment horizontal="left" vertical="center" wrapText="1"/>
    </xf>
    <xf numFmtId="0" fontId="65" fillId="0" borderId="8" xfId="66" applyFont="1" applyBorder="1" applyAlignment="1">
      <alignment horizontal="left" vertical="center" wrapText="1"/>
    </xf>
    <xf numFmtId="43" fontId="0" fillId="0" borderId="49" xfId="94" applyFont="1" applyFill="1" applyBorder="1" applyAlignment="1"/>
    <xf numFmtId="43" fontId="0" fillId="0" borderId="31" xfId="94" applyFont="1" applyFill="1" applyBorder="1" applyAlignment="1"/>
    <xf numFmtId="43" fontId="0" fillId="0" borderId="49" xfId="95" applyFont="1" applyFill="1" applyBorder="1" applyAlignment="1"/>
    <xf numFmtId="43" fontId="0" fillId="0" borderId="31" xfId="95" applyFont="1" applyFill="1" applyBorder="1" applyAlignment="1"/>
    <xf numFmtId="43" fontId="13" fillId="0" borderId="22" xfId="95" applyFont="1" applyFill="1" applyBorder="1" applyAlignment="1"/>
    <xf numFmtId="43" fontId="0" fillId="0" borderId="21" xfId="94" applyFont="1" applyFill="1" applyBorder="1" applyAlignment="1"/>
    <xf numFmtId="43" fontId="0" fillId="0" borderId="8" xfId="94" applyFont="1" applyFill="1" applyBorder="1" applyAlignment="1"/>
    <xf numFmtId="43" fontId="0" fillId="0" borderId="46" xfId="94" applyFont="1" applyFill="1" applyBorder="1" applyAlignment="1"/>
    <xf numFmtId="43" fontId="0" fillId="0" borderId="23" xfId="94" applyFont="1" applyFill="1" applyBorder="1" applyAlignment="1"/>
    <xf numFmtId="43" fontId="13" fillId="0" borderId="8" xfId="1" applyFont="1" applyFill="1" applyBorder="1" applyAlignment="1"/>
    <xf numFmtId="0" fontId="27" fillId="0" borderId="8" xfId="91" applyFont="1" applyBorder="1" applyAlignment="1">
      <alignment horizontal="left" vertical="center" wrapText="1"/>
    </xf>
    <xf numFmtId="0" fontId="46" fillId="0" borderId="114" xfId="0" applyFont="1" applyBorder="1"/>
    <xf numFmtId="43" fontId="0" fillId="0" borderId="47" xfId="94" applyFont="1" applyFill="1" applyBorder="1" applyAlignment="1"/>
    <xf numFmtId="43" fontId="0" fillId="0" borderId="38" xfId="94" applyFont="1" applyFill="1" applyBorder="1" applyAlignment="1"/>
    <xf numFmtId="1" fontId="25" fillId="0" borderId="8" xfId="66" applyNumberFormat="1" applyFont="1" applyBorder="1" applyAlignment="1">
      <alignment vertical="top" wrapText="1"/>
    </xf>
    <xf numFmtId="3" fontId="25" fillId="0" borderId="8" xfId="66" applyNumberFormat="1" applyFont="1" applyBorder="1" applyAlignment="1">
      <alignment vertical="center"/>
    </xf>
    <xf numFmtId="43" fontId="0" fillId="0" borderId="108" xfId="94" applyFont="1" applyFill="1" applyBorder="1" applyAlignment="1"/>
    <xf numFmtId="43" fontId="0" fillId="0" borderId="35" xfId="94" applyFont="1" applyFill="1" applyBorder="1" applyAlignment="1"/>
    <xf numFmtId="0" fontId="56" fillId="0" borderId="100" xfId="0" applyFont="1" applyBorder="1"/>
    <xf numFmtId="0" fontId="56" fillId="0" borderId="61" xfId="0" applyFont="1" applyBorder="1" applyAlignment="1">
      <alignment horizontal="center" vertical="center"/>
    </xf>
    <xf numFmtId="0" fontId="119" fillId="0" borderId="53" xfId="0" applyFont="1" applyBorder="1" applyAlignment="1">
      <alignment horizontal="center" vertical="center" wrapText="1"/>
    </xf>
    <xf numFmtId="0" fontId="119" fillId="0" borderId="53" xfId="0" applyFont="1" applyBorder="1" applyAlignment="1">
      <alignment horizontal="center" vertical="center"/>
    </xf>
    <xf numFmtId="9" fontId="178" fillId="0" borderId="23" xfId="92" applyFont="1" applyFill="1" applyBorder="1" applyAlignment="1">
      <alignment horizontal="center" vertical="center" wrapText="1"/>
    </xf>
    <xf numFmtId="43" fontId="56" fillId="0" borderId="38" xfId="95" applyFont="1" applyFill="1" applyBorder="1" applyAlignment="1"/>
    <xf numFmtId="43" fontId="56" fillId="0" borderId="46" xfId="95" applyFont="1" applyFill="1" applyBorder="1" applyAlignment="1"/>
    <xf numFmtId="43" fontId="56" fillId="0" borderId="23" xfId="95" applyFont="1" applyFill="1" applyBorder="1" applyAlignment="1"/>
    <xf numFmtId="0" fontId="56" fillId="0" borderId="26" xfId="0" applyFont="1" applyBorder="1"/>
    <xf numFmtId="0" fontId="56" fillId="0" borderId="47" xfId="0" applyFont="1" applyBorder="1" applyAlignment="1">
      <alignment horizontal="center" vertical="center"/>
    </xf>
    <xf numFmtId="0" fontId="119" fillId="0" borderId="44" xfId="0" applyFont="1" applyBorder="1" applyAlignment="1">
      <alignment horizontal="center" vertical="center" wrapText="1"/>
    </xf>
    <xf numFmtId="0" fontId="119" fillId="0" borderId="44" xfId="0" applyFont="1" applyBorder="1" applyAlignment="1">
      <alignment horizontal="center" vertical="center"/>
    </xf>
    <xf numFmtId="9" fontId="178" fillId="0" borderId="44" xfId="92" applyFont="1" applyFill="1" applyBorder="1" applyAlignment="1">
      <alignment horizontal="center" vertical="center" wrapText="1"/>
    </xf>
    <xf numFmtId="43" fontId="56" fillId="0" borderId="47" xfId="95" applyFont="1" applyFill="1" applyBorder="1" applyAlignment="1"/>
    <xf numFmtId="43" fontId="56" fillId="0" borderId="44" xfId="95" applyFont="1" applyFill="1" applyBorder="1" applyAlignment="1"/>
    <xf numFmtId="43" fontId="56" fillId="0" borderId="114" xfId="95" applyFont="1" applyFill="1" applyBorder="1" applyAlignment="1"/>
    <xf numFmtId="0" fontId="187" fillId="0" borderId="16" xfId="0" applyFont="1" applyBorder="1"/>
    <xf numFmtId="0" fontId="27" fillId="0" borderId="31" xfId="0" applyFont="1" applyBorder="1" applyAlignment="1">
      <alignment horizontal="center" vertical="center" wrapText="1"/>
    </xf>
    <xf numFmtId="0" fontId="27" fillId="0" borderId="31" xfId="0" applyFont="1" applyBorder="1" applyAlignment="1">
      <alignment horizontal="center" vertical="center"/>
    </xf>
    <xf numFmtId="43" fontId="49" fillId="0" borderId="49" xfId="95" applyFont="1" applyFill="1" applyBorder="1" applyAlignment="1"/>
    <xf numFmtId="43" fontId="49" fillId="0" borderId="31" xfId="95" applyFont="1" applyFill="1" applyBorder="1" applyAlignment="1"/>
    <xf numFmtId="43" fontId="49" fillId="0" borderId="48" xfId="95" applyFont="1" applyFill="1" applyBorder="1" applyAlignment="1"/>
    <xf numFmtId="0" fontId="46" fillId="0" borderId="47" xfId="0" applyFont="1" applyBorder="1" applyAlignment="1">
      <alignment horizontal="center" vertical="center"/>
    </xf>
    <xf numFmtId="43" fontId="46" fillId="0" borderId="48" xfId="95" applyFont="1" applyFill="1" applyBorder="1" applyAlignment="1"/>
    <xf numFmtId="0" fontId="189" fillId="0" borderId="47" xfId="0" applyFont="1" applyBorder="1" applyAlignment="1">
      <alignment horizontal="center" vertical="center"/>
    </xf>
    <xf numFmtId="0" fontId="82" fillId="0" borderId="17" xfId="0" applyFont="1" applyBorder="1"/>
    <xf numFmtId="0" fontId="82" fillId="0" borderId="21" xfId="0" applyFont="1" applyBorder="1" applyAlignment="1">
      <alignment horizontal="center" vertical="center"/>
    </xf>
    <xf numFmtId="0" fontId="82" fillId="0" borderId="8" xfId="0" applyFont="1" applyBorder="1" applyAlignment="1">
      <alignment horizontal="center" vertical="center" wrapText="1"/>
    </xf>
    <xf numFmtId="0" fontId="82" fillId="0" borderId="8" xfId="0" applyFont="1" applyBorder="1" applyAlignment="1">
      <alignment horizontal="center" vertical="center"/>
    </xf>
    <xf numFmtId="9" fontId="190" fillId="0" borderId="8" xfId="92" applyFont="1" applyFill="1" applyBorder="1" applyAlignment="1">
      <alignment horizontal="center" vertical="center" wrapText="1"/>
    </xf>
    <xf numFmtId="0" fontId="191" fillId="0" borderId="0" xfId="0" applyFont="1"/>
    <xf numFmtId="43" fontId="191" fillId="0" borderId="22" xfId="95" applyFont="1" applyFill="1" applyBorder="1" applyAlignment="1"/>
    <xf numFmtId="43" fontId="191" fillId="0" borderId="8" xfId="95" applyFont="1" applyFill="1" applyBorder="1" applyAlignment="1"/>
    <xf numFmtId="0" fontId="56" fillId="0" borderId="17" xfId="0" applyFont="1" applyBorder="1"/>
    <xf numFmtId="0" fontId="192" fillId="0" borderId="17" xfId="0" applyFont="1" applyBorder="1"/>
    <xf numFmtId="0" fontId="192" fillId="0" borderId="21" xfId="0" applyFont="1" applyBorder="1" applyAlignment="1">
      <alignment horizontal="center" vertical="center"/>
    </xf>
    <xf numFmtId="0" fontId="192" fillId="0" borderId="8" xfId="0" applyFont="1" applyBorder="1" applyAlignment="1">
      <alignment horizontal="center" vertical="center" wrapText="1"/>
    </xf>
    <xf numFmtId="0" fontId="192" fillId="0" borderId="8" xfId="0" applyFont="1" applyBorder="1" applyAlignment="1">
      <alignment horizontal="center" vertical="center"/>
    </xf>
    <xf numFmtId="9" fontId="193" fillId="0" borderId="8" xfId="92" applyFont="1" applyFill="1" applyBorder="1" applyAlignment="1">
      <alignment horizontal="center" vertical="center" wrapText="1"/>
    </xf>
    <xf numFmtId="0" fontId="192" fillId="0" borderId="0" xfId="0" applyFont="1"/>
    <xf numFmtId="43" fontId="192" fillId="0" borderId="21" xfId="95" applyFont="1" applyFill="1" applyBorder="1" applyAlignment="1"/>
    <xf numFmtId="43" fontId="192" fillId="0" borderId="8" xfId="95" applyFont="1" applyFill="1" applyBorder="1" applyAlignment="1"/>
    <xf numFmtId="43" fontId="192" fillId="0" borderId="22" xfId="95" applyFont="1" applyFill="1" applyBorder="1" applyAlignment="1"/>
    <xf numFmtId="43" fontId="24" fillId="0" borderId="21" xfId="95" applyFont="1" applyFill="1" applyBorder="1" applyAlignment="1"/>
    <xf numFmtId="43" fontId="24" fillId="0" borderId="8" xfId="95" applyFont="1" applyFill="1" applyBorder="1" applyAlignment="1"/>
    <xf numFmtId="43" fontId="24" fillId="0" borderId="22" xfId="95" applyFont="1" applyFill="1" applyBorder="1" applyAlignment="1"/>
    <xf numFmtId="0" fontId="189" fillId="0" borderId="0" xfId="0" applyFont="1"/>
    <xf numFmtId="0" fontId="179" fillId="0" borderId="0" xfId="0" applyFont="1"/>
    <xf numFmtId="0" fontId="179" fillId="0" borderId="21" xfId="0" applyFont="1" applyBorder="1" applyAlignment="1">
      <alignment horizontal="center" vertical="center"/>
    </xf>
    <xf numFmtId="0" fontId="179" fillId="0" borderId="8" xfId="0" applyFont="1" applyBorder="1"/>
    <xf numFmtId="0" fontId="179" fillId="0" borderId="22" xfId="0" applyFont="1" applyBorder="1"/>
    <xf numFmtId="43" fontId="0" fillId="0" borderId="0" xfId="95" applyFont="1" applyFill="1" applyBorder="1" applyAlignment="1"/>
    <xf numFmtId="43" fontId="189" fillId="0" borderId="0" xfId="95" applyFont="1" applyFill="1" applyAlignment="1"/>
    <xf numFmtId="43" fontId="194" fillId="0" borderId="0" xfId="94" applyFont="1" applyFill="1" applyBorder="1" applyAlignment="1"/>
    <xf numFmtId="43" fontId="189" fillId="0" borderId="0" xfId="95" applyFont="1" applyFill="1" applyAlignment="1">
      <alignment horizontal="left" vertical="center"/>
    </xf>
    <xf numFmtId="43" fontId="195" fillId="0" borderId="0" xfId="95" applyFont="1" applyFill="1" applyBorder="1" applyAlignment="1">
      <alignment horizontal="left" vertical="center"/>
    </xf>
    <xf numFmtId="43" fontId="0" fillId="0" borderId="0" xfId="95" applyFont="1" applyFill="1" applyBorder="1" applyAlignment="1">
      <alignment horizontal="left" vertical="center"/>
    </xf>
    <xf numFmtId="43" fontId="49" fillId="0" borderId="0" xfId="0" applyNumberFormat="1" applyFont="1"/>
    <xf numFmtId="43" fontId="195" fillId="0" borderId="0" xfId="95" applyFont="1" applyFill="1" applyAlignment="1">
      <alignment horizontal="left" vertical="center"/>
    </xf>
    <xf numFmtId="43" fontId="195" fillId="0" borderId="0" xfId="95" applyFont="1" applyFill="1" applyAlignment="1"/>
    <xf numFmtId="43" fontId="196" fillId="0" borderId="0" xfId="95" applyFont="1" applyFill="1" applyAlignment="1"/>
    <xf numFmtId="0" fontId="88" fillId="0" borderId="0" xfId="131" applyFont="1" applyFill="1" applyAlignment="1">
      <alignment horizontal="left" vertical="center"/>
    </xf>
    <xf numFmtId="0" fontId="88" fillId="0" borderId="19" xfId="131" applyFont="1" applyFill="1" applyBorder="1" applyAlignment="1">
      <alignment horizontal="left" vertical="center"/>
    </xf>
    <xf numFmtId="0" fontId="88" fillId="0" borderId="20" xfId="131" applyFont="1" applyFill="1" applyBorder="1" applyAlignment="1">
      <alignment horizontal="left" vertical="center"/>
    </xf>
    <xf numFmtId="0" fontId="89" fillId="0" borderId="61" xfId="131" applyFont="1" applyFill="1" applyBorder="1" applyAlignment="1">
      <alignment horizontal="center" vertical="center"/>
    </xf>
    <xf numFmtId="0" fontId="89" fillId="0" borderId="53" xfId="131" applyFont="1" applyFill="1" applyBorder="1" applyAlignment="1">
      <alignment horizontal="center" vertical="center"/>
    </xf>
    <xf numFmtId="0" fontId="89" fillId="0" borderId="62" xfId="131" applyFont="1" applyFill="1" applyBorder="1" applyAlignment="1">
      <alignment horizontal="center" vertical="center"/>
    </xf>
    <xf numFmtId="0" fontId="88" fillId="0" borderId="19" xfId="131" applyFont="1" applyFill="1" applyBorder="1" applyAlignment="1">
      <alignment vertical="center" wrapText="1"/>
    </xf>
    <xf numFmtId="0" fontId="94" fillId="0" borderId="41" xfId="131" applyFont="1" applyFill="1" applyBorder="1" applyAlignment="1">
      <alignment vertical="center" wrapText="1"/>
    </xf>
    <xf numFmtId="0" fontId="94" fillId="0" borderId="20" xfId="131" applyFont="1" applyFill="1" applyBorder="1" applyAlignment="1">
      <alignment vertical="center" wrapText="1"/>
    </xf>
    <xf numFmtId="0" fontId="88" fillId="0" borderId="21" xfId="131" applyFont="1" applyFill="1" applyBorder="1" applyAlignment="1">
      <alignment vertical="center" wrapText="1"/>
    </xf>
    <xf numFmtId="0" fontId="94" fillId="0" borderId="8" xfId="131" applyFont="1" applyFill="1" applyBorder="1" applyAlignment="1">
      <alignment vertical="center" wrapText="1"/>
    </xf>
    <xf numFmtId="0" fontId="94" fillId="0" borderId="22" xfId="131" applyFont="1" applyFill="1" applyBorder="1" applyAlignment="1">
      <alignment vertical="center" wrapText="1"/>
    </xf>
    <xf numFmtId="0" fontId="94" fillId="0" borderId="21" xfId="131" applyFont="1" applyFill="1" applyBorder="1" applyAlignment="1">
      <alignment vertical="center" wrapText="1"/>
    </xf>
    <xf numFmtId="0" fontId="88" fillId="0" borderId="8" xfId="131" applyFont="1" applyFill="1" applyBorder="1" applyAlignment="1">
      <alignment vertical="center" wrapText="1"/>
    </xf>
    <xf numFmtId="0" fontId="88" fillId="0" borderId="22" xfId="131" applyFont="1" applyFill="1" applyBorder="1" applyAlignment="1">
      <alignment vertical="center" wrapText="1"/>
    </xf>
    <xf numFmtId="0" fontId="88" fillId="0" borderId="21" xfId="131" applyFont="1" applyFill="1" applyBorder="1" applyAlignment="1">
      <alignment horizontal="left" vertical="center" wrapText="1"/>
    </xf>
    <xf numFmtId="0" fontId="94" fillId="0" borderId="8" xfId="131" applyFont="1" applyFill="1" applyBorder="1" applyAlignment="1">
      <alignment horizontal="center" vertical="center" wrapText="1"/>
    </xf>
    <xf numFmtId="0" fontId="88" fillId="0" borderId="8" xfId="131" applyFont="1" applyFill="1" applyBorder="1" applyAlignment="1">
      <alignment horizontal="left" vertical="center" wrapText="1"/>
    </xf>
    <xf numFmtId="0" fontId="88" fillId="0" borderId="22" xfId="131" applyFont="1" applyFill="1" applyBorder="1" applyAlignment="1">
      <alignment horizontal="left" vertical="center" wrapText="1"/>
    </xf>
    <xf numFmtId="0" fontId="94" fillId="0" borderId="21" xfId="131" applyFont="1" applyFill="1" applyBorder="1" applyAlignment="1">
      <alignment horizontal="left" vertical="center" wrapText="1"/>
    </xf>
    <xf numFmtId="0" fontId="88" fillId="0" borderId="46" xfId="131" applyFont="1" applyFill="1" applyBorder="1" applyAlignment="1">
      <alignment horizontal="left" vertical="center" wrapText="1"/>
    </xf>
    <xf numFmtId="0" fontId="94" fillId="0" borderId="23" xfId="131" applyFont="1" applyFill="1" applyBorder="1" applyAlignment="1">
      <alignment horizontal="center" vertical="center" wrapText="1"/>
    </xf>
    <xf numFmtId="0" fontId="88" fillId="0" borderId="23" xfId="131" applyFont="1" applyFill="1" applyBorder="1" applyAlignment="1">
      <alignment vertical="center" wrapText="1"/>
    </xf>
    <xf numFmtId="0" fontId="88" fillId="0" borderId="30" xfId="131" applyFont="1" applyFill="1" applyBorder="1" applyAlignment="1">
      <alignment vertical="center" wrapText="1"/>
    </xf>
    <xf numFmtId="43" fontId="88" fillId="0" borderId="13" xfId="133" applyFont="1" applyFill="1" applyBorder="1" applyAlignment="1">
      <alignment horizontal="center" vertical="center"/>
    </xf>
    <xf numFmtId="43" fontId="88" fillId="0" borderId="11" xfId="133" applyFont="1" applyFill="1" applyBorder="1" applyAlignment="1">
      <alignment horizontal="center" vertical="center"/>
    </xf>
    <xf numFmtId="43" fontId="88" fillId="0" borderId="12" xfId="133" applyFont="1" applyFill="1" applyBorder="1" applyAlignment="1">
      <alignment horizontal="center" vertical="center"/>
    </xf>
    <xf numFmtId="0" fontId="94" fillId="0" borderId="19" xfId="131" applyFont="1" applyFill="1" applyBorder="1" applyAlignment="1">
      <alignment vertical="center" wrapText="1"/>
    </xf>
    <xf numFmtId="0" fontId="94" fillId="0" borderId="31" xfId="131" applyFont="1" applyFill="1" applyBorder="1" applyAlignment="1">
      <alignment horizontal="left" vertical="center" wrapText="1"/>
    </xf>
    <xf numFmtId="0" fontId="88" fillId="0" borderId="41" xfId="131" applyFont="1" applyFill="1" applyBorder="1" applyAlignment="1">
      <alignment vertical="center" wrapText="1"/>
    </xf>
    <xf numFmtId="0" fontId="88" fillId="0" borderId="20" xfId="131" applyFont="1" applyFill="1" applyBorder="1" applyAlignment="1">
      <alignment vertical="center" wrapText="1"/>
    </xf>
    <xf numFmtId="0" fontId="94" fillId="0" borderId="49" xfId="131" applyFont="1" applyFill="1" applyBorder="1" applyAlignment="1">
      <alignment horizontal="left" vertical="center" wrapText="1"/>
    </xf>
    <xf numFmtId="0" fontId="94" fillId="0" borderId="31" xfId="131" applyFont="1" applyFill="1" applyBorder="1" applyAlignment="1">
      <alignment horizontal="center" vertical="center" wrapText="1"/>
    </xf>
    <xf numFmtId="0" fontId="88" fillId="0" borderId="31" xfId="131" applyFont="1" applyFill="1" applyBorder="1" applyAlignment="1">
      <alignment horizontal="left" vertical="center" wrapText="1"/>
    </xf>
    <xf numFmtId="0" fontId="88" fillId="0" borderId="48" xfId="131" applyFont="1" applyFill="1" applyBorder="1" applyAlignment="1">
      <alignment horizontal="left" vertical="center" wrapText="1"/>
    </xf>
    <xf numFmtId="0" fontId="88" fillId="0" borderId="49" xfId="131" applyFont="1" applyFill="1" applyBorder="1" applyAlignment="1">
      <alignment horizontal="left" vertical="center" wrapText="1"/>
    </xf>
    <xf numFmtId="0" fontId="94" fillId="0" borderId="8" xfId="131" applyFont="1" applyFill="1" applyBorder="1" applyAlignment="1">
      <alignment horizontal="left" vertical="center" wrapText="1"/>
    </xf>
    <xf numFmtId="0" fontId="94" fillId="0" borderId="22" xfId="131" applyFont="1" applyFill="1" applyBorder="1" applyAlignment="1">
      <alignment horizontal="center" vertical="center" wrapText="1"/>
    </xf>
    <xf numFmtId="0" fontId="94" fillId="0" borderId="21" xfId="131" applyFont="1" applyFill="1" applyBorder="1" applyAlignment="1">
      <alignment horizontal="center" vertical="center" wrapText="1"/>
    </xf>
    <xf numFmtId="0" fontId="88" fillId="0" borderId="23" xfId="131" applyFont="1" applyFill="1" applyBorder="1" applyAlignment="1">
      <alignment horizontal="left" vertical="center" wrapText="1"/>
    </xf>
    <xf numFmtId="0" fontId="88" fillId="0" borderId="38" xfId="131" applyFont="1" applyFill="1" applyBorder="1" applyAlignment="1">
      <alignment horizontal="left" vertical="center" wrapText="1"/>
    </xf>
    <xf numFmtId="0" fontId="88" fillId="0" borderId="31" xfId="131" applyFont="1" applyFill="1" applyBorder="1" applyAlignment="1">
      <alignment vertical="center" wrapText="1"/>
    </xf>
    <xf numFmtId="0" fontId="94" fillId="0" borderId="41" xfId="131" applyFont="1" applyFill="1" applyBorder="1" applyAlignment="1">
      <alignment horizontal="center" vertical="center" wrapText="1"/>
    </xf>
    <xf numFmtId="0" fontId="88" fillId="0" borderId="8" xfId="131" applyFont="1" applyFill="1" applyBorder="1" applyAlignment="1">
      <alignment horizontal="center" vertical="center" wrapText="1"/>
    </xf>
    <xf numFmtId="0" fontId="88" fillId="0" borderId="22" xfId="131" applyFont="1" applyFill="1" applyBorder="1" applyAlignment="1">
      <alignment horizontal="center" vertical="center" wrapText="1"/>
    </xf>
    <xf numFmtId="0" fontId="94" fillId="0" borderId="49" xfId="131" applyFont="1" applyFill="1" applyBorder="1" applyAlignment="1">
      <alignment horizontal="center" vertical="center" wrapText="1"/>
    </xf>
    <xf numFmtId="0" fontId="94" fillId="0" borderId="29" xfId="131" applyFont="1" applyFill="1" applyBorder="1" applyAlignment="1">
      <alignment horizontal="left" vertical="center" wrapText="1"/>
    </xf>
    <xf numFmtId="0" fontId="88" fillId="0" borderId="35" xfId="131" applyFont="1" applyFill="1" applyBorder="1" applyAlignment="1">
      <alignment horizontal="left" vertical="center" wrapText="1"/>
    </xf>
    <xf numFmtId="0" fontId="88" fillId="0" borderId="30" xfId="131" applyFont="1" applyFill="1" applyBorder="1" applyAlignment="1">
      <alignment horizontal="left" vertical="center" wrapText="1"/>
    </xf>
    <xf numFmtId="43" fontId="88" fillId="0" borderId="14" xfId="133" applyFont="1" applyFill="1" applyBorder="1" applyAlignment="1">
      <alignment horizontal="center" vertical="center"/>
    </xf>
    <xf numFmtId="0" fontId="94" fillId="0" borderId="49" xfId="131" applyFont="1" applyFill="1" applyBorder="1" applyAlignment="1">
      <alignment vertical="center" wrapText="1"/>
    </xf>
    <xf numFmtId="0" fontId="88" fillId="0" borderId="48" xfId="131" applyFont="1" applyFill="1" applyBorder="1" applyAlignment="1">
      <alignment vertical="center" wrapText="1"/>
    </xf>
    <xf numFmtId="0" fontId="88" fillId="0" borderId="47" xfId="131" applyFont="1" applyFill="1" applyBorder="1" applyAlignment="1">
      <alignment vertical="center" wrapText="1"/>
    </xf>
    <xf numFmtId="0" fontId="88" fillId="0" borderId="44" xfId="131" applyFont="1" applyFill="1" applyBorder="1" applyAlignment="1">
      <alignment vertical="center" wrapText="1"/>
    </xf>
    <xf numFmtId="0" fontId="88" fillId="0" borderId="114" xfId="131" applyFont="1" applyFill="1" applyBorder="1" applyAlignment="1">
      <alignment vertical="center" wrapText="1"/>
    </xf>
    <xf numFmtId="0" fontId="88" fillId="0" borderId="29" xfId="131" applyFont="1" applyFill="1" applyBorder="1" applyAlignment="1">
      <alignment vertical="center" wrapText="1"/>
    </xf>
    <xf numFmtId="0" fontId="88" fillId="0" borderId="35" xfId="131" applyFont="1" applyFill="1" applyBorder="1" applyAlignment="1">
      <alignment vertical="center" wrapText="1"/>
    </xf>
    <xf numFmtId="0" fontId="94" fillId="0" borderId="19" xfId="131" applyFont="1" applyFill="1" applyBorder="1" applyAlignment="1">
      <alignment horizontal="left" vertical="center" wrapText="1"/>
    </xf>
    <xf numFmtId="0" fontId="88" fillId="0" borderId="41" xfId="131" applyFont="1" applyFill="1" applyBorder="1" applyAlignment="1">
      <alignment horizontal="left" vertical="center" wrapText="1"/>
    </xf>
    <xf numFmtId="0" fontId="88" fillId="0" borderId="20" xfId="131" applyFont="1" applyFill="1" applyBorder="1" applyAlignment="1">
      <alignment horizontal="left" vertical="center" wrapText="1"/>
    </xf>
    <xf numFmtId="0" fontId="94" fillId="0" borderId="46" xfId="131" applyFont="1" applyFill="1" applyBorder="1" applyAlignment="1">
      <alignment horizontal="left" vertical="center" wrapText="1"/>
    </xf>
    <xf numFmtId="0" fontId="88" fillId="0" borderId="98" xfId="131" applyFont="1" applyFill="1" applyBorder="1"/>
    <xf numFmtId="0" fontId="88" fillId="0" borderId="99" xfId="131" applyFont="1" applyFill="1" applyBorder="1"/>
    <xf numFmtId="0" fontId="88" fillId="0" borderId="114" xfId="131" applyFont="1" applyFill="1" applyBorder="1"/>
    <xf numFmtId="0" fontId="88" fillId="0" borderId="29" xfId="131" applyFont="1" applyFill="1" applyBorder="1" applyAlignment="1">
      <alignment horizontal="left" vertical="center" wrapText="1"/>
    </xf>
    <xf numFmtId="43" fontId="88" fillId="0" borderId="98" xfId="133" applyFont="1" applyFill="1" applyBorder="1" applyAlignment="1">
      <alignment horizontal="center" vertical="center"/>
    </xf>
    <xf numFmtId="43" fontId="88" fillId="0" borderId="99" xfId="133" applyFont="1" applyFill="1" applyBorder="1" applyAlignment="1">
      <alignment horizontal="center" vertical="center"/>
    </xf>
    <xf numFmtId="43" fontId="88" fillId="0" borderId="33" xfId="133" applyFont="1" applyFill="1" applyBorder="1" applyAlignment="1">
      <alignment horizontal="center" vertical="center"/>
    </xf>
    <xf numFmtId="43" fontId="88" fillId="0" borderId="45" xfId="133" applyFont="1" applyFill="1" applyBorder="1" applyAlignment="1">
      <alignment horizontal="center" vertical="center"/>
    </xf>
    <xf numFmtId="0" fontId="88" fillId="0" borderId="34" xfId="131" applyFont="1" applyFill="1" applyBorder="1" applyAlignment="1">
      <alignment horizontal="left" vertical="center" wrapText="1"/>
    </xf>
    <xf numFmtId="0" fontId="88" fillId="0" borderId="15" xfId="131" applyFont="1" applyFill="1" applyBorder="1" applyAlignment="1">
      <alignment horizontal="left" vertical="center" wrapText="1"/>
    </xf>
    <xf numFmtId="0" fontId="88" fillId="0" borderId="5" xfId="131" applyFont="1" applyFill="1" applyBorder="1" applyAlignment="1">
      <alignment horizontal="left" vertical="center" wrapText="1"/>
    </xf>
    <xf numFmtId="0" fontId="88" fillId="0" borderId="18" xfId="131" applyFont="1" applyFill="1" applyBorder="1" applyAlignment="1">
      <alignment horizontal="left" vertical="center" wrapText="1"/>
    </xf>
    <xf numFmtId="0" fontId="88" fillId="0" borderId="17" xfId="131" applyFont="1" applyFill="1" applyBorder="1" applyAlignment="1">
      <alignment horizontal="left" vertical="center" wrapText="1"/>
    </xf>
    <xf numFmtId="0" fontId="88" fillId="0" borderId="114" xfId="131" applyFont="1" applyFill="1" applyBorder="1" applyAlignment="1">
      <alignment horizontal="left" vertical="center" wrapText="1"/>
    </xf>
    <xf numFmtId="0" fontId="88" fillId="0" borderId="0" xfId="131" applyFont="1" applyFill="1" applyAlignment="1">
      <alignment horizontal="left" vertical="center" wrapText="1"/>
    </xf>
    <xf numFmtId="0" fontId="88" fillId="0" borderId="50" xfId="131" applyFont="1" applyFill="1" applyBorder="1" applyAlignment="1">
      <alignment horizontal="left" vertical="center" wrapText="1"/>
    </xf>
    <xf numFmtId="0" fontId="88" fillId="0" borderId="107" xfId="131" applyFont="1" applyFill="1" applyBorder="1" applyAlignment="1">
      <alignment horizontal="left" vertical="center" wrapText="1"/>
    </xf>
    <xf numFmtId="0" fontId="88" fillId="0" borderId="24" xfId="131" applyFont="1" applyFill="1" applyBorder="1" applyAlignment="1">
      <alignment horizontal="left" vertical="center" wrapText="1"/>
    </xf>
    <xf numFmtId="0" fontId="88" fillId="0" borderId="1" xfId="131" applyFont="1" applyFill="1" applyBorder="1" applyAlignment="1">
      <alignment horizontal="left" vertical="center" wrapText="1"/>
    </xf>
    <xf numFmtId="0" fontId="88" fillId="0" borderId="63" xfId="131" applyFont="1" applyFill="1" applyBorder="1" applyAlignment="1">
      <alignment horizontal="left" vertical="center" wrapText="1"/>
    </xf>
    <xf numFmtId="0" fontId="166" fillId="0" borderId="108" xfId="131" applyFont="1" applyFill="1" applyBorder="1" applyAlignment="1">
      <alignment horizontal="left" vertical="center" wrapText="1"/>
    </xf>
    <xf numFmtId="0" fontId="166" fillId="0" borderId="43" xfId="131" applyFont="1" applyFill="1" applyBorder="1" applyAlignment="1">
      <alignment horizontal="left" vertical="center" wrapText="1"/>
    </xf>
    <xf numFmtId="0" fontId="166" fillId="0" borderId="116" xfId="131" applyFont="1" applyFill="1" applyBorder="1" applyAlignment="1">
      <alignment horizontal="left" vertical="center" wrapText="1"/>
    </xf>
    <xf numFmtId="0" fontId="88" fillId="0" borderId="47" xfId="131" applyFont="1" applyFill="1" applyBorder="1" applyAlignment="1">
      <alignment horizontal="left" vertical="center" wrapText="1"/>
    </xf>
    <xf numFmtId="0" fontId="88" fillId="0" borderId="44" xfId="131" applyFont="1" applyFill="1" applyBorder="1" applyAlignment="1">
      <alignment horizontal="left" vertical="center" wrapText="1"/>
    </xf>
    <xf numFmtId="0" fontId="88" fillId="0" borderId="99" xfId="131" applyFont="1" applyFill="1" applyBorder="1" applyAlignment="1">
      <alignment horizontal="left" vertical="center" wrapText="1"/>
    </xf>
    <xf numFmtId="0" fontId="89" fillId="0" borderId="99" xfId="131" applyFont="1" applyFill="1" applyBorder="1" applyAlignment="1">
      <alignment horizontal="left" vertical="center" wrapText="1"/>
    </xf>
    <xf numFmtId="0" fontId="89" fillId="0" borderId="45" xfId="131" applyFont="1" applyFill="1" applyBorder="1" applyAlignment="1">
      <alignment horizontal="left" vertical="center" wrapText="1"/>
    </xf>
    <xf numFmtId="0" fontId="88" fillId="0" borderId="47" xfId="131" applyFont="1" applyFill="1" applyBorder="1" applyAlignment="1">
      <alignment horizontal="left" vertical="center"/>
    </xf>
    <xf numFmtId="0" fontId="89" fillId="0" borderId="44" xfId="131" applyFont="1" applyFill="1" applyBorder="1" applyAlignment="1">
      <alignment horizontal="left" vertical="center"/>
    </xf>
    <xf numFmtId="0" fontId="88" fillId="0" borderId="43" xfId="131" applyFont="1" applyFill="1" applyBorder="1" applyAlignment="1">
      <alignment horizontal="left" vertical="center"/>
    </xf>
    <xf numFmtId="0" fontId="88" fillId="0" borderId="116" xfId="131" applyFont="1" applyFill="1" applyBorder="1" applyAlignment="1">
      <alignment horizontal="left" vertical="center"/>
    </xf>
    <xf numFmtId="0" fontId="88" fillId="0" borderId="98" xfId="131" applyFont="1" applyFill="1" applyBorder="1" applyAlignment="1">
      <alignment horizontal="left" vertical="center"/>
    </xf>
    <xf numFmtId="0" fontId="89" fillId="0" borderId="99" xfId="131" applyFont="1" applyFill="1" applyBorder="1" applyAlignment="1">
      <alignment horizontal="left" vertical="center"/>
    </xf>
    <xf numFmtId="0" fontId="62" fillId="0" borderId="0" xfId="131" applyFont="1" applyFill="1"/>
    <xf numFmtId="0" fontId="62" fillId="0" borderId="0" xfId="131" applyFont="1" applyFill="1" applyAlignment="1">
      <alignment horizontal="left" vertical="center"/>
    </xf>
    <xf numFmtId="0" fontId="164" fillId="0" borderId="0" xfId="0" applyFont="1" applyFill="1"/>
    <xf numFmtId="0" fontId="169" fillId="0" borderId="0" xfId="0" applyFont="1" applyFill="1"/>
    <xf numFmtId="0" fontId="165" fillId="0" borderId="0" xfId="0" applyFont="1" applyFill="1"/>
    <xf numFmtId="0" fontId="167" fillId="0" borderId="0" xfId="0" applyFont="1" applyFill="1"/>
    <xf numFmtId="43" fontId="0" fillId="5" borderId="22" xfId="95" applyFont="1" applyFill="1" applyBorder="1" applyAlignment="1"/>
    <xf numFmtId="0" fontId="0" fillId="0" borderId="78" xfId="0" applyBorder="1" applyAlignment="1">
      <alignment vertical="center" wrapText="1"/>
    </xf>
    <xf numFmtId="0" fontId="46" fillId="0" borderId="76" xfId="0" applyFont="1" applyBorder="1" applyAlignment="1">
      <alignment vertical="center" wrapText="1"/>
    </xf>
    <xf numFmtId="0" fontId="0" fillId="0" borderId="80" xfId="0" applyBorder="1" applyAlignment="1">
      <alignment vertical="center" wrapText="1"/>
    </xf>
    <xf numFmtId="0" fontId="0" fillId="0" borderId="2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left" vertical="center" wrapText="1"/>
    </xf>
    <xf numFmtId="0" fontId="85" fillId="0" borderId="8" xfId="0" applyFont="1" applyFill="1" applyBorder="1"/>
    <xf numFmtId="0" fontId="13" fillId="0" borderId="31" xfId="0" applyFont="1" applyBorder="1" applyAlignment="1">
      <alignment wrapText="1"/>
    </xf>
    <xf numFmtId="0" fontId="49" fillId="0" borderId="1" xfId="0" applyFont="1" applyBorder="1"/>
    <xf numFmtId="43" fontId="0" fillId="0" borderId="43" xfId="94" applyFont="1" applyFill="1" applyBorder="1" applyAlignment="1"/>
    <xf numFmtId="0" fontId="46" fillId="0" borderId="0" xfId="0" applyFont="1" applyBorder="1" applyAlignment="1">
      <alignment horizontal="center" vertical="center" textRotation="90" wrapText="1"/>
    </xf>
    <xf numFmtId="0" fontId="27" fillId="0" borderId="53" xfId="0" applyFont="1" applyBorder="1" applyAlignment="1">
      <alignment horizontal="center" vertical="center"/>
    </xf>
    <xf numFmtId="0" fontId="0" fillId="5" borderId="47" xfId="0" applyFill="1" applyBorder="1" applyAlignment="1">
      <alignment horizontal="center" vertical="center"/>
    </xf>
    <xf numFmtId="0" fontId="0" fillId="5" borderId="44" xfId="0" applyFill="1" applyBorder="1"/>
    <xf numFmtId="0" fontId="46" fillId="0" borderId="8" xfId="0" applyFont="1" applyBorder="1" applyAlignment="1">
      <alignment horizontal="center" vertical="center"/>
    </xf>
    <xf numFmtId="0" fontId="59" fillId="0" borderId="8" xfId="45" applyFont="1" applyBorder="1" applyAlignment="1">
      <alignment vertical="top" wrapText="1"/>
    </xf>
    <xf numFmtId="0" fontId="23" fillId="0" borderId="8" xfId="45" applyFont="1" applyBorder="1" applyAlignment="1">
      <alignment vertical="top" wrapText="1"/>
    </xf>
    <xf numFmtId="0" fontId="189" fillId="0" borderId="8" xfId="0" applyFont="1" applyBorder="1" applyAlignment="1">
      <alignment horizontal="center" vertical="center"/>
    </xf>
    <xf numFmtId="0" fontId="82" fillId="0" borderId="8" xfId="0" applyFont="1" applyBorder="1" applyAlignment="1">
      <alignment wrapText="1"/>
    </xf>
    <xf numFmtId="0" fontId="0" fillId="0" borderId="31" xfId="0" applyBorder="1" applyAlignment="1">
      <alignment horizontal="center" vertical="center" wrapText="1"/>
    </xf>
    <xf numFmtId="0" fontId="46" fillId="0" borderId="31" xfId="0" applyFont="1" applyBorder="1" applyAlignment="1">
      <alignment wrapText="1"/>
    </xf>
    <xf numFmtId="3" fontId="25" fillId="0" borderId="49" xfId="66" applyNumberFormat="1" applyFont="1" applyBorder="1" applyAlignment="1">
      <alignment horizontal="center" vertical="center" wrapText="1"/>
    </xf>
    <xf numFmtId="0" fontId="13" fillId="0" borderId="31" xfId="66" applyBorder="1"/>
    <xf numFmtId="0" fontId="46" fillId="0" borderId="35" xfId="0" applyFont="1" applyBorder="1" applyAlignment="1">
      <alignment wrapText="1"/>
    </xf>
    <xf numFmtId="0" fontId="0" fillId="0" borderId="35" xfId="0" applyBorder="1" applyAlignment="1">
      <alignment horizontal="center" vertical="center" wrapText="1"/>
    </xf>
    <xf numFmtId="43" fontId="0" fillId="0" borderId="29" xfId="95" applyFont="1" applyFill="1" applyBorder="1" applyAlignment="1"/>
    <xf numFmtId="43" fontId="46" fillId="0" borderId="35" xfId="95" applyFont="1" applyFill="1" applyBorder="1" applyAlignment="1"/>
    <xf numFmtId="0" fontId="13" fillId="0" borderId="31" xfId="0" applyFont="1" applyBorder="1" applyAlignment="1">
      <alignment horizontal="center" vertical="center"/>
    </xf>
    <xf numFmtId="0" fontId="65" fillId="0" borderId="35" xfId="66" applyFont="1" applyBorder="1" applyAlignment="1">
      <alignment horizontal="left" vertical="center" wrapText="1"/>
    </xf>
    <xf numFmtId="0" fontId="27" fillId="0" borderId="35" xfId="0" applyFont="1" applyBorder="1" applyAlignment="1">
      <alignment horizontal="center" vertical="center"/>
    </xf>
    <xf numFmtId="0" fontId="59" fillId="0" borderId="31" xfId="45" applyFont="1" applyBorder="1" applyAlignment="1">
      <alignment vertical="top" wrapText="1"/>
    </xf>
    <xf numFmtId="43" fontId="46" fillId="0" borderId="49" xfId="95" applyFont="1" applyFill="1" applyBorder="1" applyAlignment="1"/>
    <xf numFmtId="43" fontId="46" fillId="0" borderId="31" xfId="95" applyFont="1" applyFill="1" applyBorder="1" applyAlignment="1"/>
    <xf numFmtId="0" fontId="23" fillId="0" borderId="35" xfId="45" applyFont="1" applyBorder="1" applyAlignment="1">
      <alignment vertical="top" wrapText="1"/>
    </xf>
    <xf numFmtId="43" fontId="46" fillId="0" borderId="29" xfId="95" applyFont="1" applyFill="1" applyBorder="1" applyAlignment="1"/>
    <xf numFmtId="43" fontId="46" fillId="0" borderId="30" xfId="95" applyFont="1" applyFill="1" applyBorder="1" applyAlignment="1"/>
    <xf numFmtId="0" fontId="24" fillId="0" borderId="31" xfId="0" applyFont="1" applyBorder="1" applyAlignment="1">
      <alignment vertical="top" wrapText="1"/>
    </xf>
    <xf numFmtId="9" fontId="23" fillId="0" borderId="53" xfId="92" applyFont="1" applyFill="1" applyBorder="1" applyAlignment="1">
      <alignment horizontal="center" vertical="center" wrapText="1"/>
    </xf>
    <xf numFmtId="43" fontId="84" fillId="0" borderId="21" xfId="95" applyFont="1" applyFill="1" applyBorder="1" applyAlignment="1"/>
    <xf numFmtId="43" fontId="45" fillId="0" borderId="22" xfId="95" applyFont="1" applyFill="1" applyBorder="1" applyAlignment="1"/>
    <xf numFmtId="164" fontId="203" fillId="0" borderId="6" xfId="0" applyNumberFormat="1" applyFont="1" applyBorder="1"/>
    <xf numFmtId="0" fontId="24" fillId="13" borderId="0" xfId="0" applyFont="1" applyFill="1" applyBorder="1" applyAlignment="1">
      <alignment horizontal="center" vertical="center" textRotation="90" wrapText="1"/>
    </xf>
    <xf numFmtId="0" fontId="0" fillId="13" borderId="0" xfId="0" applyFill="1" applyBorder="1" applyAlignment="1">
      <alignment horizontal="center" vertical="center" wrapText="1"/>
    </xf>
    <xf numFmtId="0" fontId="0" fillId="13" borderId="72" xfId="0" applyFill="1" applyBorder="1" applyAlignment="1">
      <alignment horizontal="left" vertical="center" wrapText="1"/>
    </xf>
    <xf numFmtId="9" fontId="0" fillId="13" borderId="58" xfId="0" applyNumberFormat="1" applyFill="1" applyBorder="1" applyAlignment="1">
      <alignment horizontal="center" vertical="center" wrapText="1"/>
    </xf>
    <xf numFmtId="0" fontId="0" fillId="13" borderId="73" xfId="0" applyFill="1" applyBorder="1" applyAlignment="1">
      <alignment horizontal="center" vertical="center" wrapText="1"/>
    </xf>
    <xf numFmtId="0" fontId="24" fillId="13" borderId="26" xfId="0" applyFont="1" applyFill="1" applyBorder="1"/>
    <xf numFmtId="0" fontId="24" fillId="13" borderId="49" xfId="0" applyFont="1" applyFill="1" applyBorder="1" applyAlignment="1">
      <alignment horizontal="center" vertical="center"/>
    </xf>
    <xf numFmtId="0" fontId="24" fillId="13" borderId="41" xfId="0" applyFont="1" applyFill="1" applyBorder="1" applyAlignment="1">
      <alignment horizontal="center" vertical="center" wrapText="1"/>
    </xf>
    <xf numFmtId="0" fontId="24" fillId="13" borderId="41" xfId="0" applyFont="1" applyFill="1" applyBorder="1" applyAlignment="1">
      <alignment horizontal="center" vertical="center"/>
    </xf>
    <xf numFmtId="43" fontId="24" fillId="13" borderId="21" xfId="95" applyFont="1" applyFill="1" applyBorder="1" applyAlignment="1"/>
    <xf numFmtId="43" fontId="24" fillId="13" borderId="8" xfId="95" applyFont="1" applyFill="1" applyBorder="1" applyAlignment="1"/>
    <xf numFmtId="43" fontId="24" fillId="13" borderId="22" xfId="95" applyFont="1" applyFill="1" applyBorder="1" applyAlignment="1"/>
    <xf numFmtId="0" fontId="0" fillId="13" borderId="0" xfId="0" applyFill="1" applyAlignment="1">
      <alignment horizontal="left" vertical="center"/>
    </xf>
    <xf numFmtId="0" fontId="24" fillId="0" borderId="31" xfId="0" applyFont="1" applyFill="1" applyBorder="1" applyAlignment="1">
      <alignment horizontal="center" vertical="center" wrapText="1"/>
    </xf>
    <xf numFmtId="9" fontId="35" fillId="35" borderId="120" xfId="0" applyNumberFormat="1" applyFont="1" applyFill="1" applyBorder="1" applyAlignment="1">
      <alignment horizontal="center" vertical="center"/>
    </xf>
    <xf numFmtId="9" fontId="35" fillId="35" borderId="120" xfId="34" applyFont="1" applyFill="1" applyBorder="1" applyAlignment="1">
      <alignment horizontal="center" vertical="center"/>
    </xf>
    <xf numFmtId="9" fontId="35" fillId="35" borderId="127" xfId="34" applyFont="1" applyFill="1" applyBorder="1" applyAlignment="1">
      <alignment horizontal="center" vertical="center"/>
    </xf>
    <xf numFmtId="9" fontId="35" fillId="35" borderId="136" xfId="34" applyFont="1" applyFill="1" applyBorder="1" applyAlignment="1">
      <alignment horizontal="center" vertical="center"/>
    </xf>
    <xf numFmtId="165" fontId="0" fillId="0" borderId="20" xfId="95" applyNumberFormat="1" applyFont="1" applyFill="1" applyBorder="1" applyAlignment="1"/>
    <xf numFmtId="43" fontId="1" fillId="0" borderId="8" xfId="48" applyFont="1" applyFill="1" applyBorder="1" applyAlignment="1" applyProtection="1">
      <alignment horizontal="left" vertical="center" wrapText="1"/>
    </xf>
    <xf numFmtId="0" fontId="24" fillId="0" borderId="46" xfId="0" applyFont="1" applyBorder="1" applyAlignment="1">
      <alignment horizontal="center" vertical="center"/>
    </xf>
    <xf numFmtId="0" fontId="24" fillId="0" borderId="199" xfId="0" applyFont="1" applyBorder="1" applyAlignment="1">
      <alignment horizontal="center" vertical="center"/>
    </xf>
    <xf numFmtId="37" fontId="13" fillId="0" borderId="8" xfId="0" applyNumberFormat="1" applyFont="1" applyBorder="1" applyAlignment="1">
      <alignment wrapText="1"/>
    </xf>
    <xf numFmtId="0" fontId="34" fillId="0" borderId="44" xfId="0" applyFont="1" applyBorder="1"/>
    <xf numFmtId="0" fontId="34" fillId="0" borderId="47" xfId="0" applyFont="1" applyBorder="1"/>
    <xf numFmtId="0" fontId="34" fillId="0" borderId="114" xfId="0" applyFont="1" applyBorder="1"/>
    <xf numFmtId="165" fontId="0" fillId="5" borderId="21" xfId="95" applyNumberFormat="1" applyFont="1" applyFill="1" applyBorder="1" applyAlignment="1"/>
    <xf numFmtId="165" fontId="0" fillId="5" borderId="20" xfId="95" applyNumberFormat="1" applyFont="1" applyFill="1" applyBorder="1" applyAlignment="1"/>
    <xf numFmtId="0" fontId="46" fillId="0" borderId="54" xfId="0" applyFont="1" applyBorder="1" applyAlignment="1">
      <alignment vertical="center" wrapText="1"/>
    </xf>
    <xf numFmtId="0" fontId="0" fillId="0" borderId="19" xfId="0" applyFill="1" applyBorder="1" applyAlignment="1">
      <alignment horizontal="center" vertical="center"/>
    </xf>
    <xf numFmtId="0" fontId="0" fillId="13" borderId="46" xfId="0" applyFill="1" applyBorder="1" applyAlignment="1">
      <alignment horizontal="center" vertical="center"/>
    </xf>
    <xf numFmtId="0" fontId="0" fillId="13" borderId="23" xfId="0" applyFill="1" applyBorder="1"/>
    <xf numFmtId="0" fontId="0" fillId="13" borderId="38" xfId="0" applyFill="1" applyBorder="1"/>
    <xf numFmtId="165" fontId="0" fillId="13" borderId="46" xfId="95" applyNumberFormat="1" applyFont="1" applyFill="1" applyBorder="1" applyAlignment="1"/>
    <xf numFmtId="165" fontId="0" fillId="13" borderId="62" xfId="95" applyNumberFormat="1" applyFont="1" applyFill="1" applyBorder="1" applyAlignment="1"/>
    <xf numFmtId="165" fontId="0" fillId="0" borderId="8" xfId="95" applyNumberFormat="1" applyFont="1" applyFill="1" applyBorder="1" applyAlignment="1"/>
    <xf numFmtId="0" fontId="123" fillId="0" borderId="8" xfId="0" applyFont="1" applyBorder="1"/>
    <xf numFmtId="0" fontId="34" fillId="0" borderId="8" xfId="0" applyFont="1" applyBorder="1"/>
    <xf numFmtId="0" fontId="123" fillId="0" borderId="8" xfId="0" applyFont="1" applyBorder="1" applyAlignment="1">
      <alignment wrapText="1"/>
    </xf>
    <xf numFmtId="0" fontId="34" fillId="0" borderId="8" xfId="0" applyFont="1" applyBorder="1" applyAlignment="1">
      <alignment horizontal="center" vertical="center"/>
    </xf>
    <xf numFmtId="165" fontId="34" fillId="0" borderId="8" xfId="95" applyNumberFormat="1" applyFont="1" applyFill="1" applyBorder="1" applyAlignment="1"/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8" xfId="0" applyFont="1" applyBorder="1"/>
    <xf numFmtId="0" fontId="27" fillId="0" borderId="8" xfId="0" applyFont="1" applyBorder="1" applyAlignment="1">
      <alignment wrapText="1"/>
    </xf>
    <xf numFmtId="0" fontId="14" fillId="0" borderId="8" xfId="0" applyFont="1" applyBorder="1" applyAlignment="1">
      <alignment horizontal="center" vertical="center"/>
    </xf>
    <xf numFmtId="165" fontId="14" fillId="0" borderId="8" xfId="0" applyNumberFormat="1" applyFont="1" applyBorder="1"/>
    <xf numFmtId="0" fontId="13" fillId="0" borderId="54" xfId="0" applyFont="1" applyFill="1" applyBorder="1" applyAlignment="1">
      <alignment vertical="center" wrapText="1"/>
    </xf>
    <xf numFmtId="0" fontId="13" fillId="0" borderId="54" xfId="0" applyFont="1" applyBorder="1" applyAlignment="1">
      <alignment wrapText="1"/>
    </xf>
    <xf numFmtId="165" fontId="35" fillId="0" borderId="8" xfId="95" applyNumberFormat="1" applyFont="1" applyFill="1" applyBorder="1" applyAlignment="1"/>
    <xf numFmtId="0" fontId="32" fillId="0" borderId="200" xfId="0" applyFont="1" applyBorder="1" applyAlignment="1">
      <alignment wrapText="1"/>
    </xf>
    <xf numFmtId="0" fontId="174" fillId="0" borderId="200" xfId="0" applyFont="1" applyBorder="1"/>
    <xf numFmtId="0" fontId="32" fillId="0" borderId="200" xfId="0" applyFont="1" applyBorder="1" applyAlignment="1">
      <alignment vertical="center" wrapText="1"/>
    </xf>
    <xf numFmtId="0" fontId="32" fillId="0" borderId="201" xfId="0" applyFont="1" applyBorder="1" applyAlignment="1">
      <alignment wrapText="1"/>
    </xf>
    <xf numFmtId="0" fontId="32" fillId="0" borderId="202" xfId="0" applyFont="1" applyBorder="1" applyAlignment="1">
      <alignment wrapText="1"/>
    </xf>
    <xf numFmtId="0" fontId="204" fillId="0" borderId="200" xfId="0" applyFont="1" applyBorder="1" applyAlignment="1">
      <alignment horizontal="left" vertical="center"/>
    </xf>
    <xf numFmtId="0" fontId="32" fillId="42" borderId="200" xfId="0" applyFont="1" applyFill="1" applyBorder="1" applyAlignment="1">
      <alignment vertical="center" wrapText="1"/>
    </xf>
    <xf numFmtId="0" fontId="205" fillId="0" borderId="200" xfId="0" applyFont="1" applyBorder="1" applyAlignment="1">
      <alignment wrapText="1"/>
    </xf>
    <xf numFmtId="0" fontId="205" fillId="42" borderId="200" xfId="0" applyFont="1" applyFill="1" applyBorder="1" applyAlignment="1">
      <alignment horizontal="center" vertical="center" wrapText="1"/>
    </xf>
    <xf numFmtId="0" fontId="205" fillId="0" borderId="200" xfId="0" applyFont="1" applyBorder="1" applyAlignment="1">
      <alignment horizontal="center" wrapText="1"/>
    </xf>
    <xf numFmtId="0" fontId="32" fillId="0" borderId="200" xfId="0" applyFont="1" applyBorder="1" applyAlignment="1">
      <alignment vertical="top" wrapText="1"/>
    </xf>
    <xf numFmtId="0" fontId="32" fillId="0" borderId="203" xfId="0" applyFont="1" applyBorder="1" applyAlignment="1">
      <alignment vertical="top" wrapText="1"/>
    </xf>
    <xf numFmtId="0" fontId="32" fillId="0" borderId="203" xfId="0" applyFont="1" applyBorder="1" applyAlignment="1">
      <alignment wrapText="1"/>
    </xf>
    <xf numFmtId="0" fontId="205" fillId="42" borderId="203" xfId="0" applyFont="1" applyFill="1" applyBorder="1" applyAlignment="1">
      <alignment horizontal="center" vertical="center" wrapText="1"/>
    </xf>
    <xf numFmtId="0" fontId="205" fillId="43" borderId="203" xfId="0" applyFont="1" applyFill="1" applyBorder="1" applyAlignment="1">
      <alignment horizontal="center" wrapText="1"/>
    </xf>
    <xf numFmtId="0" fontId="156" fillId="0" borderId="200" xfId="0" applyFont="1" applyBorder="1" applyAlignment="1">
      <alignment horizontal="center" wrapText="1"/>
    </xf>
    <xf numFmtId="0" fontId="156" fillId="45" borderId="200" xfId="0" applyFont="1" applyFill="1" applyBorder="1" applyAlignment="1">
      <alignment horizontal="center" wrapText="1"/>
    </xf>
    <xf numFmtId="0" fontId="82" fillId="0" borderId="8" xfId="0" applyFont="1" applyBorder="1" applyAlignment="1">
      <alignment vertical="top" wrapText="1"/>
    </xf>
    <xf numFmtId="0" fontId="156" fillId="0" borderId="8" xfId="0" applyFont="1" applyBorder="1" applyAlignment="1">
      <alignment horizontal="center" vertical="center" wrapText="1"/>
    </xf>
    <xf numFmtId="0" fontId="32" fillId="0" borderId="205" xfId="0" applyFont="1" applyBorder="1" applyAlignment="1">
      <alignment wrapText="1"/>
    </xf>
    <xf numFmtId="0" fontId="82" fillId="0" borderId="35" xfId="0" applyFont="1" applyBorder="1" applyAlignment="1">
      <alignment vertical="top" wrapText="1"/>
    </xf>
    <xf numFmtId="0" fontId="156" fillId="0" borderId="35" xfId="0" applyFont="1" applyBorder="1" applyAlignment="1">
      <alignment horizontal="center" vertical="center" wrapText="1"/>
    </xf>
    <xf numFmtId="0" fontId="32" fillId="0" borderId="206" xfId="0" applyFont="1" applyBorder="1" applyAlignment="1">
      <alignment wrapText="1"/>
    </xf>
    <xf numFmtId="0" fontId="32" fillId="0" borderId="207" xfId="0" applyFont="1" applyBorder="1" applyAlignment="1">
      <alignment wrapText="1"/>
    </xf>
    <xf numFmtId="0" fontId="32" fillId="0" borderId="207" xfId="0" applyFont="1" applyBorder="1" applyAlignment="1">
      <alignment vertical="top" wrapText="1"/>
    </xf>
    <xf numFmtId="0" fontId="32" fillId="0" borderId="208" xfId="0" applyFont="1" applyBorder="1" applyAlignment="1">
      <alignment wrapText="1"/>
    </xf>
    <xf numFmtId="0" fontId="82" fillId="0" borderId="31" xfId="0" applyFont="1" applyBorder="1" applyAlignment="1">
      <alignment vertical="top" wrapText="1"/>
    </xf>
    <xf numFmtId="0" fontId="156" fillId="0" borderId="31" xfId="0" applyFont="1" applyBorder="1" applyAlignment="1">
      <alignment horizontal="center" vertical="center" wrapText="1"/>
    </xf>
    <xf numFmtId="0" fontId="32" fillId="0" borderId="209" xfId="0" applyFont="1" applyBorder="1" applyAlignment="1">
      <alignment wrapText="1"/>
    </xf>
    <xf numFmtId="0" fontId="32" fillId="0" borderId="210" xfId="0" applyFont="1" applyBorder="1" applyAlignment="1">
      <alignment wrapText="1"/>
    </xf>
    <xf numFmtId="0" fontId="32" fillId="0" borderId="210" xfId="0" applyFont="1" applyBorder="1" applyAlignment="1">
      <alignment vertical="top" wrapText="1"/>
    </xf>
    <xf numFmtId="0" fontId="32" fillId="0" borderId="211" xfId="0" applyFont="1" applyBorder="1" applyAlignment="1">
      <alignment wrapText="1"/>
    </xf>
    <xf numFmtId="0" fontId="32" fillId="0" borderId="212" xfId="0" applyFont="1" applyBorder="1" applyAlignment="1">
      <alignment wrapText="1"/>
    </xf>
    <xf numFmtId="0" fontId="32" fillId="0" borderId="213" xfId="0" applyFont="1" applyBorder="1" applyAlignment="1">
      <alignment wrapText="1"/>
    </xf>
    <xf numFmtId="0" fontId="32" fillId="0" borderId="213" xfId="0" applyFont="1" applyBorder="1" applyAlignment="1">
      <alignment vertical="top" wrapText="1"/>
    </xf>
    <xf numFmtId="0" fontId="32" fillId="5" borderId="214" xfId="0" applyFont="1" applyFill="1" applyBorder="1" applyAlignment="1">
      <alignment vertical="top" wrapText="1"/>
    </xf>
    <xf numFmtId="0" fontId="32" fillId="5" borderId="8" xfId="0" applyFont="1" applyFill="1" applyBorder="1" applyAlignment="1">
      <alignment wrapText="1"/>
    </xf>
    <xf numFmtId="0" fontId="32" fillId="5" borderId="8" xfId="0" applyFont="1" applyFill="1" applyBorder="1" applyAlignment="1">
      <alignment vertical="top" wrapText="1"/>
    </xf>
    <xf numFmtId="0" fontId="32" fillId="5" borderId="8" xfId="0" applyFont="1" applyFill="1" applyBorder="1" applyAlignment="1">
      <alignment vertical="center" wrapText="1"/>
    </xf>
    <xf numFmtId="0" fontId="24" fillId="5" borderId="8" xfId="93" applyFont="1" applyFill="1" applyBorder="1" applyAlignment="1">
      <alignment horizontal="center" vertical="center" wrapText="1"/>
    </xf>
    <xf numFmtId="0" fontId="32" fillId="5" borderId="205" xfId="0" applyFont="1" applyFill="1" applyBorder="1" applyAlignment="1">
      <alignment wrapText="1"/>
    </xf>
    <xf numFmtId="0" fontId="32" fillId="5" borderId="213" xfId="0" applyFont="1" applyFill="1" applyBorder="1" applyAlignment="1">
      <alignment wrapText="1"/>
    </xf>
    <xf numFmtId="0" fontId="32" fillId="5" borderId="213" xfId="0" applyFont="1" applyFill="1" applyBorder="1" applyAlignment="1">
      <alignment vertical="top" wrapText="1"/>
    </xf>
    <xf numFmtId="0" fontId="32" fillId="5" borderId="201" xfId="0" applyFont="1" applyFill="1" applyBorder="1" applyAlignment="1">
      <alignment wrapText="1"/>
    </xf>
    <xf numFmtId="0" fontId="82" fillId="0" borderId="8" xfId="0" applyFont="1" applyBorder="1" applyAlignment="1">
      <alignment vertical="center"/>
    </xf>
    <xf numFmtId="0" fontId="32" fillId="0" borderId="8" xfId="0" applyFont="1" applyBorder="1" applyAlignment="1">
      <alignment wrapText="1"/>
    </xf>
    <xf numFmtId="0" fontId="32" fillId="5" borderId="212" xfId="0" applyFont="1" applyFill="1" applyBorder="1" applyAlignment="1">
      <alignment wrapText="1"/>
    </xf>
    <xf numFmtId="0" fontId="32" fillId="5" borderId="200" xfId="0" applyFont="1" applyFill="1" applyBorder="1" applyAlignment="1">
      <alignment wrapText="1"/>
    </xf>
    <xf numFmtId="0" fontId="32" fillId="0" borderId="215" xfId="0" applyFont="1" applyBorder="1" applyAlignment="1">
      <alignment wrapText="1"/>
    </xf>
    <xf numFmtId="0" fontId="32" fillId="5" borderId="202" xfId="0" applyFont="1" applyFill="1" applyBorder="1" applyAlignment="1">
      <alignment wrapText="1"/>
    </xf>
    <xf numFmtId="0" fontId="206" fillId="0" borderId="8" xfId="0" applyFont="1" applyBorder="1" applyAlignment="1">
      <alignment wrapText="1"/>
    </xf>
    <xf numFmtId="0" fontId="156" fillId="0" borderId="214" xfId="0" applyFont="1" applyBorder="1" applyAlignment="1">
      <alignment vertical="top" wrapText="1"/>
    </xf>
    <xf numFmtId="0" fontId="206" fillId="0" borderId="8" xfId="0" applyFont="1" applyBorder="1" applyAlignment="1">
      <alignment vertical="top" wrapText="1"/>
    </xf>
    <xf numFmtId="0" fontId="156" fillId="13" borderId="219" xfId="0" applyFont="1" applyFill="1" applyBorder="1" applyAlignment="1">
      <alignment horizontal="center" vertical="center" textRotation="90" wrapText="1"/>
    </xf>
    <xf numFmtId="0" fontId="156" fillId="13" borderId="219" xfId="0" applyFont="1" applyFill="1" applyBorder="1" applyAlignment="1">
      <alignment vertical="top" wrapText="1"/>
    </xf>
    <xf numFmtId="0" fontId="206" fillId="13" borderId="0" xfId="0" applyFont="1" applyFill="1" applyAlignment="1">
      <alignment vertical="top" wrapText="1"/>
    </xf>
    <xf numFmtId="0" fontId="82" fillId="13" borderId="0" xfId="0" applyFont="1" applyFill="1" applyAlignment="1">
      <alignment vertical="top" wrapText="1"/>
    </xf>
    <xf numFmtId="0" fontId="82" fillId="13" borderId="0" xfId="0" applyFont="1" applyFill="1" applyAlignment="1">
      <alignment horizontal="center" vertical="center" wrapText="1"/>
    </xf>
    <xf numFmtId="0" fontId="24" fillId="13" borderId="0" xfId="93" applyFont="1" applyFill="1" applyAlignment="1">
      <alignment horizontal="center" vertical="center" wrapText="1"/>
    </xf>
    <xf numFmtId="0" fontId="24" fillId="13" borderId="0" xfId="0" applyFont="1" applyFill="1" applyAlignment="1">
      <alignment horizontal="center" vertical="center"/>
    </xf>
    <xf numFmtId="9" fontId="23" fillId="13" borderId="0" xfId="92" applyFont="1" applyFill="1" applyBorder="1" applyAlignment="1">
      <alignment horizontal="center" vertical="center" wrapText="1"/>
    </xf>
    <xf numFmtId="0" fontId="32" fillId="13" borderId="220" xfId="0" applyFont="1" applyFill="1" applyBorder="1" applyAlignment="1">
      <alignment wrapText="1"/>
    </xf>
    <xf numFmtId="0" fontId="32" fillId="13" borderId="221" xfId="0" applyFont="1" applyFill="1" applyBorder="1" applyAlignment="1">
      <alignment wrapText="1"/>
    </xf>
    <xf numFmtId="0" fontId="32" fillId="13" borderId="201" xfId="0" applyFont="1" applyFill="1" applyBorder="1" applyAlignment="1">
      <alignment wrapText="1"/>
    </xf>
    <xf numFmtId="0" fontId="205" fillId="0" borderId="210" xfId="0" applyFont="1" applyBorder="1" applyAlignment="1">
      <alignment wrapText="1"/>
    </xf>
    <xf numFmtId="0" fontId="32" fillId="0" borderId="210" xfId="0" applyFont="1" applyBorder="1" applyAlignment="1">
      <alignment vertical="center" wrapText="1"/>
    </xf>
    <xf numFmtId="0" fontId="32" fillId="0" borderId="201" xfId="0" applyFont="1" applyBorder="1" applyAlignment="1">
      <alignment vertical="center" wrapText="1"/>
    </xf>
    <xf numFmtId="9" fontId="115" fillId="35" borderId="124" xfId="0" applyNumberFormat="1" applyFont="1" applyFill="1" applyBorder="1" applyAlignment="1">
      <alignment horizontal="center" vertical="center"/>
    </xf>
    <xf numFmtId="9" fontId="115" fillId="35" borderId="122" xfId="0" applyNumberFormat="1" applyFont="1" applyFill="1" applyBorder="1" applyAlignment="1">
      <alignment horizontal="center" vertical="center"/>
    </xf>
    <xf numFmtId="0" fontId="115" fillId="35" borderId="122" xfId="0" applyFont="1" applyFill="1" applyBorder="1" applyAlignment="1">
      <alignment horizontal="center" vertical="center"/>
    </xf>
    <xf numFmtId="0" fontId="115" fillId="35" borderId="133" xfId="0" applyFont="1" applyFill="1" applyBorder="1" applyAlignment="1">
      <alignment horizontal="center" vertical="center"/>
    </xf>
    <xf numFmtId="0" fontId="110" fillId="33" borderId="0" xfId="0" applyFont="1" applyFill="1" applyBorder="1" applyAlignment="1">
      <alignment horizontal="center" vertical="center" wrapText="1"/>
    </xf>
    <xf numFmtId="0" fontId="110" fillId="33" borderId="24" xfId="0" applyFont="1" applyFill="1" applyBorder="1" applyAlignment="1">
      <alignment horizontal="center" vertical="center" wrapText="1"/>
    </xf>
    <xf numFmtId="0" fontId="115" fillId="35" borderId="128" xfId="0" applyFont="1" applyFill="1" applyBorder="1" applyAlignment="1">
      <alignment horizontal="center" vertical="center"/>
    </xf>
    <xf numFmtId="0" fontId="28" fillId="0" borderId="17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8" fillId="13" borderId="17" xfId="0" applyFont="1" applyFill="1" applyBorder="1" applyAlignment="1">
      <alignment horizontal="center" vertical="center" wrapText="1"/>
    </xf>
    <xf numFmtId="0" fontId="28" fillId="13" borderId="24" xfId="0" applyFont="1" applyFill="1" applyBorder="1" applyAlignment="1">
      <alignment horizontal="center" vertical="center" wrapText="1"/>
    </xf>
    <xf numFmtId="0" fontId="28" fillId="13" borderId="50" xfId="0" applyFont="1" applyFill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 wrapText="1"/>
    </xf>
    <xf numFmtId="0" fontId="48" fillId="0" borderId="33" xfId="0" applyFont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46" fillId="0" borderId="70" xfId="0" applyFont="1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24" fillId="0" borderId="89" xfId="0" applyFont="1" applyBorder="1"/>
    <xf numFmtId="0" fontId="46" fillId="0" borderId="66" xfId="0" applyFont="1" applyBorder="1" applyAlignment="1">
      <alignment vertical="center" wrapText="1"/>
    </xf>
    <xf numFmtId="0" fontId="46" fillId="0" borderId="58" xfId="0" applyFont="1" applyBorder="1" applyAlignment="1">
      <alignment vertical="center" wrapText="1"/>
    </xf>
    <xf numFmtId="0" fontId="46" fillId="0" borderId="87" xfId="0" applyFont="1" applyBorder="1" applyAlignment="1">
      <alignment vertical="center" wrapText="1"/>
    </xf>
    <xf numFmtId="0" fontId="46" fillId="0" borderId="90" xfId="0" applyFont="1" applyBorder="1" applyAlignment="1">
      <alignment horizontal="center" vertical="center" wrapText="1"/>
    </xf>
    <xf numFmtId="0" fontId="46" fillId="0" borderId="78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13" borderId="23" xfId="0" applyFont="1" applyFill="1" applyBorder="1" applyAlignment="1">
      <alignment horizontal="center" vertical="center" wrapText="1"/>
    </xf>
    <xf numFmtId="43" fontId="28" fillId="0" borderId="11" xfId="95" applyFont="1" applyFill="1" applyBorder="1" applyAlignment="1">
      <alignment horizontal="center" vertical="center" wrapText="1"/>
    </xf>
    <xf numFmtId="43" fontId="28" fillId="0" borderId="12" xfId="95" applyFont="1" applyFill="1" applyBorder="1" applyAlignment="1">
      <alignment horizontal="center" vertical="center" wrapText="1"/>
    </xf>
    <xf numFmtId="0" fontId="24" fillId="0" borderId="37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4" xfId="0" applyFont="1" applyBorder="1" applyAlignment="1">
      <alignment vertical="center" wrapText="1"/>
    </xf>
    <xf numFmtId="0" fontId="24" fillId="0" borderId="31" xfId="0" applyFont="1" applyBorder="1" applyAlignment="1">
      <alignment vertical="center" wrapText="1"/>
    </xf>
    <xf numFmtId="9" fontId="0" fillId="0" borderId="78" xfId="0" applyNumberFormat="1" applyBorder="1" applyAlignment="1">
      <alignment horizontal="center" vertical="center"/>
    </xf>
    <xf numFmtId="9" fontId="0" fillId="0" borderId="85" xfId="0" applyNumberFormat="1" applyBorder="1" applyAlignment="1">
      <alignment horizontal="center" vertical="center"/>
    </xf>
    <xf numFmtId="0" fontId="0" fillId="0" borderId="73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9" fontId="0" fillId="0" borderId="66" xfId="0" applyNumberFormat="1" applyBorder="1" applyAlignment="1">
      <alignment horizontal="center" vertical="center" wrapText="1"/>
    </xf>
    <xf numFmtId="9" fontId="0" fillId="0" borderId="58" xfId="0" applyNumberFormat="1" applyBorder="1" applyAlignment="1">
      <alignment horizontal="center" vertical="center" wrapText="1"/>
    </xf>
    <xf numFmtId="9" fontId="0" fillId="0" borderId="87" xfId="0" applyNumberFormat="1" applyBorder="1" applyAlignment="1">
      <alignment horizontal="center" vertical="center" wrapText="1"/>
    </xf>
    <xf numFmtId="0" fontId="28" fillId="0" borderId="36" xfId="0" applyFont="1" applyBorder="1" applyAlignment="1">
      <alignment horizontal="center" vertical="center" wrapText="1"/>
    </xf>
    <xf numFmtId="0" fontId="28" fillId="0" borderId="60" xfId="0" applyFont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46" fillId="0" borderId="37" xfId="0" applyFont="1" applyBorder="1" applyAlignment="1">
      <alignment horizontal="center" vertical="center" wrapText="1"/>
    </xf>
    <xf numFmtId="0" fontId="46" fillId="0" borderId="51" xfId="0" applyFont="1" applyBorder="1" applyAlignment="1">
      <alignment horizontal="center" vertical="center" wrapText="1"/>
    </xf>
    <xf numFmtId="0" fontId="46" fillId="0" borderId="50" xfId="0" applyFont="1" applyBorder="1" applyAlignment="1">
      <alignment horizontal="center" vertical="center" wrapText="1"/>
    </xf>
    <xf numFmtId="0" fontId="46" fillId="0" borderId="53" xfId="0" applyFont="1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43" xfId="0" applyBorder="1" applyAlignment="1">
      <alignment vertical="center" wrapText="1"/>
    </xf>
    <xf numFmtId="9" fontId="0" fillId="0" borderId="76" xfId="0" applyNumberFormat="1" applyBorder="1" applyAlignment="1">
      <alignment horizontal="center" vertical="center" wrapText="1"/>
    </xf>
    <xf numFmtId="9" fontId="0" fillId="0" borderId="78" xfId="0" applyNumberFormat="1" applyBorder="1" applyAlignment="1">
      <alignment horizontal="center" vertical="center" wrapText="1"/>
    </xf>
    <xf numFmtId="9" fontId="0" fillId="0" borderId="80" xfId="0" applyNumberFormat="1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0" borderId="75" xfId="0" applyBorder="1" applyAlignment="1">
      <alignment horizontal="center" vertical="center" wrapText="1"/>
    </xf>
    <xf numFmtId="0" fontId="24" fillId="0" borderId="53" xfId="0" applyFont="1" applyBorder="1" applyAlignment="1">
      <alignment vertical="center" wrapText="1"/>
    </xf>
    <xf numFmtId="0" fontId="24" fillId="0" borderId="43" xfId="0" applyFont="1" applyBorder="1" applyAlignment="1">
      <alignment vertical="center" wrapText="1"/>
    </xf>
    <xf numFmtId="0" fontId="46" fillId="0" borderId="77" xfId="0" applyFont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0" borderId="75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0" fillId="0" borderId="69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46" fillId="0" borderId="8" xfId="0" applyFont="1" applyBorder="1" applyAlignment="1">
      <alignment vertical="center" wrapText="1"/>
    </xf>
    <xf numFmtId="0" fontId="46" fillId="0" borderId="23" xfId="0" applyFont="1" applyBorder="1" applyAlignment="1">
      <alignment vertical="center" wrapText="1"/>
    </xf>
    <xf numFmtId="0" fontId="46" fillId="0" borderId="35" xfId="0" applyFont="1" applyBorder="1" applyAlignment="1">
      <alignment vertical="center" wrapText="1"/>
    </xf>
    <xf numFmtId="9" fontId="0" fillId="0" borderId="70" xfId="0" applyNumberFormat="1" applyBorder="1" applyAlignment="1">
      <alignment horizontal="center" vertical="center" wrapText="1"/>
    </xf>
    <xf numFmtId="9" fontId="0" fillId="0" borderId="72" xfId="0" applyNumberFormat="1" applyBorder="1" applyAlignment="1">
      <alignment horizontal="center" vertical="center" wrapText="1"/>
    </xf>
    <xf numFmtId="9" fontId="0" fillId="0" borderId="74" xfId="0" applyNumberFormat="1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46" fillId="0" borderId="44" xfId="0" applyFont="1" applyBorder="1" applyAlignment="1">
      <alignment vertical="center" wrapText="1"/>
    </xf>
    <xf numFmtId="9" fontId="0" fillId="8" borderId="76" xfId="0" applyNumberFormat="1" applyFill="1" applyBorder="1" applyAlignment="1">
      <alignment horizontal="center" vertical="center" wrapText="1"/>
    </xf>
    <xf numFmtId="9" fontId="0" fillId="8" borderId="78" xfId="0" applyNumberFormat="1" applyFill="1" applyBorder="1" applyAlignment="1">
      <alignment horizontal="center" vertical="center" wrapText="1"/>
    </xf>
    <xf numFmtId="0" fontId="46" fillId="0" borderId="81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8" borderId="53" xfId="0" applyFill="1" applyBorder="1" applyAlignment="1">
      <alignment vertical="center" wrapText="1"/>
    </xf>
    <xf numFmtId="0" fontId="0" fillId="8" borderId="44" xfId="0" applyFill="1" applyBorder="1" applyAlignment="1">
      <alignment vertical="center" wrapText="1"/>
    </xf>
    <xf numFmtId="0" fontId="0" fillId="8" borderId="43" xfId="0" applyFill="1" applyBorder="1" applyAlignment="1">
      <alignment vertical="center" wrapText="1"/>
    </xf>
    <xf numFmtId="9" fontId="0" fillId="8" borderId="80" xfId="0" applyNumberFormat="1" applyFill="1" applyBorder="1" applyAlignment="1">
      <alignment horizontal="center" vertical="center" wrapText="1"/>
    </xf>
    <xf numFmtId="0" fontId="24" fillId="8" borderId="53" xfId="0" applyFont="1" applyFill="1" applyBorder="1" applyAlignment="1">
      <alignment vertical="center" wrapText="1"/>
    </xf>
    <xf numFmtId="0" fontId="24" fillId="8" borderId="44" xfId="0" applyFont="1" applyFill="1" applyBorder="1" applyAlignment="1">
      <alignment vertical="center" wrapText="1"/>
    </xf>
    <xf numFmtId="9" fontId="0" fillId="12" borderId="76" xfId="0" applyNumberFormat="1" applyFill="1" applyBorder="1" applyAlignment="1">
      <alignment horizontal="center" vertical="center" wrapText="1"/>
    </xf>
    <xf numFmtId="9" fontId="0" fillId="12" borderId="78" xfId="0" applyNumberFormat="1" applyFill="1" applyBorder="1" applyAlignment="1">
      <alignment horizontal="center" vertical="center" wrapText="1"/>
    </xf>
    <xf numFmtId="0" fontId="46" fillId="4" borderId="77" xfId="0" applyFont="1" applyFill="1" applyBorder="1" applyAlignment="1">
      <alignment horizontal="center" vertical="center" wrapText="1"/>
    </xf>
    <xf numFmtId="0" fontId="46" fillId="4" borderId="73" xfId="0" applyFont="1" applyFill="1" applyBorder="1" applyAlignment="1">
      <alignment horizontal="center" vertical="center" wrapText="1"/>
    </xf>
    <xf numFmtId="9" fontId="0" fillId="0" borderId="71" xfId="0" applyNumberFormat="1" applyBorder="1" applyAlignment="1">
      <alignment horizontal="center" vertical="center" wrapText="1"/>
    </xf>
    <xf numFmtId="9" fontId="0" fillId="0" borderId="73" xfId="0" applyNumberFormat="1" applyBorder="1" applyAlignment="1">
      <alignment horizontal="center" vertical="center" wrapText="1"/>
    </xf>
    <xf numFmtId="9" fontId="0" fillId="0" borderId="75" xfId="0" applyNumberFormat="1" applyBorder="1" applyAlignment="1">
      <alignment horizontal="center" vertical="center" wrapText="1"/>
    </xf>
    <xf numFmtId="0" fontId="0" fillId="0" borderId="88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0" fillId="0" borderId="87" xfId="0" applyBorder="1" applyAlignment="1">
      <alignment vertical="center" wrapText="1"/>
    </xf>
    <xf numFmtId="9" fontId="0" fillId="0" borderId="88" xfId="0" applyNumberFormat="1" applyBorder="1" applyAlignment="1">
      <alignment horizontal="center" vertical="center" wrapText="1"/>
    </xf>
    <xf numFmtId="9" fontId="0" fillId="0" borderId="77" xfId="0" applyNumberFormat="1" applyBorder="1" applyAlignment="1">
      <alignment horizontal="center" vertical="center" wrapText="1"/>
    </xf>
    <xf numFmtId="0" fontId="46" fillId="0" borderId="88" xfId="0" applyFont="1" applyBorder="1" applyAlignment="1">
      <alignment horizontal="left" vertical="center" wrapText="1"/>
    </xf>
    <xf numFmtId="0" fontId="46" fillId="0" borderId="58" xfId="0" applyFont="1" applyBorder="1" applyAlignment="1">
      <alignment horizontal="left" vertical="center" wrapText="1"/>
    </xf>
    <xf numFmtId="0" fontId="46" fillId="0" borderId="87" xfId="0" applyFont="1" applyBorder="1" applyAlignment="1">
      <alignment horizontal="left" vertical="center" wrapText="1"/>
    </xf>
    <xf numFmtId="9" fontId="46" fillId="0" borderId="88" xfId="0" applyNumberFormat="1" applyFont="1" applyBorder="1" applyAlignment="1">
      <alignment horizontal="center" vertical="center" wrapText="1"/>
    </xf>
    <xf numFmtId="9" fontId="46" fillId="0" borderId="58" xfId="0" applyNumberFormat="1" applyFont="1" applyBorder="1" applyAlignment="1">
      <alignment horizontal="center" vertical="center" wrapText="1"/>
    </xf>
    <xf numFmtId="9" fontId="46" fillId="0" borderId="87" xfId="0" applyNumberFormat="1" applyFont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4" fillId="0" borderId="41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0" fontId="24" fillId="0" borderId="35" xfId="0" applyFont="1" applyBorder="1" applyAlignment="1">
      <alignment horizontal="left" vertical="center" wrapText="1"/>
    </xf>
    <xf numFmtId="0" fontId="46" fillId="4" borderId="41" xfId="0" applyFont="1" applyFill="1" applyBorder="1" applyAlignment="1">
      <alignment horizontal="center" vertical="center" wrapText="1"/>
    </xf>
    <xf numFmtId="0" fontId="46" fillId="4" borderId="8" xfId="0" applyFont="1" applyFill="1" applyBorder="1" applyAlignment="1">
      <alignment horizontal="center" vertical="center" wrapText="1"/>
    </xf>
    <xf numFmtId="0" fontId="46" fillId="4" borderId="35" xfId="0" applyFont="1" applyFill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6" fillId="0" borderId="35" xfId="0" applyFont="1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46" fillId="0" borderId="66" xfId="0" applyFont="1" applyBorder="1" applyAlignment="1">
      <alignment horizontal="left" vertical="center" wrapText="1"/>
    </xf>
    <xf numFmtId="0" fontId="0" fillId="0" borderId="58" xfId="0" applyBorder="1" applyAlignment="1">
      <alignment horizontal="left" vertical="center" wrapText="1"/>
    </xf>
    <xf numFmtId="0" fontId="0" fillId="0" borderId="87" xfId="0" applyBorder="1" applyAlignment="1">
      <alignment horizontal="left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85" xfId="0" applyBorder="1" applyAlignment="1">
      <alignment horizontal="center" vertical="center" wrapText="1"/>
    </xf>
    <xf numFmtId="0" fontId="46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6" fillId="0" borderId="76" xfId="0" applyFont="1" applyBorder="1" applyAlignment="1">
      <alignment horizontal="left" vertical="center" wrapText="1"/>
    </xf>
    <xf numFmtId="0" fontId="0" fillId="0" borderId="78" xfId="0" applyBorder="1" applyAlignment="1">
      <alignment horizontal="left" vertical="center" wrapText="1"/>
    </xf>
    <xf numFmtId="0" fontId="0" fillId="0" borderId="80" xfId="0" applyBorder="1" applyAlignment="1">
      <alignment horizontal="left" vertical="center" wrapText="1"/>
    </xf>
    <xf numFmtId="0" fontId="0" fillId="0" borderId="88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0" fontId="24" fillId="0" borderId="82" xfId="0" applyFont="1" applyBorder="1" applyAlignment="1">
      <alignment horizontal="left" vertical="center" wrapText="1"/>
    </xf>
    <xf numFmtId="0" fontId="24" fillId="0" borderId="83" xfId="0" applyFont="1" applyBorder="1" applyAlignment="1">
      <alignment horizontal="left" vertical="center" wrapText="1"/>
    </xf>
    <xf numFmtId="0" fontId="24" fillId="0" borderId="84" xfId="0" applyFont="1" applyBorder="1" applyAlignment="1">
      <alignment horizontal="left" vertical="center" wrapText="1"/>
    </xf>
    <xf numFmtId="9" fontId="24" fillId="0" borderId="76" xfId="0" applyNumberFormat="1" applyFont="1" applyBorder="1" applyAlignment="1">
      <alignment horizontal="center" vertical="center" wrapText="1"/>
    </xf>
    <xf numFmtId="9" fontId="24" fillId="0" borderId="78" xfId="0" applyNumberFormat="1" applyFont="1" applyBorder="1" applyAlignment="1">
      <alignment horizontal="center" vertical="center" wrapText="1"/>
    </xf>
    <xf numFmtId="9" fontId="24" fillId="0" borderId="80" xfId="0" applyNumberFormat="1" applyFont="1" applyBorder="1" applyAlignment="1">
      <alignment horizontal="center" vertical="center" wrapText="1"/>
    </xf>
    <xf numFmtId="0" fontId="24" fillId="0" borderId="83" xfId="0" applyFont="1" applyBorder="1" applyAlignment="1">
      <alignment horizontal="center" vertical="center" wrapText="1"/>
    </xf>
    <xf numFmtId="0" fontId="24" fillId="0" borderId="94" xfId="0" applyFont="1" applyBorder="1" applyAlignment="1">
      <alignment horizontal="center" vertical="center" wrapText="1"/>
    </xf>
    <xf numFmtId="9" fontId="24" fillId="0" borderId="85" xfId="0" applyNumberFormat="1" applyFont="1" applyBorder="1" applyAlignment="1">
      <alignment horizontal="center" vertical="center" wrapText="1"/>
    </xf>
    <xf numFmtId="9" fontId="0" fillId="0" borderId="86" xfId="0" applyNumberFormat="1" applyBorder="1" applyAlignment="1">
      <alignment horizontal="center" vertical="center" wrapText="1"/>
    </xf>
    <xf numFmtId="0" fontId="46" fillId="0" borderId="78" xfId="0" applyFont="1" applyBorder="1" applyAlignment="1">
      <alignment horizontal="left" vertical="center" wrapText="1"/>
    </xf>
    <xf numFmtId="0" fontId="46" fillId="0" borderId="80" xfId="0" applyFont="1" applyBorder="1" applyAlignment="1">
      <alignment horizontal="left" vertical="center" wrapText="1"/>
    </xf>
    <xf numFmtId="0" fontId="46" fillId="0" borderId="88" xfId="0" applyFont="1" applyBorder="1" applyAlignment="1">
      <alignment horizontal="center" vertical="center" wrapText="1"/>
    </xf>
    <xf numFmtId="0" fontId="46" fillId="0" borderId="58" xfId="0" applyFont="1" applyBorder="1" applyAlignment="1">
      <alignment horizontal="center" vertical="center" wrapText="1"/>
    </xf>
    <xf numFmtId="0" fontId="46" fillId="0" borderId="87" xfId="0" applyFont="1" applyBorder="1" applyAlignment="1">
      <alignment horizontal="center" vertical="center" wrapText="1"/>
    </xf>
    <xf numFmtId="0" fontId="24" fillId="0" borderId="77" xfId="0" applyFont="1" applyBorder="1" applyAlignment="1">
      <alignment horizontal="center" vertical="center"/>
    </xf>
    <xf numFmtId="0" fontId="24" fillId="0" borderId="73" xfId="0" applyFont="1" applyBorder="1" applyAlignment="1">
      <alignment horizontal="center" vertical="center"/>
    </xf>
    <xf numFmtId="0" fontId="24" fillId="0" borderId="75" xfId="0" applyFont="1" applyBorder="1" applyAlignment="1">
      <alignment horizontal="center" vertical="center"/>
    </xf>
    <xf numFmtId="9" fontId="24" fillId="0" borderId="71" xfId="0" applyNumberFormat="1" applyFont="1" applyBorder="1" applyAlignment="1">
      <alignment horizontal="center" vertical="center" wrapText="1"/>
    </xf>
    <xf numFmtId="9" fontId="24" fillId="0" borderId="73" xfId="0" applyNumberFormat="1" applyFont="1" applyBorder="1" applyAlignment="1">
      <alignment horizontal="center" vertical="center" wrapText="1"/>
    </xf>
    <xf numFmtId="9" fontId="24" fillId="0" borderId="75" xfId="0" applyNumberFormat="1" applyFont="1" applyBorder="1" applyAlignment="1">
      <alignment horizontal="center" vertical="center" wrapText="1"/>
    </xf>
    <xf numFmtId="0" fontId="24" fillId="0" borderId="70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24" fillId="0" borderId="89" xfId="0" applyFont="1" applyBorder="1" applyAlignment="1">
      <alignment horizontal="center" vertical="center" wrapText="1"/>
    </xf>
    <xf numFmtId="0" fontId="24" fillId="0" borderId="88" xfId="0" applyFont="1" applyBorder="1" applyAlignment="1">
      <alignment horizontal="center" vertical="center" wrapText="1"/>
    </xf>
    <xf numFmtId="0" fontId="24" fillId="0" borderId="58" xfId="0" applyFont="1" applyBorder="1" applyAlignment="1">
      <alignment horizontal="center" vertical="center" wrapText="1"/>
    </xf>
    <xf numFmtId="0" fontId="24" fillId="0" borderId="87" xfId="0" applyFont="1" applyBorder="1" applyAlignment="1">
      <alignment horizontal="center" vertical="center" wrapText="1"/>
    </xf>
    <xf numFmtId="9" fontId="24" fillId="0" borderId="88" xfId="0" applyNumberFormat="1" applyFont="1" applyBorder="1" applyAlignment="1">
      <alignment horizontal="center" vertical="center" wrapText="1"/>
    </xf>
    <xf numFmtId="9" fontId="24" fillId="0" borderId="58" xfId="0" applyNumberFormat="1" applyFont="1" applyBorder="1" applyAlignment="1">
      <alignment horizontal="center" vertical="center" wrapText="1"/>
    </xf>
    <xf numFmtId="9" fontId="24" fillId="0" borderId="87" xfId="0" applyNumberFormat="1" applyFont="1" applyBorder="1" applyAlignment="1">
      <alignment horizontal="center" vertical="center" wrapText="1"/>
    </xf>
    <xf numFmtId="9" fontId="24" fillId="0" borderId="77" xfId="0" applyNumberFormat="1" applyFont="1" applyBorder="1" applyAlignment="1">
      <alignment horizontal="center" vertical="center" wrapText="1"/>
    </xf>
    <xf numFmtId="0" fontId="49" fillId="0" borderId="0" xfId="0" applyFont="1" applyAlignment="1">
      <alignment horizontal="center" vertical="center" textRotation="90" wrapText="1"/>
    </xf>
    <xf numFmtId="0" fontId="24" fillId="0" borderId="8" xfId="0" applyFont="1" applyBorder="1" applyAlignment="1">
      <alignment horizontal="center" vertical="center" textRotation="90" wrapText="1"/>
    </xf>
    <xf numFmtId="0" fontId="24" fillId="0" borderId="66" xfId="0" applyFont="1" applyBorder="1" applyAlignment="1">
      <alignment horizontal="left" vertical="center" wrapText="1"/>
    </xf>
    <xf numFmtId="0" fontId="24" fillId="0" borderId="58" xfId="0" applyFont="1" applyBorder="1" applyAlignment="1">
      <alignment horizontal="left" vertical="center" wrapText="1"/>
    </xf>
    <xf numFmtId="0" fontId="24" fillId="0" borderId="87" xfId="0" applyFont="1" applyBorder="1" applyAlignment="1">
      <alignment horizontal="left" vertical="center" wrapText="1"/>
    </xf>
    <xf numFmtId="9" fontId="24" fillId="0" borderId="66" xfId="0" applyNumberFormat="1" applyFont="1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0" fillId="0" borderId="72" xfId="0" applyBorder="1" applyAlignment="1">
      <alignment horizontal="center" vertical="center" wrapText="1"/>
    </xf>
    <xf numFmtId="0" fontId="0" fillId="0" borderId="95" xfId="0" applyBorder="1" applyAlignment="1">
      <alignment horizontal="center" vertical="center" wrapText="1"/>
    </xf>
    <xf numFmtId="0" fontId="0" fillId="0" borderId="96" xfId="0" applyBorder="1" applyAlignment="1">
      <alignment horizontal="left" vertical="center" wrapText="1"/>
    </xf>
    <xf numFmtId="9" fontId="0" fillId="0" borderId="96" xfId="0" applyNumberFormat="1" applyBorder="1" applyAlignment="1">
      <alignment horizontal="center" vertical="center" wrapText="1"/>
    </xf>
    <xf numFmtId="0" fontId="0" fillId="0" borderId="97" xfId="0" applyBorder="1" applyAlignment="1">
      <alignment horizontal="center" vertical="center" wrapText="1"/>
    </xf>
    <xf numFmtId="0" fontId="24" fillId="0" borderId="79" xfId="0" applyFont="1" applyBorder="1"/>
    <xf numFmtId="0" fontId="0" fillId="0" borderId="50" xfId="0" applyBorder="1" applyAlignment="1">
      <alignment horizontal="center" vertical="center" wrapText="1"/>
    </xf>
    <xf numFmtId="0" fontId="46" fillId="0" borderId="43" xfId="0" applyFont="1" applyBorder="1" applyAlignment="1">
      <alignment vertical="center" wrapText="1"/>
    </xf>
    <xf numFmtId="0" fontId="24" fillId="8" borderId="43" xfId="0" applyFont="1" applyFill="1" applyBorder="1" applyAlignment="1">
      <alignment vertical="center" wrapText="1"/>
    </xf>
    <xf numFmtId="9" fontId="0" fillId="12" borderId="80" xfId="0" applyNumberFormat="1" applyFill="1" applyBorder="1" applyAlignment="1">
      <alignment horizontal="center" vertical="center" wrapText="1"/>
    </xf>
    <xf numFmtId="0" fontId="46" fillId="4" borderId="75" xfId="0" applyFont="1" applyFill="1" applyBorder="1" applyAlignment="1">
      <alignment horizontal="center" vertical="center" wrapText="1"/>
    </xf>
    <xf numFmtId="0" fontId="0" fillId="0" borderId="4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9" fontId="0" fillId="0" borderId="41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0" fillId="0" borderId="35" xfId="0" applyNumberFormat="1" applyBorder="1" applyAlignment="1">
      <alignment horizontal="center" vertical="center"/>
    </xf>
    <xf numFmtId="0" fontId="46" fillId="0" borderId="92" xfId="0" applyFont="1" applyBorder="1" applyAlignment="1">
      <alignment horizontal="left" vertical="center" wrapText="1"/>
    </xf>
    <xf numFmtId="0" fontId="46" fillId="0" borderId="83" xfId="0" applyFont="1" applyBorder="1" applyAlignment="1">
      <alignment horizontal="left" vertical="center" wrapText="1"/>
    </xf>
    <xf numFmtId="0" fontId="46" fillId="0" borderId="84" xfId="0" applyFont="1" applyBorder="1" applyAlignment="1">
      <alignment horizontal="left" vertical="center" wrapText="1"/>
    </xf>
    <xf numFmtId="9" fontId="0" fillId="0" borderId="93" xfId="0" applyNumberFormat="1" applyBorder="1" applyAlignment="1">
      <alignment horizontal="center" vertical="center" wrapText="1"/>
    </xf>
    <xf numFmtId="9" fontId="46" fillId="0" borderId="41" xfId="93" applyNumberFormat="1" applyBorder="1" applyAlignment="1">
      <alignment horizontal="center" vertical="center"/>
    </xf>
    <xf numFmtId="9" fontId="46" fillId="0" borderId="8" xfId="93" applyNumberFormat="1" applyBorder="1" applyAlignment="1">
      <alignment horizontal="center" vertical="center"/>
    </xf>
    <xf numFmtId="9" fontId="46" fillId="0" borderId="35" xfId="93" applyNumberFormat="1" applyBorder="1" applyAlignment="1">
      <alignment horizontal="center" vertical="center"/>
    </xf>
    <xf numFmtId="0" fontId="24" fillId="0" borderId="37" xfId="93" applyFont="1" applyBorder="1" applyAlignment="1">
      <alignment horizontal="center" vertical="center" wrapText="1"/>
    </xf>
    <xf numFmtId="0" fontId="24" fillId="0" borderId="51" xfId="93" applyFont="1" applyBorder="1" applyAlignment="1">
      <alignment horizontal="center" vertical="center" wrapText="1"/>
    </xf>
    <xf numFmtId="0" fontId="24" fillId="0" borderId="50" xfId="93" applyFont="1" applyBorder="1" applyAlignment="1">
      <alignment horizontal="center" vertical="center" wrapText="1"/>
    </xf>
    <xf numFmtId="0" fontId="28" fillId="0" borderId="21" xfId="93" applyFont="1" applyBorder="1" applyAlignment="1">
      <alignment horizontal="center" vertical="center" wrapText="1"/>
    </xf>
    <xf numFmtId="0" fontId="28" fillId="0" borderId="22" xfId="93" applyFont="1" applyBorder="1" applyAlignment="1">
      <alignment horizontal="center" vertical="center" wrapText="1"/>
    </xf>
    <xf numFmtId="0" fontId="46" fillId="0" borderId="8" xfId="93" applyBorder="1" applyAlignment="1">
      <alignment horizontal="center" vertical="center" textRotation="90" wrapText="1"/>
    </xf>
    <xf numFmtId="0" fontId="46" fillId="0" borderId="69" xfId="93" applyBorder="1" applyAlignment="1">
      <alignment vertical="center" wrapText="1"/>
    </xf>
    <xf numFmtId="0" fontId="46" fillId="0" borderId="0" xfId="93" applyAlignment="1">
      <alignment vertical="center" wrapText="1"/>
    </xf>
    <xf numFmtId="0" fontId="24" fillId="0" borderId="79" xfId="93" applyFont="1" applyBorder="1"/>
    <xf numFmtId="0" fontId="46" fillId="0" borderId="8" xfId="93" applyBorder="1" applyAlignment="1">
      <alignment vertical="center" wrapText="1"/>
    </xf>
    <xf numFmtId="0" fontId="46" fillId="0" borderId="35" xfId="93" applyBorder="1" applyAlignment="1">
      <alignment vertical="center" wrapText="1"/>
    </xf>
    <xf numFmtId="9" fontId="46" fillId="0" borderId="70" xfId="93" applyNumberFormat="1" applyBorder="1" applyAlignment="1">
      <alignment horizontal="center" vertical="center" wrapText="1"/>
    </xf>
    <xf numFmtId="9" fontId="46" fillId="0" borderId="72" xfId="93" applyNumberFormat="1" applyBorder="1" applyAlignment="1">
      <alignment horizontal="center" vertical="center" wrapText="1"/>
    </xf>
    <xf numFmtId="9" fontId="46" fillId="0" borderId="74" xfId="93" applyNumberFormat="1" applyBorder="1" applyAlignment="1">
      <alignment horizontal="center" vertical="center" wrapText="1"/>
    </xf>
    <xf numFmtId="0" fontId="46" fillId="0" borderId="71" xfId="93" applyBorder="1" applyAlignment="1">
      <alignment horizontal="center" vertical="center" wrapText="1"/>
    </xf>
    <xf numFmtId="0" fontId="46" fillId="0" borderId="73" xfId="93" applyBorder="1" applyAlignment="1">
      <alignment horizontal="center" vertical="center" wrapText="1"/>
    </xf>
    <xf numFmtId="0" fontId="46" fillId="0" borderId="75" xfId="93" applyBorder="1" applyAlignment="1">
      <alignment horizontal="center" vertical="center" wrapText="1"/>
    </xf>
    <xf numFmtId="0" fontId="46" fillId="0" borderId="53" xfId="93" applyBorder="1" applyAlignment="1">
      <alignment vertical="center" wrapText="1"/>
    </xf>
    <xf numFmtId="0" fontId="46" fillId="0" borderId="44" xfId="93" applyBorder="1" applyAlignment="1">
      <alignment vertical="center" wrapText="1"/>
    </xf>
    <xf numFmtId="0" fontId="46" fillId="0" borderId="43" xfId="93" applyBorder="1" applyAlignment="1">
      <alignment vertical="center" wrapText="1"/>
    </xf>
    <xf numFmtId="9" fontId="46" fillId="8" borderId="76" xfId="93" applyNumberFormat="1" applyFill="1" applyBorder="1" applyAlignment="1">
      <alignment horizontal="center" vertical="center" wrapText="1"/>
    </xf>
    <xf numFmtId="9" fontId="46" fillId="8" borderId="78" xfId="93" applyNumberFormat="1" applyFill="1" applyBorder="1" applyAlignment="1">
      <alignment horizontal="center" vertical="center" wrapText="1"/>
    </xf>
    <xf numFmtId="9" fontId="46" fillId="8" borderId="80" xfId="93" applyNumberFormat="1" applyFill="1" applyBorder="1" applyAlignment="1">
      <alignment horizontal="center" vertical="center" wrapText="1"/>
    </xf>
    <xf numFmtId="0" fontId="46" fillId="0" borderId="77" xfId="93" applyBorder="1" applyAlignment="1">
      <alignment horizontal="center" vertical="center" wrapText="1"/>
    </xf>
    <xf numFmtId="0" fontId="46" fillId="0" borderId="37" xfId="93" applyBorder="1" applyAlignment="1">
      <alignment horizontal="center" vertical="center" wrapText="1"/>
    </xf>
    <xf numFmtId="0" fontId="46" fillId="0" borderId="51" xfId="93" applyBorder="1" applyAlignment="1">
      <alignment horizontal="center" vertical="center" wrapText="1"/>
    </xf>
    <xf numFmtId="0" fontId="46" fillId="0" borderId="50" xfId="93" applyBorder="1" applyAlignment="1">
      <alignment horizontal="center" vertical="center" wrapText="1"/>
    </xf>
    <xf numFmtId="9" fontId="46" fillId="0" borderId="76" xfId="93" applyNumberFormat="1" applyBorder="1" applyAlignment="1">
      <alignment horizontal="center" vertical="center" wrapText="1"/>
    </xf>
    <xf numFmtId="9" fontId="46" fillId="0" borderId="78" xfId="93" applyNumberFormat="1" applyBorder="1" applyAlignment="1">
      <alignment horizontal="center" vertical="center" wrapText="1"/>
    </xf>
    <xf numFmtId="9" fontId="46" fillId="0" borderId="80" xfId="93" applyNumberFormat="1" applyBorder="1" applyAlignment="1">
      <alignment horizontal="center" vertical="center" wrapText="1"/>
    </xf>
    <xf numFmtId="0" fontId="24" fillId="0" borderId="53" xfId="93" applyFont="1" applyBorder="1" applyAlignment="1">
      <alignment vertical="center" wrapText="1"/>
    </xf>
    <xf numFmtId="0" fontId="24" fillId="0" borderId="44" xfId="93" applyFont="1" applyBorder="1" applyAlignment="1">
      <alignment vertical="center" wrapText="1"/>
    </xf>
    <xf numFmtId="0" fontId="24" fillId="0" borderId="43" xfId="93" applyFont="1" applyBorder="1" applyAlignment="1">
      <alignment vertical="center" wrapText="1"/>
    </xf>
    <xf numFmtId="0" fontId="46" fillId="0" borderId="81" xfId="93" applyBorder="1" applyAlignment="1">
      <alignment horizontal="center" vertical="center" wrapText="1"/>
    </xf>
    <xf numFmtId="0" fontId="46" fillId="8" borderId="53" xfId="93" applyFill="1" applyBorder="1" applyAlignment="1">
      <alignment vertical="center" wrapText="1"/>
    </xf>
    <xf numFmtId="0" fontId="46" fillId="8" borderId="44" xfId="93" applyFill="1" applyBorder="1" applyAlignment="1">
      <alignment vertical="center" wrapText="1"/>
    </xf>
    <xf numFmtId="0" fontId="46" fillId="8" borderId="43" xfId="93" applyFill="1" applyBorder="1" applyAlignment="1">
      <alignment vertical="center" wrapText="1"/>
    </xf>
    <xf numFmtId="0" fontId="28" fillId="0" borderId="36" xfId="93" applyFont="1" applyBorder="1" applyAlignment="1">
      <alignment horizontal="center" vertical="center" wrapText="1"/>
    </xf>
    <xf numFmtId="0" fontId="28" fillId="0" borderId="60" xfId="93" applyFont="1" applyBorder="1" applyAlignment="1">
      <alignment horizontal="center" vertical="center" wrapText="1"/>
    </xf>
    <xf numFmtId="0" fontId="28" fillId="0" borderId="55" xfId="93" applyFont="1" applyBorder="1" applyAlignment="1">
      <alignment horizontal="center" vertical="center" wrapText="1"/>
    </xf>
    <xf numFmtId="0" fontId="28" fillId="0" borderId="17" xfId="93" applyFont="1" applyBorder="1" applyAlignment="1">
      <alignment horizontal="center" vertical="center" wrapText="1"/>
    </xf>
    <xf numFmtId="0" fontId="28" fillId="0" borderId="2" xfId="93" applyFont="1" applyBorder="1" applyAlignment="1">
      <alignment horizontal="center" vertical="center" wrapText="1"/>
    </xf>
    <xf numFmtId="0" fontId="28" fillId="0" borderId="18" xfId="93" applyFont="1" applyBorder="1" applyAlignment="1">
      <alignment horizontal="center" vertical="center" wrapText="1"/>
    </xf>
    <xf numFmtId="0" fontId="28" fillId="13" borderId="17" xfId="93" applyFont="1" applyFill="1" applyBorder="1" applyAlignment="1">
      <alignment horizontal="center" vertical="center" wrapText="1"/>
    </xf>
    <xf numFmtId="0" fontId="28" fillId="13" borderId="24" xfId="93" applyFont="1" applyFill="1" applyBorder="1" applyAlignment="1">
      <alignment horizontal="center" vertical="center" wrapText="1"/>
    </xf>
    <xf numFmtId="0" fontId="28" fillId="13" borderId="50" xfId="93" applyFont="1" applyFill="1" applyBorder="1" applyAlignment="1">
      <alignment horizontal="center" vertical="center" wrapText="1"/>
    </xf>
    <xf numFmtId="0" fontId="48" fillId="0" borderId="32" xfId="93" applyFont="1" applyBorder="1" applyAlignment="1">
      <alignment horizontal="center" vertical="center" wrapText="1"/>
    </xf>
    <xf numFmtId="0" fontId="48" fillId="0" borderId="33" xfId="93" applyFont="1" applyBorder="1" applyAlignment="1">
      <alignment horizontal="center" vertical="center" wrapText="1"/>
    </xf>
    <xf numFmtId="0" fontId="48" fillId="0" borderId="52" xfId="93" applyFont="1" applyBorder="1" applyAlignment="1">
      <alignment horizontal="center" vertical="center" wrapText="1"/>
    </xf>
    <xf numFmtId="0" fontId="28" fillId="0" borderId="23" xfId="93" applyFont="1" applyBorder="1" applyAlignment="1">
      <alignment horizontal="center" vertical="center" wrapText="1"/>
    </xf>
    <xf numFmtId="0" fontId="28" fillId="13" borderId="23" xfId="93" applyFont="1" applyFill="1" applyBorder="1" applyAlignment="1">
      <alignment horizontal="center" vertical="center" wrapText="1"/>
    </xf>
    <xf numFmtId="0" fontId="28" fillId="0" borderId="11" xfId="93" applyFont="1" applyBorder="1" applyAlignment="1">
      <alignment horizontal="center" vertical="center" wrapText="1"/>
    </xf>
    <xf numFmtId="0" fontId="28" fillId="0" borderId="12" xfId="93" applyFont="1" applyBorder="1" applyAlignment="1">
      <alignment horizontal="center" vertical="center" wrapText="1"/>
    </xf>
    <xf numFmtId="0" fontId="24" fillId="0" borderId="31" xfId="93" applyFont="1" applyBorder="1" applyAlignment="1">
      <alignment vertical="center" wrapText="1"/>
    </xf>
    <xf numFmtId="9" fontId="46" fillId="0" borderId="78" xfId="93" applyNumberFormat="1" applyBorder="1" applyAlignment="1">
      <alignment horizontal="center" vertical="center"/>
    </xf>
    <xf numFmtId="9" fontId="46" fillId="0" borderId="85" xfId="93" applyNumberFormat="1" applyBorder="1" applyAlignment="1">
      <alignment horizontal="center" vertical="center"/>
    </xf>
    <xf numFmtId="0" fontId="46" fillId="0" borderId="86" xfId="93" applyBorder="1" applyAlignment="1">
      <alignment horizontal="center" vertical="center" wrapText="1"/>
    </xf>
    <xf numFmtId="0" fontId="24" fillId="8" borderId="53" xfId="93" applyFont="1" applyFill="1" applyBorder="1" applyAlignment="1">
      <alignment vertical="center" wrapText="1"/>
    </xf>
    <xf numFmtId="0" fontId="24" fillId="8" borderId="44" xfId="93" applyFont="1" applyFill="1" applyBorder="1" applyAlignment="1">
      <alignment vertical="center" wrapText="1"/>
    </xf>
    <xf numFmtId="0" fontId="24" fillId="8" borderId="43" xfId="93" applyFont="1" applyFill="1" applyBorder="1" applyAlignment="1">
      <alignment vertical="center" wrapText="1"/>
    </xf>
    <xf numFmtId="9" fontId="46" fillId="12" borderId="76" xfId="93" applyNumberFormat="1" applyFill="1" applyBorder="1" applyAlignment="1">
      <alignment horizontal="center" vertical="center" wrapText="1"/>
    </xf>
    <xf numFmtId="9" fontId="46" fillId="12" borderId="78" xfId="93" applyNumberFormat="1" applyFill="1" applyBorder="1" applyAlignment="1">
      <alignment horizontal="center" vertical="center" wrapText="1"/>
    </xf>
    <xf numFmtId="9" fontId="46" fillId="12" borderId="80" xfId="93" applyNumberFormat="1" applyFill="1" applyBorder="1" applyAlignment="1">
      <alignment horizontal="center" vertical="center" wrapText="1"/>
    </xf>
    <xf numFmtId="0" fontId="46" fillId="4" borderId="77" xfId="93" applyFill="1" applyBorder="1" applyAlignment="1">
      <alignment horizontal="center" vertical="center" wrapText="1"/>
    </xf>
    <xf numFmtId="0" fontId="46" fillId="4" borderId="73" xfId="93" applyFill="1" applyBorder="1" applyAlignment="1">
      <alignment horizontal="center" vertical="center" wrapText="1"/>
    </xf>
    <xf numFmtId="0" fontId="46" fillId="4" borderId="75" xfId="93" applyFill="1" applyBorder="1" applyAlignment="1">
      <alignment horizontal="center" vertical="center" wrapText="1"/>
    </xf>
    <xf numFmtId="0" fontId="46" fillId="0" borderId="70" xfId="93" applyBorder="1" applyAlignment="1">
      <alignment vertical="center" wrapText="1"/>
    </xf>
    <xf numFmtId="0" fontId="46" fillId="0" borderId="72" xfId="93" applyBorder="1" applyAlignment="1">
      <alignment vertical="center" wrapText="1"/>
    </xf>
    <xf numFmtId="0" fontId="24" fillId="0" borderId="89" xfId="93" applyFont="1" applyBorder="1"/>
    <xf numFmtId="0" fontId="46" fillId="0" borderId="66" xfId="93" applyBorder="1" applyAlignment="1">
      <alignment vertical="center" wrapText="1"/>
    </xf>
    <xf numFmtId="0" fontId="46" fillId="0" borderId="58" xfId="93" applyBorder="1" applyAlignment="1">
      <alignment vertical="center" wrapText="1"/>
    </xf>
    <xf numFmtId="0" fontId="46" fillId="0" borderId="87" xfId="93" applyBorder="1" applyAlignment="1">
      <alignment vertical="center" wrapText="1"/>
    </xf>
    <xf numFmtId="9" fontId="46" fillId="0" borderId="66" xfId="93" applyNumberFormat="1" applyBorder="1" applyAlignment="1">
      <alignment horizontal="center" vertical="center" wrapText="1"/>
    </xf>
    <xf numFmtId="9" fontId="46" fillId="0" borderId="58" xfId="93" applyNumberFormat="1" applyBorder="1" applyAlignment="1">
      <alignment horizontal="center" vertical="center" wrapText="1"/>
    </xf>
    <xf numFmtId="9" fontId="46" fillId="0" borderId="87" xfId="93" applyNumberFormat="1" applyBorder="1" applyAlignment="1">
      <alignment horizontal="center" vertical="center" wrapText="1"/>
    </xf>
    <xf numFmtId="9" fontId="46" fillId="0" borderId="71" xfId="93" applyNumberFormat="1" applyBorder="1" applyAlignment="1">
      <alignment horizontal="center" vertical="center" wrapText="1"/>
    </xf>
    <xf numFmtId="9" fontId="46" fillId="0" borderId="73" xfId="93" applyNumberFormat="1" applyBorder="1" applyAlignment="1">
      <alignment horizontal="center" vertical="center" wrapText="1"/>
    </xf>
    <xf numFmtId="9" fontId="46" fillId="0" borderId="75" xfId="93" applyNumberFormat="1" applyBorder="1" applyAlignment="1">
      <alignment horizontal="center" vertical="center" wrapText="1"/>
    </xf>
    <xf numFmtId="0" fontId="46" fillId="0" borderId="88" xfId="93" applyBorder="1" applyAlignment="1">
      <alignment vertical="center" wrapText="1"/>
    </xf>
    <xf numFmtId="9" fontId="46" fillId="0" borderId="88" xfId="93" applyNumberFormat="1" applyBorder="1" applyAlignment="1">
      <alignment horizontal="center" vertical="center" wrapText="1"/>
    </xf>
    <xf numFmtId="9" fontId="46" fillId="0" borderId="77" xfId="93" applyNumberFormat="1" applyBorder="1" applyAlignment="1">
      <alignment horizontal="center" vertical="center" wrapText="1"/>
    </xf>
    <xf numFmtId="0" fontId="46" fillId="0" borderId="90" xfId="93" applyBorder="1" applyAlignment="1">
      <alignment horizontal="center" vertical="center" wrapText="1"/>
    </xf>
    <xf numFmtId="0" fontId="46" fillId="0" borderId="78" xfId="93" applyBorder="1" applyAlignment="1">
      <alignment horizontal="center" vertical="center" wrapText="1"/>
    </xf>
    <xf numFmtId="0" fontId="46" fillId="0" borderId="88" xfId="93" applyBorder="1" applyAlignment="1">
      <alignment horizontal="left" vertical="center" wrapText="1"/>
    </xf>
    <xf numFmtId="0" fontId="46" fillId="0" borderId="58" xfId="93" applyBorder="1" applyAlignment="1">
      <alignment horizontal="left" vertical="center" wrapText="1"/>
    </xf>
    <xf numFmtId="0" fontId="46" fillId="0" borderId="87" xfId="93" applyBorder="1" applyAlignment="1">
      <alignment horizontal="left" vertical="center" wrapText="1"/>
    </xf>
    <xf numFmtId="0" fontId="46" fillId="0" borderId="8" xfId="93" applyBorder="1" applyAlignment="1">
      <alignment horizontal="center" vertical="center" wrapText="1"/>
    </xf>
    <xf numFmtId="0" fontId="46" fillId="0" borderId="41" xfId="93" applyBorder="1" applyAlignment="1">
      <alignment horizontal="left" vertical="center" wrapText="1"/>
    </xf>
    <xf numFmtId="0" fontId="46" fillId="0" borderId="8" xfId="93" applyBorder="1" applyAlignment="1">
      <alignment horizontal="left" vertical="center" wrapText="1"/>
    </xf>
    <xf numFmtId="0" fontId="46" fillId="0" borderId="35" xfId="93" applyBorder="1" applyAlignment="1">
      <alignment horizontal="left" vertical="center" wrapText="1"/>
    </xf>
    <xf numFmtId="0" fontId="46" fillId="4" borderId="41" xfId="93" applyFill="1" applyBorder="1" applyAlignment="1">
      <alignment horizontal="center" vertical="center" wrapText="1"/>
    </xf>
    <xf numFmtId="0" fontId="46" fillId="4" borderId="8" xfId="93" applyFill="1" applyBorder="1" applyAlignment="1">
      <alignment horizontal="center" vertical="center" wrapText="1"/>
    </xf>
    <xf numFmtId="0" fontId="46" fillId="4" borderId="35" xfId="93" applyFill="1" applyBorder="1" applyAlignment="1">
      <alignment horizontal="center" vertical="center" wrapText="1"/>
    </xf>
    <xf numFmtId="0" fontId="46" fillId="0" borderId="41" xfId="93" applyBorder="1" applyAlignment="1">
      <alignment horizontal="center" vertical="center" wrapText="1"/>
    </xf>
    <xf numFmtId="0" fontId="46" fillId="0" borderId="35" xfId="93" applyBorder="1" applyAlignment="1">
      <alignment horizontal="center" vertical="center" wrapText="1"/>
    </xf>
    <xf numFmtId="0" fontId="24" fillId="0" borderId="41" xfId="93" applyFont="1" applyBorder="1" applyAlignment="1">
      <alignment horizontal="left" vertical="center" wrapText="1"/>
    </xf>
    <xf numFmtId="0" fontId="24" fillId="0" borderId="8" xfId="93" applyFont="1" applyBorder="1" applyAlignment="1">
      <alignment horizontal="left" vertical="center" wrapText="1"/>
    </xf>
    <xf numFmtId="0" fontId="24" fillId="0" borderId="35" xfId="93" applyFont="1" applyBorder="1" applyAlignment="1">
      <alignment horizontal="left" vertical="center" wrapText="1"/>
    </xf>
    <xf numFmtId="0" fontId="24" fillId="0" borderId="15" xfId="93" applyFont="1" applyBorder="1" applyAlignment="1">
      <alignment horizontal="center" vertical="center" wrapText="1"/>
    </xf>
    <xf numFmtId="0" fontId="24" fillId="0" borderId="26" xfId="93" applyFont="1" applyBorder="1" applyAlignment="1">
      <alignment horizontal="center" vertical="center" wrapText="1"/>
    </xf>
    <xf numFmtId="0" fontId="24" fillId="0" borderId="16" xfId="93" applyFont="1" applyBorder="1" applyAlignment="1">
      <alignment horizontal="center" vertical="center" wrapText="1"/>
    </xf>
    <xf numFmtId="0" fontId="46" fillId="0" borderId="91" xfId="93" applyBorder="1" applyAlignment="1">
      <alignment horizontal="center" vertical="center" wrapText="1"/>
    </xf>
    <xf numFmtId="0" fontId="46" fillId="0" borderId="66" xfId="93" applyBorder="1" applyAlignment="1">
      <alignment horizontal="left" vertical="center" wrapText="1"/>
    </xf>
    <xf numFmtId="0" fontId="46" fillId="0" borderId="85" xfId="93" applyBorder="1" applyAlignment="1">
      <alignment horizontal="center" vertical="center" wrapText="1"/>
    </xf>
    <xf numFmtId="0" fontId="46" fillId="0" borderId="18" xfId="93" applyBorder="1" applyAlignment="1">
      <alignment horizontal="center" vertical="center" wrapText="1"/>
    </xf>
    <xf numFmtId="0" fontId="46" fillId="0" borderId="76" xfId="93" applyBorder="1" applyAlignment="1">
      <alignment horizontal="left" vertical="center" wrapText="1"/>
    </xf>
    <xf numFmtId="0" fontId="46" fillId="0" borderId="78" xfId="93" applyBorder="1" applyAlignment="1">
      <alignment horizontal="left" vertical="center" wrapText="1"/>
    </xf>
    <xf numFmtId="0" fontId="46" fillId="0" borderId="80" xfId="93" applyBorder="1" applyAlignment="1">
      <alignment horizontal="left" vertical="center" wrapText="1"/>
    </xf>
    <xf numFmtId="0" fontId="46" fillId="0" borderId="88" xfId="93" applyBorder="1" applyAlignment="1">
      <alignment horizontal="center" vertical="center" wrapText="1"/>
    </xf>
    <xf numFmtId="0" fontId="46" fillId="0" borderId="58" xfId="93" applyBorder="1" applyAlignment="1">
      <alignment horizontal="center" vertical="center" wrapText="1"/>
    </xf>
    <xf numFmtId="0" fontId="46" fillId="0" borderId="87" xfId="93" applyBorder="1" applyAlignment="1">
      <alignment horizontal="center" vertical="center" wrapText="1"/>
    </xf>
    <xf numFmtId="0" fontId="24" fillId="0" borderId="77" xfId="93" applyFont="1" applyBorder="1" applyAlignment="1">
      <alignment horizontal="center" vertical="center"/>
    </xf>
    <xf numFmtId="0" fontId="24" fillId="0" borderId="73" xfId="93" applyFont="1" applyBorder="1" applyAlignment="1">
      <alignment horizontal="center" vertical="center"/>
    </xf>
    <xf numFmtId="0" fontId="24" fillId="0" borderId="75" xfId="93" applyFont="1" applyBorder="1" applyAlignment="1">
      <alignment horizontal="center" vertical="center"/>
    </xf>
    <xf numFmtId="0" fontId="46" fillId="0" borderId="92" xfId="93" applyBorder="1" applyAlignment="1">
      <alignment horizontal="left" vertical="center" wrapText="1"/>
    </xf>
    <xf numFmtId="0" fontId="46" fillId="0" borderId="83" xfId="93" applyBorder="1" applyAlignment="1">
      <alignment horizontal="left" vertical="center" wrapText="1"/>
    </xf>
    <xf numFmtId="0" fontId="46" fillId="0" borderId="84" xfId="93" applyBorder="1" applyAlignment="1">
      <alignment horizontal="left" vertical="center" wrapText="1"/>
    </xf>
    <xf numFmtId="9" fontId="46" fillId="0" borderId="93" xfId="93" applyNumberFormat="1" applyBorder="1" applyAlignment="1">
      <alignment horizontal="center" vertical="center" wrapText="1"/>
    </xf>
    <xf numFmtId="0" fontId="24" fillId="0" borderId="82" xfId="93" applyFont="1" applyBorder="1" applyAlignment="1">
      <alignment horizontal="left" vertical="center" wrapText="1"/>
    </xf>
    <xf numFmtId="0" fontId="24" fillId="0" borderId="83" xfId="93" applyFont="1" applyBorder="1" applyAlignment="1">
      <alignment horizontal="left" vertical="center" wrapText="1"/>
    </xf>
    <xf numFmtId="0" fontId="24" fillId="0" borderId="84" xfId="93" applyFont="1" applyBorder="1" applyAlignment="1">
      <alignment horizontal="left" vertical="center" wrapText="1"/>
    </xf>
    <xf numFmtId="9" fontId="24" fillId="0" borderId="76" xfId="93" applyNumberFormat="1" applyFont="1" applyBorder="1" applyAlignment="1">
      <alignment horizontal="center" vertical="center" wrapText="1"/>
    </xf>
    <xf numFmtId="9" fontId="24" fillId="0" borderId="78" xfId="93" applyNumberFormat="1" applyFont="1" applyBorder="1" applyAlignment="1">
      <alignment horizontal="center" vertical="center" wrapText="1"/>
    </xf>
    <xf numFmtId="9" fontId="24" fillId="0" borderId="80" xfId="93" applyNumberFormat="1" applyFont="1" applyBorder="1" applyAlignment="1">
      <alignment horizontal="center" vertical="center" wrapText="1"/>
    </xf>
    <xf numFmtId="0" fontId="24" fillId="0" borderId="83" xfId="93" applyFont="1" applyBorder="1" applyAlignment="1">
      <alignment horizontal="center" vertical="center" wrapText="1"/>
    </xf>
    <xf numFmtId="0" fontId="24" fillId="0" borderId="94" xfId="93" applyFont="1" applyBorder="1" applyAlignment="1">
      <alignment horizontal="center" vertical="center" wrapText="1"/>
    </xf>
    <xf numFmtId="9" fontId="24" fillId="0" borderId="85" xfId="93" applyNumberFormat="1" applyFont="1" applyBorder="1" applyAlignment="1">
      <alignment horizontal="center" vertical="center" wrapText="1"/>
    </xf>
    <xf numFmtId="9" fontId="46" fillId="0" borderId="86" xfId="93" applyNumberFormat="1" applyBorder="1" applyAlignment="1">
      <alignment horizontal="center" vertical="center" wrapText="1"/>
    </xf>
    <xf numFmtId="0" fontId="49" fillId="0" borderId="0" xfId="93" applyFont="1" applyAlignment="1">
      <alignment horizontal="center" vertical="center" textRotation="90" wrapText="1"/>
    </xf>
    <xf numFmtId="0" fontId="24" fillId="0" borderId="8" xfId="93" applyFont="1" applyBorder="1" applyAlignment="1">
      <alignment horizontal="center" vertical="center" textRotation="90" wrapText="1"/>
    </xf>
    <xf numFmtId="0" fontId="24" fillId="0" borderId="70" xfId="93" applyFont="1" applyBorder="1" applyAlignment="1">
      <alignment horizontal="center" vertical="center" wrapText="1"/>
    </xf>
    <xf numFmtId="0" fontId="24" fillId="0" borderId="72" xfId="93" applyFont="1" applyBorder="1" applyAlignment="1">
      <alignment horizontal="center" vertical="center" wrapText="1"/>
    </xf>
    <xf numFmtId="0" fontId="24" fillId="0" borderId="89" xfId="93" applyFont="1" applyBorder="1" applyAlignment="1">
      <alignment horizontal="center" vertical="center" wrapText="1"/>
    </xf>
    <xf numFmtId="0" fontId="24" fillId="0" borderId="66" xfId="93" applyFont="1" applyBorder="1" applyAlignment="1">
      <alignment horizontal="left" vertical="center" wrapText="1"/>
    </xf>
    <xf numFmtId="0" fontId="24" fillId="0" borderId="58" xfId="93" applyFont="1" applyBorder="1" applyAlignment="1">
      <alignment horizontal="left" vertical="center" wrapText="1"/>
    </xf>
    <xf numFmtId="0" fontId="24" fillId="0" borderId="87" xfId="93" applyFont="1" applyBorder="1" applyAlignment="1">
      <alignment horizontal="left" vertical="center" wrapText="1"/>
    </xf>
    <xf numFmtId="9" fontId="24" fillId="0" borderId="66" xfId="93" applyNumberFormat="1" applyFont="1" applyBorder="1" applyAlignment="1">
      <alignment horizontal="center" vertical="center" wrapText="1"/>
    </xf>
    <xf numFmtId="9" fontId="24" fillId="0" borderId="58" xfId="93" applyNumberFormat="1" applyFont="1" applyBorder="1" applyAlignment="1">
      <alignment horizontal="center" vertical="center" wrapText="1"/>
    </xf>
    <xf numFmtId="9" fontId="24" fillId="0" borderId="87" xfId="93" applyNumberFormat="1" applyFont="1" applyBorder="1" applyAlignment="1">
      <alignment horizontal="center" vertical="center" wrapText="1"/>
    </xf>
    <xf numFmtId="9" fontId="24" fillId="0" borderId="71" xfId="93" applyNumberFormat="1" applyFont="1" applyBorder="1" applyAlignment="1">
      <alignment horizontal="center" vertical="center" wrapText="1"/>
    </xf>
    <xf numFmtId="9" fontId="24" fillId="0" borderId="73" xfId="93" applyNumberFormat="1" applyFont="1" applyBorder="1" applyAlignment="1">
      <alignment horizontal="center" vertical="center" wrapText="1"/>
    </xf>
    <xf numFmtId="9" fontId="24" fillId="0" borderId="75" xfId="93" applyNumberFormat="1" applyFont="1" applyBorder="1" applyAlignment="1">
      <alignment horizontal="center" vertical="center" wrapText="1"/>
    </xf>
    <xf numFmtId="0" fontId="24" fillId="0" borderId="88" xfId="93" applyFont="1" applyBorder="1" applyAlignment="1">
      <alignment horizontal="center" vertical="center" wrapText="1"/>
    </xf>
    <xf numFmtId="0" fontId="24" fillId="0" borderId="58" xfId="93" applyFont="1" applyBorder="1" applyAlignment="1">
      <alignment horizontal="center" vertical="center" wrapText="1"/>
    </xf>
    <xf numFmtId="0" fontId="24" fillId="0" borderId="87" xfId="93" applyFont="1" applyBorder="1" applyAlignment="1">
      <alignment horizontal="center" vertical="center" wrapText="1"/>
    </xf>
    <xf numFmtId="9" fontId="24" fillId="0" borderId="88" xfId="93" applyNumberFormat="1" applyFont="1" applyBorder="1" applyAlignment="1">
      <alignment horizontal="center" vertical="center" wrapText="1"/>
    </xf>
    <xf numFmtId="9" fontId="24" fillId="0" borderId="77" xfId="93" applyNumberFormat="1" applyFont="1" applyBorder="1" applyAlignment="1">
      <alignment horizontal="center" vertical="center" wrapText="1"/>
    </xf>
    <xf numFmtId="0" fontId="46" fillId="0" borderId="70" xfId="93" applyBorder="1" applyAlignment="1">
      <alignment horizontal="center" vertical="center" wrapText="1"/>
    </xf>
    <xf numFmtId="0" fontId="46" fillId="0" borderId="72" xfId="93" applyBorder="1" applyAlignment="1">
      <alignment horizontal="center" vertical="center" wrapText="1"/>
    </xf>
    <xf numFmtId="0" fontId="46" fillId="0" borderId="95" xfId="93" applyBorder="1" applyAlignment="1">
      <alignment horizontal="center" vertical="center" wrapText="1"/>
    </xf>
    <xf numFmtId="0" fontId="46" fillId="0" borderId="96" xfId="93" applyBorder="1" applyAlignment="1">
      <alignment horizontal="left" vertical="center" wrapText="1"/>
    </xf>
    <xf numFmtId="9" fontId="46" fillId="0" borderId="96" xfId="93" applyNumberFormat="1" applyBorder="1" applyAlignment="1">
      <alignment horizontal="center" vertical="center" wrapText="1"/>
    </xf>
    <xf numFmtId="0" fontId="46" fillId="0" borderId="97" xfId="93" applyBorder="1" applyAlignment="1">
      <alignment horizontal="center" vertical="center" wrapText="1"/>
    </xf>
    <xf numFmtId="0" fontId="44" fillId="0" borderId="8" xfId="93" applyFont="1" applyBorder="1" applyAlignment="1">
      <alignment horizontal="left" vertical="center" wrapText="1"/>
    </xf>
    <xf numFmtId="0" fontId="56" fillId="0" borderId="63" xfId="93" applyFont="1" applyBorder="1"/>
    <xf numFmtId="0" fontId="46" fillId="0" borderId="60" xfId="93" applyBorder="1"/>
    <xf numFmtId="0" fontId="46" fillId="0" borderId="65" xfId="93" applyBorder="1"/>
    <xf numFmtId="0" fontId="46" fillId="0" borderId="23" xfId="0" applyFont="1" applyBorder="1" applyAlignment="1">
      <alignment horizontal="center" vertical="center" textRotation="90" wrapText="1"/>
    </xf>
    <xf numFmtId="0" fontId="46" fillId="0" borderId="44" xfId="0" applyFont="1" applyBorder="1" applyAlignment="1">
      <alignment horizontal="center" vertical="center" textRotation="90" wrapText="1"/>
    </xf>
    <xf numFmtId="0" fontId="46" fillId="0" borderId="31" xfId="0" applyFont="1" applyBorder="1" applyAlignment="1">
      <alignment horizontal="center" vertical="center" textRotation="90" wrapText="1"/>
    </xf>
    <xf numFmtId="0" fontId="46" fillId="0" borderId="90" xfId="0" applyFont="1" applyBorder="1" applyAlignment="1">
      <alignment vertical="center" wrapText="1"/>
    </xf>
    <xf numFmtId="0" fontId="46" fillId="0" borderId="78" xfId="0" applyFont="1" applyBorder="1" applyAlignment="1">
      <alignment vertical="center" wrapText="1"/>
    </xf>
    <xf numFmtId="0" fontId="46" fillId="0" borderId="91" xfId="0" applyFont="1" applyBorder="1" applyAlignment="1">
      <alignment vertical="center" wrapText="1"/>
    </xf>
    <xf numFmtId="0" fontId="46" fillId="0" borderId="85" xfId="0" applyFont="1" applyBorder="1" applyAlignment="1">
      <alignment horizontal="center" vertical="center" wrapText="1"/>
    </xf>
    <xf numFmtId="9" fontId="0" fillId="0" borderId="92" xfId="0" applyNumberFormat="1" applyBorder="1" applyAlignment="1">
      <alignment horizontal="center" vertical="center" wrapText="1"/>
    </xf>
    <xf numFmtId="9" fontId="0" fillId="0" borderId="83" xfId="0" applyNumberFormat="1" applyBorder="1" applyAlignment="1">
      <alignment horizontal="center" vertical="center" wrapText="1"/>
    </xf>
    <xf numFmtId="9" fontId="0" fillId="0" borderId="82" xfId="0" applyNumberFormat="1" applyBorder="1" applyAlignment="1">
      <alignment horizontal="center" vertical="center" wrapText="1"/>
    </xf>
    <xf numFmtId="9" fontId="0" fillId="0" borderId="84" xfId="0" applyNumberForma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31" xfId="0" applyFont="1" applyBorder="1" applyAlignment="1">
      <alignment horizontal="center" vertical="center" wrapText="1"/>
    </xf>
    <xf numFmtId="0" fontId="128" fillId="0" borderId="82" xfId="0" applyFont="1" applyBorder="1" applyAlignment="1">
      <alignment horizontal="center" vertical="center" wrapText="1"/>
    </xf>
    <xf numFmtId="0" fontId="128" fillId="0" borderId="83" xfId="0" applyFont="1" applyBorder="1" applyAlignment="1">
      <alignment horizontal="center" vertical="center" wrapText="1"/>
    </xf>
    <xf numFmtId="0" fontId="128" fillId="0" borderId="84" xfId="0" applyFont="1" applyBorder="1" applyAlignment="1">
      <alignment horizontal="center" vertical="center" wrapText="1"/>
    </xf>
    <xf numFmtId="0" fontId="128" fillId="0" borderId="23" xfId="0" applyFont="1" applyBorder="1" applyAlignment="1">
      <alignment horizontal="center" vertical="center" textRotation="90" wrapText="1"/>
    </xf>
    <xf numFmtId="0" fontId="128" fillId="0" borderId="44" xfId="0" applyFont="1" applyBorder="1" applyAlignment="1">
      <alignment horizontal="center" vertical="center" textRotation="90" wrapText="1"/>
    </xf>
    <xf numFmtId="0" fontId="128" fillId="0" borderId="31" xfId="0" applyFont="1" applyBorder="1" applyAlignment="1">
      <alignment horizontal="center" vertical="center" textRotation="90" wrapText="1"/>
    </xf>
    <xf numFmtId="0" fontId="128" fillId="0" borderId="154" xfId="0" applyFont="1" applyBorder="1" applyAlignment="1">
      <alignment horizontal="center" vertical="center" wrapText="1"/>
    </xf>
    <xf numFmtId="0" fontId="128" fillId="0" borderId="44" xfId="0" applyFont="1" applyBorder="1" applyAlignment="1">
      <alignment horizontal="center" vertical="center" wrapText="1"/>
    </xf>
    <xf numFmtId="0" fontId="128" fillId="0" borderId="31" xfId="0" applyFont="1" applyBorder="1" applyAlignment="1">
      <alignment horizontal="center" vertical="center" wrapText="1"/>
    </xf>
    <xf numFmtId="0" fontId="61" fillId="8" borderId="53" xfId="0" applyFont="1" applyFill="1" applyBorder="1" applyAlignment="1">
      <alignment vertical="center" wrapText="1"/>
    </xf>
    <xf numFmtId="0" fontId="61" fillId="8" borderId="44" xfId="0" applyFont="1" applyFill="1" applyBorder="1" applyAlignment="1">
      <alignment vertical="center" wrapText="1"/>
    </xf>
    <xf numFmtId="9" fontId="61" fillId="8" borderId="76" xfId="0" applyNumberFormat="1" applyFont="1" applyFill="1" applyBorder="1" applyAlignment="1">
      <alignment horizontal="center" vertical="center" wrapText="1"/>
    </xf>
    <xf numFmtId="9" fontId="61" fillId="8" borderId="78" xfId="0" applyNumberFormat="1" applyFont="1" applyFill="1" applyBorder="1" applyAlignment="1">
      <alignment horizontal="center" vertical="center" wrapText="1"/>
    </xf>
    <xf numFmtId="0" fontId="84" fillId="8" borderId="53" xfId="0" applyFont="1" applyFill="1" applyBorder="1" applyAlignment="1">
      <alignment vertical="center" wrapText="1"/>
    </xf>
    <xf numFmtId="0" fontId="84" fillId="8" borderId="44" xfId="0" applyFont="1" applyFill="1" applyBorder="1" applyAlignment="1">
      <alignment vertical="center" wrapText="1"/>
    </xf>
    <xf numFmtId="0" fontId="84" fillId="8" borderId="43" xfId="0" applyFont="1" applyFill="1" applyBorder="1" applyAlignment="1">
      <alignment vertical="center" wrapText="1"/>
    </xf>
    <xf numFmtId="9" fontId="61" fillId="8" borderId="80" xfId="0" applyNumberFormat="1" applyFont="1" applyFill="1" applyBorder="1" applyAlignment="1">
      <alignment horizontal="center" vertical="center" wrapText="1"/>
    </xf>
    <xf numFmtId="0" fontId="128" fillId="0" borderId="44" xfId="0" applyFont="1" applyBorder="1" applyAlignment="1">
      <alignment vertical="center" wrapText="1"/>
    </xf>
    <xf numFmtId="0" fontId="128" fillId="0" borderId="43" xfId="0" applyFont="1" applyBorder="1" applyAlignment="1">
      <alignment vertical="center" wrapText="1"/>
    </xf>
    <xf numFmtId="9" fontId="61" fillId="0" borderId="78" xfId="0" applyNumberFormat="1" applyFont="1" applyBorder="1" applyAlignment="1">
      <alignment horizontal="center" vertical="center" wrapText="1"/>
    </xf>
    <xf numFmtId="9" fontId="61" fillId="0" borderId="80" xfId="0" applyNumberFormat="1" applyFont="1" applyBorder="1" applyAlignment="1">
      <alignment horizontal="center" vertical="center" wrapText="1"/>
    </xf>
    <xf numFmtId="9" fontId="61" fillId="0" borderId="76" xfId="0" applyNumberFormat="1" applyFont="1" applyBorder="1" applyAlignment="1">
      <alignment horizontal="center" vertical="center"/>
    </xf>
    <xf numFmtId="9" fontId="61" fillId="0" borderId="78" xfId="0" applyNumberFormat="1" applyFont="1" applyBorder="1" applyAlignment="1">
      <alignment horizontal="center" vertical="center"/>
    </xf>
    <xf numFmtId="9" fontId="61" fillId="0" borderId="85" xfId="0" applyNumberFormat="1" applyFont="1" applyBorder="1" applyAlignment="1">
      <alignment horizontal="center" vertical="center"/>
    </xf>
    <xf numFmtId="0" fontId="61" fillId="0" borderId="77" xfId="0" applyFont="1" applyBorder="1" applyAlignment="1">
      <alignment horizontal="center" vertical="center" wrapText="1"/>
    </xf>
    <xf numFmtId="0" fontId="61" fillId="0" borderId="73" xfId="0" applyFont="1" applyBorder="1" applyAlignment="1">
      <alignment horizontal="center" vertical="center" wrapText="1"/>
    </xf>
    <xf numFmtId="0" fontId="61" fillId="0" borderId="86" xfId="0" applyFont="1" applyBorder="1" applyAlignment="1">
      <alignment horizontal="center" vertical="center" wrapText="1"/>
    </xf>
    <xf numFmtId="0" fontId="129" fillId="0" borderId="63" xfId="0" applyFont="1" applyBorder="1" applyAlignment="1">
      <alignment horizontal="center" vertical="center" wrapText="1"/>
    </xf>
    <xf numFmtId="0" fontId="129" fillId="0" borderId="60" xfId="0" applyFont="1" applyBorder="1" applyAlignment="1">
      <alignment horizontal="center" vertical="center" wrapText="1"/>
    </xf>
    <xf numFmtId="0" fontId="129" fillId="0" borderId="65" xfId="0" applyFont="1" applyBorder="1" applyAlignment="1">
      <alignment horizontal="center" vertical="center" wrapText="1"/>
    </xf>
    <xf numFmtId="0" fontId="129" fillId="0" borderId="17" xfId="0" applyFont="1" applyBorder="1" applyAlignment="1">
      <alignment horizontal="center" vertical="center" wrapText="1"/>
    </xf>
    <xf numFmtId="0" fontId="129" fillId="0" borderId="2" xfId="0" applyFont="1" applyBorder="1" applyAlignment="1">
      <alignment horizontal="center" vertical="center" wrapText="1"/>
    </xf>
    <xf numFmtId="0" fontId="129" fillId="0" borderId="18" xfId="0" applyFont="1" applyBorder="1" applyAlignment="1">
      <alignment horizontal="center" vertical="center" wrapText="1"/>
    </xf>
    <xf numFmtId="0" fontId="129" fillId="0" borderId="16" xfId="0" applyFont="1" applyBorder="1" applyAlignment="1">
      <alignment horizontal="center" vertical="center" wrapText="1"/>
    </xf>
    <xf numFmtId="0" fontId="129" fillId="0" borderId="24" xfId="0" applyFont="1" applyBorder="1" applyAlignment="1">
      <alignment horizontal="center" vertical="center" wrapText="1"/>
    </xf>
    <xf numFmtId="0" fontId="129" fillId="0" borderId="50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24" fillId="0" borderId="82" xfId="0" applyFont="1" applyBorder="1" applyAlignment="1">
      <alignment horizontal="center" vertical="center"/>
    </xf>
    <xf numFmtId="0" fontId="24" fillId="0" borderId="83" xfId="0" applyFont="1" applyBorder="1" applyAlignment="1">
      <alignment horizontal="center" vertical="center"/>
    </xf>
    <xf numFmtId="0" fontId="24" fillId="0" borderId="84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 textRotation="90" wrapText="1"/>
    </xf>
    <xf numFmtId="0" fontId="24" fillId="0" borderId="44" xfId="0" applyFont="1" applyBorder="1" applyAlignment="1">
      <alignment horizontal="center" vertical="center" textRotation="90" wrapText="1"/>
    </xf>
    <xf numFmtId="0" fontId="24" fillId="0" borderId="31" xfId="0" applyFont="1" applyBorder="1" applyAlignment="1">
      <alignment horizontal="center" vertical="center" textRotation="90" wrapText="1"/>
    </xf>
    <xf numFmtId="0" fontId="24" fillId="0" borderId="93" xfId="0" applyFont="1" applyBorder="1" applyAlignment="1">
      <alignment horizontal="center" vertical="center" wrapText="1"/>
    </xf>
    <xf numFmtId="0" fontId="24" fillId="0" borderId="78" xfId="0" applyFont="1" applyBorder="1" applyAlignment="1">
      <alignment horizontal="center" vertical="center" wrapText="1"/>
    </xf>
    <xf numFmtId="0" fontId="24" fillId="0" borderId="91" xfId="0" applyFont="1" applyBorder="1" applyAlignment="1">
      <alignment horizontal="center" vertical="center" wrapText="1"/>
    </xf>
    <xf numFmtId="0" fontId="24" fillId="0" borderId="88" xfId="0" applyFont="1" applyBorder="1" applyAlignment="1">
      <alignment horizontal="left" vertical="center" wrapText="1"/>
    </xf>
    <xf numFmtId="0" fontId="46" fillId="0" borderId="96" xfId="0" applyFont="1" applyBorder="1" applyAlignment="1">
      <alignment horizontal="left" vertical="center" wrapText="1"/>
    </xf>
    <xf numFmtId="9" fontId="24" fillId="0" borderId="82" xfId="0" applyNumberFormat="1" applyFont="1" applyBorder="1" applyAlignment="1">
      <alignment horizontal="center" vertical="center" wrapText="1"/>
    </xf>
    <xf numFmtId="9" fontId="24" fillId="0" borderId="83" xfId="0" applyNumberFormat="1" applyFont="1" applyBorder="1" applyAlignment="1">
      <alignment horizontal="center" vertical="center" wrapText="1"/>
    </xf>
    <xf numFmtId="9" fontId="24" fillId="0" borderId="84" xfId="0" applyNumberFormat="1" applyFont="1" applyBorder="1" applyAlignment="1">
      <alignment horizontal="center" vertical="center" wrapText="1"/>
    </xf>
    <xf numFmtId="0" fontId="24" fillId="0" borderId="90" xfId="0" applyFont="1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158" xfId="0" applyBorder="1" applyAlignment="1">
      <alignment horizontal="center" vertical="center" wrapText="1"/>
    </xf>
    <xf numFmtId="0" fontId="61" fillId="0" borderId="83" xfId="0" applyFont="1" applyBorder="1" applyAlignment="1">
      <alignment horizontal="center" vertical="center" wrapText="1"/>
    </xf>
    <xf numFmtId="0" fontId="61" fillId="0" borderId="84" xfId="0" applyFont="1" applyBorder="1" applyAlignment="1">
      <alignment horizontal="center" vertical="center" wrapText="1"/>
    </xf>
    <xf numFmtId="0" fontId="84" fillId="0" borderId="53" xfId="0" applyFont="1" applyBorder="1" applyAlignment="1">
      <alignment vertical="center" wrapText="1"/>
    </xf>
    <xf numFmtId="0" fontId="84" fillId="0" borderId="43" xfId="0" applyFont="1" applyBorder="1" applyAlignment="1">
      <alignment vertical="center" wrapText="1"/>
    </xf>
    <xf numFmtId="9" fontId="61" fillId="0" borderId="76" xfId="0" applyNumberFormat="1" applyFont="1" applyBorder="1" applyAlignment="1">
      <alignment horizontal="center" vertical="center" wrapText="1"/>
    </xf>
    <xf numFmtId="0" fontId="84" fillId="0" borderId="23" xfId="0" applyFont="1" applyBorder="1" applyAlignment="1">
      <alignment horizontal="center" vertical="center" wrapText="1"/>
    </xf>
    <xf numFmtId="0" fontId="84" fillId="0" borderId="44" xfId="0" applyFont="1" applyBorder="1" applyAlignment="1">
      <alignment horizontal="center" vertical="center" wrapText="1"/>
    </xf>
    <xf numFmtId="0" fontId="84" fillId="0" borderId="31" xfId="0" applyFont="1" applyBorder="1" applyAlignment="1">
      <alignment horizontal="center" vertical="center" wrapText="1"/>
    </xf>
    <xf numFmtId="0" fontId="84" fillId="0" borderId="44" xfId="0" applyFont="1" applyBorder="1" applyAlignment="1">
      <alignment vertical="center" wrapText="1"/>
    </xf>
    <xf numFmtId="0" fontId="84" fillId="0" borderId="31" xfId="0" applyFont="1" applyBorder="1" applyAlignment="1">
      <alignment vertical="center" wrapText="1"/>
    </xf>
    <xf numFmtId="0" fontId="28" fillId="0" borderId="156" xfId="0" applyFont="1" applyBorder="1" applyAlignment="1">
      <alignment horizontal="center" vertical="center" wrapText="1"/>
    </xf>
    <xf numFmtId="0" fontId="28" fillId="0" borderId="157" xfId="0" applyFont="1" applyBorder="1" applyAlignment="1">
      <alignment horizontal="center" vertical="center" wrapText="1"/>
    </xf>
    <xf numFmtId="0" fontId="61" fillId="0" borderId="154" xfId="0" applyFont="1" applyBorder="1" applyAlignment="1">
      <alignment vertical="center" wrapText="1"/>
    </xf>
    <xf numFmtId="0" fontId="61" fillId="0" borderId="44" xfId="0" applyFont="1" applyBorder="1" applyAlignment="1">
      <alignment vertical="center" wrapText="1"/>
    </xf>
    <xf numFmtId="0" fontId="61" fillId="0" borderId="155" xfId="0" applyFont="1" applyBorder="1" applyAlignment="1">
      <alignment vertical="center" wrapText="1"/>
    </xf>
    <xf numFmtId="0" fontId="128" fillId="0" borderId="23" xfId="0" applyFont="1" applyBorder="1" applyAlignment="1">
      <alignment vertical="center" wrapText="1"/>
    </xf>
    <xf numFmtId="9" fontId="61" fillId="0" borderId="90" xfId="0" applyNumberFormat="1" applyFont="1" applyBorder="1" applyAlignment="1">
      <alignment horizontal="center" vertical="center" wrapText="1"/>
    </xf>
    <xf numFmtId="0" fontId="61" fillId="0" borderId="92" xfId="0" applyFont="1" applyBorder="1" applyAlignment="1">
      <alignment horizontal="center" vertical="center" wrapText="1"/>
    </xf>
    <xf numFmtId="0" fontId="128" fillId="0" borderId="53" xfId="0" applyFont="1" applyBorder="1" applyAlignment="1">
      <alignment vertical="center" wrapText="1"/>
    </xf>
    <xf numFmtId="0" fontId="46" fillId="0" borderId="43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left" vertical="center" wrapText="1"/>
    </xf>
    <xf numFmtId="0" fontId="24" fillId="0" borderId="44" xfId="0" applyFont="1" applyBorder="1" applyAlignment="1">
      <alignment horizontal="left" vertical="center" wrapText="1"/>
    </xf>
    <xf numFmtId="0" fontId="24" fillId="0" borderId="43" xfId="0" applyFont="1" applyBorder="1" applyAlignment="1">
      <alignment horizontal="left" vertical="center" wrapText="1"/>
    </xf>
    <xf numFmtId="0" fontId="46" fillId="16" borderId="53" xfId="0" applyFont="1" applyFill="1" applyBorder="1" applyAlignment="1">
      <alignment horizontal="center" vertical="center" wrapText="1"/>
    </xf>
    <xf numFmtId="0" fontId="46" fillId="16" borderId="44" xfId="0" applyFont="1" applyFill="1" applyBorder="1" applyAlignment="1">
      <alignment horizontal="center" vertical="center" wrapText="1"/>
    </xf>
    <xf numFmtId="0" fontId="46" fillId="16" borderId="43" xfId="0" applyFont="1" applyFill="1" applyBorder="1" applyAlignment="1">
      <alignment horizontal="center" vertical="center" wrapText="1"/>
    </xf>
    <xf numFmtId="0" fontId="46" fillId="0" borderId="53" xfId="0" applyFont="1" applyBorder="1" applyAlignment="1">
      <alignment horizontal="center" vertical="center" wrapText="1"/>
    </xf>
    <xf numFmtId="0" fontId="0" fillId="0" borderId="84" xfId="0" applyBorder="1" applyAlignment="1">
      <alignment horizontal="center" vertical="center" wrapText="1"/>
    </xf>
    <xf numFmtId="0" fontId="46" fillId="0" borderId="23" xfId="0" applyFont="1" applyBorder="1" applyAlignment="1">
      <alignment horizontal="center" vertical="center" wrapText="1"/>
    </xf>
    <xf numFmtId="0" fontId="0" fillId="0" borderId="44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46" fillId="0" borderId="0" xfId="0" applyFont="1" applyAlignment="1">
      <alignment horizontal="center" vertical="center" wrapText="1"/>
    </xf>
    <xf numFmtId="0" fontId="46" fillId="0" borderId="24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9" fontId="0" fillId="0" borderId="53" xfId="0" applyNumberFormat="1" applyBorder="1" applyAlignment="1">
      <alignment horizontal="center" vertical="center"/>
    </xf>
    <xf numFmtId="9" fontId="0" fillId="0" borderId="44" xfId="0" applyNumberFormat="1" applyBorder="1" applyAlignment="1">
      <alignment horizontal="center" vertical="center"/>
    </xf>
    <xf numFmtId="9" fontId="0" fillId="0" borderId="43" xfId="0" applyNumberFormat="1" applyBorder="1" applyAlignment="1">
      <alignment horizontal="center" vertical="center"/>
    </xf>
    <xf numFmtId="0" fontId="46" fillId="25" borderId="41" xfId="0" applyFont="1" applyFill="1" applyBorder="1" applyAlignment="1">
      <alignment horizontal="center" vertical="center" wrapText="1"/>
    </xf>
    <xf numFmtId="0" fontId="46" fillId="25" borderId="31" xfId="0" applyFont="1" applyFill="1" applyBorder="1" applyAlignment="1">
      <alignment horizontal="center" vertical="center" wrapText="1"/>
    </xf>
    <xf numFmtId="0" fontId="46" fillId="25" borderId="8" xfId="0" applyFont="1" applyFill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 wrapText="1"/>
    </xf>
    <xf numFmtId="0" fontId="28" fillId="0" borderId="50" xfId="0" applyFont="1" applyBorder="1" applyAlignment="1">
      <alignment horizontal="center" vertical="center" wrapText="1"/>
    </xf>
    <xf numFmtId="0" fontId="28" fillId="0" borderId="105" xfId="0" applyFont="1" applyBorder="1" applyAlignment="1">
      <alignment horizontal="center" vertical="center" wrapText="1"/>
    </xf>
    <xf numFmtId="0" fontId="46" fillId="25" borderId="77" xfId="0" applyFont="1" applyFill="1" applyBorder="1" applyAlignment="1">
      <alignment horizontal="center" vertical="center" wrapText="1"/>
    </xf>
    <xf numFmtId="0" fontId="46" fillId="25" borderId="73" xfId="0" applyFont="1" applyFill="1" applyBorder="1" applyAlignment="1">
      <alignment horizontal="center" vertical="center" wrapText="1"/>
    </xf>
    <xf numFmtId="0" fontId="46" fillId="25" borderId="7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0" borderId="23" xfId="0" applyBorder="1" applyAlignment="1">
      <alignment horizontal="center" wrapText="1"/>
    </xf>
    <xf numFmtId="0" fontId="0" fillId="0" borderId="44" xfId="0" applyBorder="1" applyAlignment="1">
      <alignment horizontal="center" wrapText="1"/>
    </xf>
    <xf numFmtId="0" fontId="0" fillId="0" borderId="31" xfId="0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3" xfId="0" applyBorder="1" applyAlignment="1">
      <alignment horizontal="left" vertical="center" wrapText="1"/>
    </xf>
    <xf numFmtId="0" fontId="46" fillId="25" borderId="23" xfId="0" applyFont="1" applyFill="1" applyBorder="1" applyAlignment="1">
      <alignment horizontal="center" vertical="center" wrapText="1"/>
    </xf>
    <xf numFmtId="0" fontId="46" fillId="25" borderId="35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left" vertical="center" wrapText="1"/>
    </xf>
    <xf numFmtId="9" fontId="0" fillId="24" borderId="76" xfId="0" applyNumberFormat="1" applyFill="1" applyBorder="1" applyAlignment="1">
      <alignment horizontal="center" vertical="center" wrapText="1"/>
    </xf>
    <xf numFmtId="9" fontId="0" fillId="24" borderId="78" xfId="0" applyNumberFormat="1" applyFill="1" applyBorder="1" applyAlignment="1">
      <alignment horizontal="center" vertical="center" wrapText="1"/>
    </xf>
    <xf numFmtId="9" fontId="0" fillId="24" borderId="80" xfId="0" applyNumberFormat="1" applyFill="1" applyBorder="1" applyAlignment="1">
      <alignment horizontal="center" vertical="center" wrapText="1"/>
    </xf>
    <xf numFmtId="9" fontId="0" fillId="0" borderId="31" xfId="0" applyNumberFormat="1" applyBorder="1" applyAlignment="1">
      <alignment horizontal="center" vertical="center"/>
    </xf>
    <xf numFmtId="0" fontId="46" fillId="0" borderId="4" xfId="0" applyFont="1" applyBorder="1" applyAlignment="1">
      <alignment horizontal="left" vertical="center" wrapText="1"/>
    </xf>
    <xf numFmtId="0" fontId="46" fillId="0" borderId="0" xfId="0" applyFont="1" applyBorder="1" applyAlignment="1">
      <alignment horizontal="left" vertical="center" wrapText="1"/>
    </xf>
    <xf numFmtId="0" fontId="28" fillId="0" borderId="36" xfId="93" applyFont="1" applyFill="1" applyBorder="1" applyAlignment="1">
      <alignment horizontal="center" vertical="center" wrapText="1"/>
    </xf>
    <xf numFmtId="0" fontId="28" fillId="0" borderId="60" xfId="93" applyFont="1" applyFill="1" applyBorder="1" applyAlignment="1">
      <alignment horizontal="center" vertical="center" wrapText="1"/>
    </xf>
    <xf numFmtId="0" fontId="28" fillId="0" borderId="55" xfId="93" applyFont="1" applyFill="1" applyBorder="1" applyAlignment="1">
      <alignment horizontal="center" vertical="center" wrapText="1"/>
    </xf>
    <xf numFmtId="0" fontId="28" fillId="0" borderId="21" xfId="93" applyFont="1" applyFill="1" applyBorder="1" applyAlignment="1">
      <alignment horizontal="center" vertical="center" wrapText="1"/>
    </xf>
    <xf numFmtId="0" fontId="28" fillId="0" borderId="22" xfId="93" applyFont="1" applyFill="1" applyBorder="1" applyAlignment="1">
      <alignment horizontal="center" vertical="center" wrapText="1"/>
    </xf>
    <xf numFmtId="0" fontId="81" fillId="0" borderId="0" xfId="126" applyFont="1" applyAlignment="1">
      <alignment horizontal="center" vertical="center" textRotation="90" wrapText="1"/>
    </xf>
    <xf numFmtId="0" fontId="38" fillId="0" borderId="23" xfId="126" applyFont="1" applyBorder="1" applyAlignment="1">
      <alignment horizontal="center" vertical="center" wrapText="1"/>
    </xf>
    <xf numFmtId="0" fontId="38" fillId="0" borderId="44" xfId="126" applyFont="1" applyBorder="1" applyAlignment="1">
      <alignment horizontal="center" vertical="center" wrapText="1"/>
    </xf>
    <xf numFmtId="0" fontId="38" fillId="0" borderId="31" xfId="126" applyFont="1" applyBorder="1" applyAlignment="1">
      <alignment horizontal="center" vertical="center" wrapText="1"/>
    </xf>
    <xf numFmtId="0" fontId="38" fillId="0" borderId="72" xfId="126" applyFont="1" applyBorder="1" applyAlignment="1">
      <alignment horizontal="center" vertical="center" wrapText="1"/>
    </xf>
    <xf numFmtId="0" fontId="38" fillId="0" borderId="89" xfId="126" applyFont="1" applyBorder="1" applyAlignment="1">
      <alignment horizontal="center" vertical="center" wrapText="1"/>
    </xf>
    <xf numFmtId="0" fontId="38" fillId="0" borderId="88" xfId="126" applyFont="1" applyBorder="1" applyAlignment="1">
      <alignment horizontal="center" vertical="center" wrapText="1"/>
    </xf>
    <xf numFmtId="0" fontId="38" fillId="0" borderId="87" xfId="126" applyFont="1" applyBorder="1" applyAlignment="1">
      <alignment horizontal="center" vertical="center" wrapText="1"/>
    </xf>
    <xf numFmtId="0" fontId="26" fillId="0" borderId="11" xfId="126" applyFont="1" applyBorder="1" applyAlignment="1">
      <alignment horizontal="center" vertical="center" wrapText="1"/>
    </xf>
    <xf numFmtId="0" fontId="26" fillId="0" borderId="12" xfId="126" applyFont="1" applyBorder="1" applyAlignment="1">
      <alignment horizontal="center" vertical="center" wrapText="1"/>
    </xf>
    <xf numFmtId="0" fontId="76" fillId="0" borderId="160" xfId="0" applyFont="1" applyBorder="1" applyAlignment="1">
      <alignment horizontal="center" vertical="center" wrapText="1"/>
    </xf>
    <xf numFmtId="0" fontId="76" fillId="0" borderId="83" xfId="0" applyFont="1" applyBorder="1" applyAlignment="1">
      <alignment horizontal="center" vertical="center" wrapText="1"/>
    </xf>
    <xf numFmtId="0" fontId="76" fillId="0" borderId="84" xfId="0" applyFont="1" applyBorder="1" applyAlignment="1">
      <alignment horizontal="center" vertical="center" wrapText="1"/>
    </xf>
    <xf numFmtId="9" fontId="76" fillId="0" borderId="93" xfId="0" applyNumberFormat="1" applyFont="1" applyBorder="1" applyAlignment="1">
      <alignment horizontal="center" vertical="center" wrapText="1"/>
    </xf>
    <xf numFmtId="9" fontId="76" fillId="0" borderId="78" xfId="0" applyNumberFormat="1" applyFont="1" applyBorder="1" applyAlignment="1">
      <alignment horizontal="center" vertical="center" wrapText="1"/>
    </xf>
    <xf numFmtId="9" fontId="76" fillId="0" borderId="80" xfId="0" applyNumberFormat="1" applyFont="1" applyBorder="1" applyAlignment="1">
      <alignment horizontal="center" vertical="center" wrapText="1"/>
    </xf>
    <xf numFmtId="9" fontId="25" fillId="0" borderId="66" xfId="126" applyNumberFormat="1" applyFont="1" applyBorder="1" applyAlignment="1">
      <alignment horizontal="center" vertical="center" wrapText="1"/>
    </xf>
    <xf numFmtId="9" fontId="25" fillId="0" borderId="58" xfId="126" applyNumberFormat="1" applyFont="1" applyBorder="1" applyAlignment="1">
      <alignment horizontal="center" vertical="center" wrapText="1"/>
    </xf>
    <xf numFmtId="9" fontId="25" fillId="0" borderId="87" xfId="126" applyNumberFormat="1" applyFont="1" applyBorder="1" applyAlignment="1">
      <alignment horizontal="center" vertical="center" wrapText="1"/>
    </xf>
    <xf numFmtId="0" fontId="76" fillId="0" borderId="77" xfId="0" applyFont="1" applyBorder="1" applyAlignment="1">
      <alignment horizontal="center" vertical="center" wrapText="1"/>
    </xf>
    <xf numFmtId="0" fontId="76" fillId="0" borderId="73" xfId="0" applyFont="1" applyBorder="1" applyAlignment="1">
      <alignment horizontal="center" vertical="center" wrapText="1"/>
    </xf>
    <xf numFmtId="9" fontId="76" fillId="0" borderId="117" xfId="0" applyNumberFormat="1" applyFont="1" applyBorder="1" applyAlignment="1">
      <alignment horizontal="center" vertical="center" wrapText="1"/>
    </xf>
    <xf numFmtId="9" fontId="76" fillId="0" borderId="72" xfId="0" applyNumberFormat="1" applyFont="1" applyBorder="1" applyAlignment="1">
      <alignment horizontal="center" vertical="center" wrapText="1"/>
    </xf>
    <xf numFmtId="0" fontId="81" fillId="0" borderId="26" xfId="126" applyFont="1" applyBorder="1" applyAlignment="1">
      <alignment horizontal="left" vertical="top" wrapText="1"/>
    </xf>
    <xf numFmtId="0" fontId="81" fillId="0" borderId="0" xfId="126" applyFont="1" applyBorder="1" applyAlignment="1">
      <alignment horizontal="left" vertical="top" wrapText="1"/>
    </xf>
    <xf numFmtId="0" fontId="26" fillId="0" borderId="26" xfId="126" applyFont="1" applyBorder="1" applyAlignment="1">
      <alignment horizontal="left" vertical="top" wrapText="1"/>
    </xf>
    <xf numFmtId="0" fontId="26" fillId="0" borderId="0" xfId="126" applyFont="1" applyBorder="1" applyAlignment="1">
      <alignment horizontal="left" vertical="top" wrapText="1"/>
    </xf>
    <xf numFmtId="9" fontId="25" fillId="0" borderId="77" xfId="126" applyNumberFormat="1" applyFont="1" applyBorder="1" applyAlignment="1">
      <alignment horizontal="center" vertical="center"/>
    </xf>
    <xf numFmtId="9" fontId="25" fillId="0" borderId="73" xfId="126" applyNumberFormat="1" applyFont="1" applyBorder="1" applyAlignment="1">
      <alignment horizontal="center" vertical="center"/>
    </xf>
    <xf numFmtId="0" fontId="38" fillId="0" borderId="23" xfId="126" applyFont="1" applyFill="1" applyBorder="1" applyAlignment="1">
      <alignment horizontal="center" vertical="center" textRotation="90" wrapText="1"/>
    </xf>
    <xf numFmtId="0" fontId="38" fillId="0" borderId="44" xfId="126" applyFont="1" applyFill="1" applyBorder="1" applyAlignment="1">
      <alignment horizontal="center" vertical="center" textRotation="90" wrapText="1"/>
    </xf>
    <xf numFmtId="0" fontId="38" fillId="0" borderId="31" xfId="126" applyFont="1" applyFill="1" applyBorder="1" applyAlignment="1">
      <alignment horizontal="center" vertical="center" textRotation="90" wrapText="1"/>
    </xf>
    <xf numFmtId="9" fontId="38" fillId="0" borderId="117" xfId="126" applyNumberFormat="1" applyFont="1" applyBorder="1" applyAlignment="1">
      <alignment horizontal="center" vertical="center" wrapText="1"/>
    </xf>
    <xf numFmtId="9" fontId="38" fillId="0" borderId="72" xfId="126" applyNumberFormat="1" applyFont="1" applyBorder="1" applyAlignment="1">
      <alignment horizontal="center" vertical="center" wrapText="1"/>
    </xf>
    <xf numFmtId="9" fontId="38" fillId="0" borderId="74" xfId="126" applyNumberFormat="1" applyFont="1" applyBorder="1" applyAlignment="1">
      <alignment horizontal="center" vertical="center" wrapText="1"/>
    </xf>
    <xf numFmtId="9" fontId="38" fillId="0" borderId="88" xfId="126" applyNumberFormat="1" applyFont="1" applyFill="1" applyBorder="1" applyAlignment="1">
      <alignment horizontal="center" vertical="center" wrapText="1"/>
    </xf>
    <xf numFmtId="9" fontId="38" fillId="0" borderId="58" xfId="126" applyNumberFormat="1" applyFont="1" applyFill="1" applyBorder="1" applyAlignment="1">
      <alignment horizontal="center" vertical="center" wrapText="1"/>
    </xf>
    <xf numFmtId="9" fontId="38" fillId="0" borderId="87" xfId="126" applyNumberFormat="1" applyFont="1" applyFill="1" applyBorder="1" applyAlignment="1">
      <alignment horizontal="center" vertical="center" wrapText="1"/>
    </xf>
    <xf numFmtId="9" fontId="84" fillId="0" borderId="93" xfId="0" applyNumberFormat="1" applyFont="1" applyFill="1" applyBorder="1" applyAlignment="1">
      <alignment horizontal="center" vertical="center" wrapText="1"/>
    </xf>
    <xf numFmtId="9" fontId="84" fillId="0" borderId="78" xfId="0" applyNumberFormat="1" applyFont="1" applyFill="1" applyBorder="1" applyAlignment="1">
      <alignment horizontal="center" vertical="center" wrapText="1"/>
    </xf>
    <xf numFmtId="9" fontId="84" fillId="0" borderId="80" xfId="0" applyNumberFormat="1" applyFont="1" applyFill="1" applyBorder="1" applyAlignment="1">
      <alignment horizontal="center" vertical="center" wrapText="1"/>
    </xf>
    <xf numFmtId="0" fontId="25" fillId="0" borderId="8" xfId="126" applyFont="1" applyBorder="1" applyAlignment="1">
      <alignment horizontal="center" vertical="center" textRotation="90" wrapText="1"/>
    </xf>
    <xf numFmtId="0" fontId="25" fillId="0" borderId="90" xfId="126" applyFont="1" applyBorder="1" applyAlignment="1">
      <alignment horizontal="center" vertical="center" wrapText="1"/>
    </xf>
    <xf numFmtId="0" fontId="25" fillId="0" borderId="78" xfId="126" applyFont="1" applyBorder="1" applyAlignment="1">
      <alignment horizontal="center" vertical="center" wrapText="1"/>
    </xf>
    <xf numFmtId="0" fontId="25" fillId="0" borderId="91" xfId="126" applyFont="1" applyBorder="1" applyAlignment="1">
      <alignment horizontal="center" vertical="center" wrapText="1"/>
    </xf>
    <xf numFmtId="0" fontId="139" fillId="0" borderId="32" xfId="126" applyFont="1" applyBorder="1" applyAlignment="1">
      <alignment horizontal="center" vertical="center" wrapText="1"/>
    </xf>
    <xf numFmtId="0" fontId="139" fillId="0" borderId="33" xfId="126" applyFont="1" applyBorder="1" applyAlignment="1">
      <alignment horizontal="center" vertical="center" wrapText="1"/>
    </xf>
    <xf numFmtId="0" fontId="139" fillId="0" borderId="52" xfId="126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38" fillId="0" borderId="23" xfId="126" applyFont="1" applyBorder="1" applyAlignment="1">
      <alignment horizontal="center" vertical="center" textRotation="90" wrapText="1"/>
    </xf>
    <xf numFmtId="0" fontId="38" fillId="0" borderId="44" xfId="126" applyFont="1" applyBorder="1" applyAlignment="1">
      <alignment horizontal="center" vertical="center" textRotation="90" wrapText="1"/>
    </xf>
    <xf numFmtId="0" fontId="38" fillId="0" borderId="31" xfId="126" applyFont="1" applyBorder="1" applyAlignment="1">
      <alignment horizontal="center" vertical="center" textRotation="90" wrapText="1"/>
    </xf>
    <xf numFmtId="0" fontId="38" fillId="0" borderId="71" xfId="126" applyFont="1" applyBorder="1" applyAlignment="1">
      <alignment horizontal="center" vertical="center" wrapText="1"/>
    </xf>
    <xf numFmtId="0" fontId="38" fillId="0" borderId="73" xfId="126" applyFont="1" applyBorder="1" applyAlignment="1">
      <alignment horizontal="center" vertical="center" wrapText="1"/>
    </xf>
    <xf numFmtId="0" fontId="38" fillId="0" borderId="53" xfId="126" applyFont="1" applyBorder="1" applyAlignment="1">
      <alignment horizontal="center" vertical="center" wrapText="1"/>
    </xf>
    <xf numFmtId="0" fontId="38" fillId="0" borderId="76" xfId="126" applyFont="1" applyBorder="1" applyAlignment="1">
      <alignment horizontal="center" vertical="center" wrapText="1"/>
    </xf>
    <xf numFmtId="0" fontId="38" fillId="0" borderId="26" xfId="126" applyFont="1" applyBorder="1" applyAlignment="1">
      <alignment horizontal="center" vertical="center" wrapText="1"/>
    </xf>
    <xf numFmtId="0" fontId="38" fillId="0" borderId="80" xfId="126" applyFont="1" applyBorder="1" applyAlignment="1">
      <alignment horizontal="center" vertical="center" wrapText="1"/>
    </xf>
    <xf numFmtId="0" fontId="38" fillId="0" borderId="76" xfId="126" applyFont="1" applyFill="1" applyBorder="1" applyAlignment="1">
      <alignment horizontal="center" vertical="center" wrapText="1"/>
    </xf>
    <xf numFmtId="0" fontId="38" fillId="0" borderId="26" xfId="126" applyFont="1" applyFill="1" applyBorder="1" applyAlignment="1">
      <alignment horizontal="center" vertical="center" wrapText="1"/>
    </xf>
    <xf numFmtId="0" fontId="38" fillId="0" borderId="78" xfId="126" applyFont="1" applyFill="1" applyBorder="1" applyAlignment="1">
      <alignment horizontal="center" vertical="center" wrapText="1"/>
    </xf>
    <xf numFmtId="0" fontId="38" fillId="0" borderId="8" xfId="126" applyFont="1" applyBorder="1" applyAlignment="1">
      <alignment horizontal="center" vertical="center" wrapText="1"/>
    </xf>
    <xf numFmtId="0" fontId="38" fillId="0" borderId="35" xfId="126" applyFont="1" applyBorder="1" applyAlignment="1">
      <alignment horizontal="center" vertical="center" wrapText="1"/>
    </xf>
    <xf numFmtId="0" fontId="38" fillId="0" borderId="78" xfId="126" applyFont="1" applyBorder="1" applyAlignment="1">
      <alignment horizontal="center" vertical="center" wrapText="1"/>
    </xf>
    <xf numFmtId="0" fontId="25" fillId="0" borderId="23" xfId="126" applyFont="1" applyBorder="1" applyAlignment="1">
      <alignment horizontal="center" vertical="center" wrapText="1"/>
    </xf>
    <xf numFmtId="0" fontId="25" fillId="0" borderId="44" xfId="126" applyFont="1" applyBorder="1" applyAlignment="1">
      <alignment horizontal="center" vertical="center" wrapText="1"/>
    </xf>
    <xf numFmtId="0" fontId="25" fillId="0" borderId="31" xfId="126" applyFont="1" applyBorder="1" applyAlignment="1">
      <alignment horizontal="center" vertical="center" wrapText="1"/>
    </xf>
    <xf numFmtId="9" fontId="84" fillId="0" borderId="0" xfId="0" applyNumberFormat="1" applyFont="1" applyBorder="1" applyAlignment="1">
      <alignment horizontal="center" vertical="center"/>
    </xf>
    <xf numFmtId="0" fontId="26" fillId="0" borderId="53" xfId="126" applyFont="1" applyFill="1" applyBorder="1" applyAlignment="1">
      <alignment horizontal="center" vertical="center" wrapText="1"/>
    </xf>
    <xf numFmtId="0" fontId="26" fillId="0" borderId="43" xfId="126" applyFont="1" applyFill="1" applyBorder="1" applyAlignment="1">
      <alignment horizontal="center" vertical="center" wrapText="1"/>
    </xf>
    <xf numFmtId="0" fontId="38" fillId="0" borderId="154" xfId="126" applyFont="1" applyBorder="1" applyAlignment="1">
      <alignment horizontal="center" vertical="center" wrapText="1"/>
    </xf>
    <xf numFmtId="0" fontId="38" fillId="0" borderId="43" xfId="126" applyFont="1" applyBorder="1" applyAlignment="1">
      <alignment horizontal="center" vertical="center" wrapText="1"/>
    </xf>
    <xf numFmtId="0" fontId="38" fillId="0" borderId="0" xfId="126" applyFont="1" applyAlignment="1">
      <alignment horizontal="center"/>
    </xf>
    <xf numFmtId="0" fontId="38" fillId="0" borderId="51" xfId="126" applyFont="1" applyBorder="1" applyAlignment="1">
      <alignment horizontal="center"/>
    </xf>
    <xf numFmtId="0" fontId="26" fillId="0" borderId="17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50" xfId="0" applyFont="1" applyBorder="1" applyAlignment="1">
      <alignment horizontal="center" vertical="center" wrapText="1"/>
    </xf>
    <xf numFmtId="9" fontId="25" fillId="0" borderId="88" xfId="126" applyNumberFormat="1" applyFont="1" applyBorder="1" applyAlignment="1">
      <alignment horizontal="center" vertical="center" wrapText="1"/>
    </xf>
    <xf numFmtId="9" fontId="25" fillId="0" borderId="77" xfId="126" applyNumberFormat="1" applyFont="1" applyBorder="1" applyAlignment="1">
      <alignment horizontal="center" vertical="center" wrapText="1"/>
    </xf>
    <xf numFmtId="9" fontId="25" fillId="0" borderId="73" xfId="126" applyNumberFormat="1" applyFont="1" applyBorder="1" applyAlignment="1">
      <alignment horizontal="center" vertical="center" wrapText="1"/>
    </xf>
    <xf numFmtId="9" fontId="25" fillId="0" borderId="75" xfId="126" applyNumberFormat="1" applyFont="1" applyBorder="1" applyAlignment="1">
      <alignment horizontal="center" vertical="center" wrapText="1"/>
    </xf>
    <xf numFmtId="0" fontId="38" fillId="0" borderId="90" xfId="126" applyFont="1" applyBorder="1" applyAlignment="1">
      <alignment horizontal="center" vertical="center" wrapText="1"/>
    </xf>
    <xf numFmtId="0" fontId="38" fillId="0" borderId="85" xfId="126" applyFont="1" applyBorder="1" applyAlignment="1">
      <alignment horizontal="center" vertical="center" wrapText="1"/>
    </xf>
    <xf numFmtId="0" fontId="38" fillId="0" borderId="58" xfId="126" applyFont="1" applyBorder="1" applyAlignment="1">
      <alignment horizontal="center" vertical="center" wrapText="1"/>
    </xf>
    <xf numFmtId="0" fontId="38" fillId="0" borderId="96" xfId="126" applyFont="1" applyBorder="1" applyAlignment="1">
      <alignment horizontal="center" vertical="center" wrapText="1"/>
    </xf>
    <xf numFmtId="0" fontId="84" fillId="0" borderId="72" xfId="0" applyFont="1" applyBorder="1" applyAlignment="1">
      <alignment horizontal="center"/>
    </xf>
    <xf numFmtId="0" fontId="25" fillId="0" borderId="23" xfId="127" applyFont="1" applyBorder="1" applyAlignment="1">
      <alignment horizontal="left" vertical="center"/>
    </xf>
    <xf numFmtId="0" fontId="25" fillId="0" borderId="44" xfId="127" applyFont="1" applyBorder="1" applyAlignment="1">
      <alignment horizontal="left" vertical="center"/>
    </xf>
    <xf numFmtId="0" fontId="25" fillId="0" borderId="31" xfId="127" applyFont="1" applyBorder="1" applyAlignment="1">
      <alignment horizontal="left" vertical="center"/>
    </xf>
    <xf numFmtId="0" fontId="25" fillId="0" borderId="23" xfId="127" applyFont="1" applyBorder="1" applyAlignment="1">
      <alignment horizontal="left" vertical="center" wrapText="1"/>
    </xf>
    <xf numFmtId="0" fontId="25" fillId="0" borderId="31" xfId="127" applyFont="1" applyBorder="1" applyAlignment="1">
      <alignment horizontal="left" vertical="center" wrapText="1"/>
    </xf>
    <xf numFmtId="0" fontId="38" fillId="0" borderId="91" xfId="126" applyFont="1" applyBorder="1" applyAlignment="1">
      <alignment horizontal="center" vertical="center" wrapText="1"/>
    </xf>
    <xf numFmtId="0" fontId="46" fillId="0" borderId="82" xfId="0" applyFont="1" applyFill="1" applyBorder="1" applyAlignment="1">
      <alignment horizontal="center" vertical="center" wrapText="1"/>
    </xf>
    <xf numFmtId="0" fontId="46" fillId="0" borderId="83" xfId="0" applyFont="1" applyFill="1" applyBorder="1" applyAlignment="1">
      <alignment horizontal="center" vertical="center" wrapText="1"/>
    </xf>
    <xf numFmtId="0" fontId="46" fillId="0" borderId="84" xfId="0" applyFont="1" applyFill="1" applyBorder="1" applyAlignment="1">
      <alignment horizontal="center" vertical="center" wrapText="1"/>
    </xf>
    <xf numFmtId="0" fontId="38" fillId="0" borderId="90" xfId="126" applyFont="1" applyFill="1" applyBorder="1" applyAlignment="1">
      <alignment horizontal="center" vertical="center" wrapText="1"/>
    </xf>
    <xf numFmtId="0" fontId="38" fillId="0" borderId="91" xfId="126" applyFont="1" applyFill="1" applyBorder="1" applyAlignment="1">
      <alignment horizontal="center" vertical="center" wrapText="1"/>
    </xf>
    <xf numFmtId="0" fontId="25" fillId="0" borderId="93" xfId="126" applyFont="1" applyBorder="1" applyAlignment="1">
      <alignment horizontal="center" vertical="center" wrapText="1"/>
    </xf>
    <xf numFmtId="0" fontId="25" fillId="0" borderId="85" xfId="126" applyFont="1" applyBorder="1" applyAlignment="1">
      <alignment horizontal="center" vertical="center" wrapText="1"/>
    </xf>
    <xf numFmtId="0" fontId="24" fillId="0" borderId="82" xfId="0" applyFont="1" applyBorder="1" applyAlignment="1">
      <alignment horizontal="center" vertical="center" wrapText="1"/>
    </xf>
    <xf numFmtId="9" fontId="24" fillId="0" borderId="4" xfId="0" applyNumberFormat="1" applyFont="1" applyBorder="1" applyAlignment="1">
      <alignment horizontal="center" vertical="center" wrapText="1"/>
    </xf>
    <xf numFmtId="9" fontId="24" fillId="0" borderId="0" xfId="0" applyNumberFormat="1" applyFont="1" applyBorder="1" applyAlignment="1">
      <alignment horizontal="center" vertical="center" wrapText="1"/>
    </xf>
    <xf numFmtId="0" fontId="24" fillId="0" borderId="77" xfId="0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24" fillId="0" borderId="75" xfId="0" applyFont="1" applyBorder="1" applyAlignment="1">
      <alignment horizontal="center" vertical="center" wrapText="1"/>
    </xf>
    <xf numFmtId="0" fontId="38" fillId="0" borderId="44" xfId="126" applyFont="1" applyFill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46" fillId="4" borderId="5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0" borderId="26" xfId="0" applyFont="1" applyFill="1" applyBorder="1" applyAlignment="1">
      <alignment horizontal="center" vertical="center" wrapText="1"/>
    </xf>
    <xf numFmtId="0" fontId="46" fillId="0" borderId="101" xfId="0" applyFont="1" applyFill="1" applyBorder="1" applyAlignment="1">
      <alignment horizontal="center" vertical="center" wrapText="1"/>
    </xf>
    <xf numFmtId="9" fontId="84" fillId="0" borderId="88" xfId="0" applyNumberFormat="1" applyFont="1" applyBorder="1" applyAlignment="1">
      <alignment horizontal="center" vertical="center" wrapText="1"/>
    </xf>
    <xf numFmtId="9" fontId="84" fillId="0" borderId="58" xfId="0" applyNumberFormat="1" applyFont="1" applyBorder="1" applyAlignment="1">
      <alignment horizontal="center" vertical="center" wrapText="1"/>
    </xf>
    <xf numFmtId="9" fontId="84" fillId="0" borderId="87" xfId="0" applyNumberFormat="1" applyFont="1" applyBorder="1" applyAlignment="1">
      <alignment horizontal="center" vertical="center" wrapText="1"/>
    </xf>
    <xf numFmtId="9" fontId="84" fillId="0" borderId="8" xfId="0" applyNumberFormat="1" applyFont="1" applyFill="1" applyBorder="1" applyAlignment="1">
      <alignment horizontal="center" vertical="center" wrapText="1"/>
    </xf>
    <xf numFmtId="9" fontId="84" fillId="0" borderId="35" xfId="0" applyNumberFormat="1" applyFont="1" applyFill="1" applyBorder="1" applyAlignment="1">
      <alignment horizontal="center" vertical="center" wrapText="1"/>
    </xf>
    <xf numFmtId="9" fontId="84" fillId="0" borderId="44" xfId="0" applyNumberFormat="1" applyFont="1" applyBorder="1" applyAlignment="1">
      <alignment horizontal="center" vertical="center" wrapText="1"/>
    </xf>
    <xf numFmtId="9" fontId="84" fillId="0" borderId="66" xfId="0" applyNumberFormat="1" applyFont="1" applyBorder="1" applyAlignment="1">
      <alignment horizontal="center" vertical="center" wrapText="1"/>
    </xf>
    <xf numFmtId="0" fontId="46" fillId="0" borderId="93" xfId="0" applyFont="1" applyBorder="1" applyAlignment="1">
      <alignment horizontal="center" vertical="center" wrapText="1"/>
    </xf>
    <xf numFmtId="0" fontId="46" fillId="0" borderId="80" xfId="0" applyFont="1" applyBorder="1" applyAlignment="1">
      <alignment horizontal="center" vertical="center" wrapText="1"/>
    </xf>
    <xf numFmtId="9" fontId="84" fillId="8" borderId="76" xfId="0" applyNumberFormat="1" applyFont="1" applyFill="1" applyBorder="1" applyAlignment="1">
      <alignment horizontal="center" vertical="center" wrapText="1"/>
    </xf>
    <xf numFmtId="9" fontId="84" fillId="8" borderId="80" xfId="0" applyNumberFormat="1" applyFont="1" applyFill="1" applyBorder="1" applyAlignment="1">
      <alignment horizontal="center" vertical="center" wrapText="1"/>
    </xf>
    <xf numFmtId="0" fontId="84" fillId="8" borderId="44" xfId="0" applyFont="1" applyFill="1" applyBorder="1" applyAlignment="1">
      <alignment horizontal="center" vertical="center" wrapText="1"/>
    </xf>
    <xf numFmtId="0" fontId="84" fillId="8" borderId="43" xfId="0" applyFont="1" applyFill="1" applyBorder="1" applyAlignment="1">
      <alignment horizontal="center" vertical="center" wrapText="1"/>
    </xf>
    <xf numFmtId="9" fontId="84" fillId="8" borderId="44" xfId="0" applyNumberFormat="1" applyFont="1" applyFill="1" applyBorder="1" applyAlignment="1">
      <alignment horizontal="center" vertical="center" wrapText="1"/>
    </xf>
    <xf numFmtId="9" fontId="84" fillId="8" borderId="43" xfId="0" applyNumberFormat="1" applyFont="1" applyFill="1" applyBorder="1" applyAlignment="1">
      <alignment horizontal="center" vertical="center" wrapText="1"/>
    </xf>
    <xf numFmtId="0" fontId="24" fillId="8" borderId="53" xfId="0" applyFont="1" applyFill="1" applyBorder="1" applyAlignment="1">
      <alignment horizontal="center" vertical="center" wrapText="1"/>
    </xf>
    <xf numFmtId="0" fontId="24" fillId="8" borderId="44" xfId="0" applyFont="1" applyFill="1" applyBorder="1" applyAlignment="1">
      <alignment horizontal="center" vertical="center" wrapText="1"/>
    </xf>
    <xf numFmtId="0" fontId="24" fillId="8" borderId="43" xfId="0" applyFont="1" applyFill="1" applyBorder="1" applyAlignment="1">
      <alignment horizontal="center" vertical="center" wrapText="1"/>
    </xf>
    <xf numFmtId="9" fontId="84" fillId="0" borderId="53" xfId="0" applyNumberFormat="1" applyFont="1" applyFill="1" applyBorder="1" applyAlignment="1">
      <alignment horizontal="center" vertical="center" wrapText="1"/>
    </xf>
    <xf numFmtId="9" fontId="84" fillId="0" borderId="44" xfId="0" applyNumberFormat="1" applyFont="1" applyFill="1" applyBorder="1" applyAlignment="1">
      <alignment horizontal="center" vertical="center" wrapText="1"/>
    </xf>
    <xf numFmtId="0" fontId="38" fillId="0" borderId="39" xfId="126" applyFont="1" applyBorder="1" applyAlignment="1">
      <alignment horizontal="center" vertical="center" textRotation="90" wrapText="1"/>
    </xf>
    <xf numFmtId="0" fontId="38" fillId="0" borderId="0" xfId="126" applyFont="1" applyBorder="1" applyAlignment="1">
      <alignment horizontal="center" vertical="center" textRotation="90" wrapText="1"/>
    </xf>
    <xf numFmtId="0" fontId="84" fillId="0" borderId="88" xfId="0" applyFont="1" applyBorder="1" applyAlignment="1">
      <alignment horizontal="center" vertical="center" wrapText="1"/>
    </xf>
    <xf numFmtId="0" fontId="84" fillId="0" borderId="58" xfId="0" applyFont="1" applyBorder="1" applyAlignment="1">
      <alignment horizontal="center" vertical="center" wrapText="1"/>
    </xf>
    <xf numFmtId="0" fontId="84" fillId="0" borderId="87" xfId="0" applyFont="1" applyBorder="1" applyAlignment="1">
      <alignment horizontal="center" vertical="center" wrapText="1"/>
    </xf>
    <xf numFmtId="9" fontId="84" fillId="0" borderId="72" xfId="0" applyNumberFormat="1" applyFont="1" applyBorder="1" applyAlignment="1">
      <alignment horizontal="center" vertical="center" wrapText="1"/>
    </xf>
    <xf numFmtId="9" fontId="84" fillId="0" borderId="74" xfId="0" applyNumberFormat="1" applyFont="1" applyBorder="1" applyAlignment="1">
      <alignment horizontal="center" vertical="center" wrapText="1"/>
    </xf>
    <xf numFmtId="9" fontId="84" fillId="0" borderId="4" xfId="0" applyNumberFormat="1" applyFont="1" applyBorder="1" applyAlignment="1">
      <alignment horizontal="center" vertical="center" wrapText="1"/>
    </xf>
    <xf numFmtId="9" fontId="84" fillId="0" borderId="0" xfId="0" applyNumberFormat="1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 wrapText="1"/>
    </xf>
    <xf numFmtId="9" fontId="38" fillId="0" borderId="66" xfId="126" applyNumberFormat="1" applyFont="1" applyBorder="1" applyAlignment="1">
      <alignment horizontal="center" vertical="center" wrapText="1"/>
    </xf>
    <xf numFmtId="9" fontId="38" fillId="0" borderId="58" xfId="126" applyNumberFormat="1" applyFont="1" applyBorder="1" applyAlignment="1">
      <alignment horizontal="center" vertical="center" wrapText="1"/>
    </xf>
    <xf numFmtId="0" fontId="38" fillId="0" borderId="69" xfId="126" applyFont="1" applyBorder="1" applyAlignment="1">
      <alignment horizontal="center" vertical="center" wrapText="1"/>
    </xf>
    <xf numFmtId="0" fontId="38" fillId="0" borderId="0" xfId="126" applyFont="1" applyBorder="1" applyAlignment="1">
      <alignment horizontal="center" vertical="center" wrapText="1"/>
    </xf>
    <xf numFmtId="9" fontId="38" fillId="0" borderId="117" xfId="126" applyNumberFormat="1" applyFont="1" applyBorder="1" applyAlignment="1">
      <alignment horizontal="center" vertical="center"/>
    </xf>
    <xf numFmtId="9" fontId="38" fillId="0" borderId="72" xfId="126" applyNumberFormat="1" applyFont="1" applyBorder="1" applyAlignment="1">
      <alignment horizontal="center" vertical="center"/>
    </xf>
    <xf numFmtId="9" fontId="38" fillId="0" borderId="87" xfId="126" applyNumberFormat="1" applyFont="1" applyBorder="1" applyAlignment="1">
      <alignment horizontal="center" vertical="center" wrapText="1"/>
    </xf>
    <xf numFmtId="0" fontId="38" fillId="0" borderId="102" xfId="126" applyFont="1" applyBorder="1" applyAlignment="1">
      <alignment horizontal="center" vertical="center" wrapText="1"/>
    </xf>
    <xf numFmtId="0" fontId="38" fillId="0" borderId="51" xfId="126" applyFont="1" applyBorder="1" applyAlignment="1">
      <alignment horizontal="center" vertical="center" wrapText="1"/>
    </xf>
    <xf numFmtId="0" fontId="38" fillId="0" borderId="103" xfId="126" applyFont="1" applyBorder="1" applyAlignment="1">
      <alignment horizontal="center" vertical="center" wrapText="1"/>
    </xf>
    <xf numFmtId="9" fontId="38" fillId="0" borderId="88" xfId="126" applyNumberFormat="1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9" fontId="84" fillId="0" borderId="102" xfId="0" applyNumberFormat="1" applyFont="1" applyBorder="1" applyAlignment="1">
      <alignment horizontal="center" vertical="center"/>
    </xf>
    <xf numFmtId="9" fontId="84" fillId="0" borderId="51" xfId="0" applyNumberFormat="1" applyFont="1" applyBorder="1" applyAlignment="1">
      <alignment horizontal="center" vertical="center"/>
    </xf>
    <xf numFmtId="9" fontId="84" fillId="0" borderId="103" xfId="0" applyNumberFormat="1" applyFont="1" applyBorder="1" applyAlignment="1">
      <alignment horizontal="center" vertical="center"/>
    </xf>
    <xf numFmtId="0" fontId="72" fillId="0" borderId="0" xfId="0" applyFont="1" applyAlignment="1">
      <alignment horizontal="center" vertical="center" textRotation="90" wrapText="1"/>
    </xf>
    <xf numFmtId="9" fontId="0" fillId="0" borderId="53" xfId="0" applyNumberForma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9" fontId="0" fillId="0" borderId="43" xfId="0" applyNumberFormat="1" applyBorder="1" applyAlignment="1">
      <alignment horizontal="center" vertical="center" wrapText="1"/>
    </xf>
    <xf numFmtId="0" fontId="69" fillId="0" borderId="53" xfId="0" applyFont="1" applyBorder="1" applyAlignment="1">
      <alignment horizontal="center" vertical="center" wrapText="1"/>
    </xf>
    <xf numFmtId="0" fontId="69" fillId="0" borderId="44" xfId="0" applyFont="1" applyBorder="1" applyAlignment="1">
      <alignment horizontal="center" vertical="center" wrapText="1"/>
    </xf>
    <xf numFmtId="0" fontId="69" fillId="0" borderId="43" xfId="0" applyFont="1" applyBorder="1" applyAlignment="1">
      <alignment horizontal="center" vertical="center" wrapText="1"/>
    </xf>
    <xf numFmtId="0" fontId="74" fillId="0" borderId="23" xfId="0" applyFont="1" applyBorder="1" applyAlignment="1">
      <alignment horizontal="center" vertical="center" wrapText="1"/>
    </xf>
    <xf numFmtId="0" fontId="74" fillId="0" borderId="44" xfId="0" applyFont="1" applyBorder="1" applyAlignment="1">
      <alignment horizontal="center" vertical="center" wrapText="1"/>
    </xf>
    <xf numFmtId="0" fontId="74" fillId="0" borderId="31" xfId="0" applyFont="1" applyBorder="1" applyAlignment="1">
      <alignment horizontal="center" vertical="center" wrapText="1"/>
    </xf>
    <xf numFmtId="9" fontId="0" fillId="0" borderId="23" xfId="0" applyNumberFormat="1" applyBorder="1" applyAlignment="1">
      <alignment horizontal="center" vertical="center" wrapText="1"/>
    </xf>
    <xf numFmtId="0" fontId="69" fillId="0" borderId="23" xfId="0" applyFont="1" applyBorder="1" applyAlignment="1">
      <alignment horizontal="center" vertical="center" wrapText="1"/>
    </xf>
    <xf numFmtId="0" fontId="74" fillId="0" borderId="43" xfId="0" applyFont="1" applyBorder="1" applyAlignment="1">
      <alignment horizontal="center" vertical="center" wrapText="1"/>
    </xf>
    <xf numFmtId="9" fontId="0" fillId="0" borderId="31" xfId="0" applyNumberFormat="1" applyBorder="1" applyAlignment="1">
      <alignment horizontal="center" vertical="center" wrapText="1"/>
    </xf>
    <xf numFmtId="9" fontId="76" fillId="0" borderId="23" xfId="0" applyNumberFormat="1" applyFont="1" applyBorder="1" applyAlignment="1">
      <alignment horizontal="center" vertical="center" wrapText="1"/>
    </xf>
    <xf numFmtId="9" fontId="76" fillId="0" borderId="44" xfId="0" applyNumberFormat="1" applyFont="1" applyBorder="1" applyAlignment="1">
      <alignment horizontal="center" vertical="center" wrapText="1"/>
    </xf>
    <xf numFmtId="9" fontId="76" fillId="0" borderId="31" xfId="0" applyNumberFormat="1" applyFont="1" applyBorder="1" applyAlignment="1">
      <alignment horizontal="center" vertical="center" wrapText="1"/>
    </xf>
    <xf numFmtId="0" fontId="76" fillId="0" borderId="23" xfId="0" applyFont="1" applyBorder="1" applyAlignment="1">
      <alignment horizontal="center" vertical="center" wrapText="1"/>
    </xf>
    <xf numFmtId="0" fontId="76" fillId="0" borderId="44" xfId="0" applyFont="1" applyBorder="1" applyAlignment="1">
      <alignment horizontal="center" vertical="center" wrapText="1"/>
    </xf>
    <xf numFmtId="0" fontId="76" fillId="0" borderId="31" xfId="0" applyFont="1" applyBorder="1" applyAlignment="1">
      <alignment horizontal="center" vertical="center" wrapText="1"/>
    </xf>
    <xf numFmtId="9" fontId="76" fillId="0" borderId="100" xfId="0" applyNumberFormat="1" applyFont="1" applyBorder="1" applyAlignment="1">
      <alignment horizontal="center" vertical="center" wrapText="1"/>
    </xf>
    <xf numFmtId="9" fontId="76" fillId="0" borderId="26" xfId="0" applyNumberFormat="1" applyFont="1" applyBorder="1" applyAlignment="1">
      <alignment horizontal="center" vertical="center" wrapText="1"/>
    </xf>
    <xf numFmtId="9" fontId="76" fillId="0" borderId="101" xfId="0" applyNumberFormat="1" applyFont="1" applyBorder="1" applyAlignment="1">
      <alignment horizontal="center" vertical="center" wrapText="1"/>
    </xf>
    <xf numFmtId="9" fontId="76" fillId="0" borderId="53" xfId="0" applyNumberFormat="1" applyFont="1" applyBorder="1" applyAlignment="1">
      <alignment horizontal="center" vertical="center" wrapText="1"/>
    </xf>
    <xf numFmtId="9" fontId="76" fillId="0" borderId="43" xfId="0" applyNumberFormat="1" applyFont="1" applyBorder="1" applyAlignment="1">
      <alignment horizontal="center" vertical="center" wrapText="1"/>
    </xf>
    <xf numFmtId="0" fontId="76" fillId="0" borderId="53" xfId="0" applyFont="1" applyBorder="1" applyAlignment="1">
      <alignment horizontal="center" vertical="center" wrapText="1"/>
    </xf>
    <xf numFmtId="0" fontId="76" fillId="0" borderId="43" xfId="0" applyFont="1" applyBorder="1" applyAlignment="1">
      <alignment horizontal="center" vertical="center" wrapText="1"/>
    </xf>
    <xf numFmtId="0" fontId="76" fillId="0" borderId="0" xfId="0" applyFont="1" applyBorder="1" applyAlignment="1">
      <alignment horizontal="center" vertical="center" wrapText="1"/>
    </xf>
    <xf numFmtId="0" fontId="76" fillId="0" borderId="24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0" fontId="76" fillId="0" borderId="0" xfId="0" applyFont="1" applyBorder="1" applyAlignment="1">
      <alignment horizontal="center" vertical="center" textRotation="90" wrapText="1"/>
    </xf>
    <xf numFmtId="0" fontId="76" fillId="0" borderId="24" xfId="0" applyFont="1" applyBorder="1" applyAlignment="1">
      <alignment horizontal="center" vertical="center" textRotation="90" wrapText="1"/>
    </xf>
    <xf numFmtId="0" fontId="69" fillId="0" borderId="31" xfId="0" applyFont="1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9" fontId="76" fillId="0" borderId="0" xfId="0" applyNumberFormat="1" applyFont="1" applyBorder="1" applyAlignment="1">
      <alignment horizontal="center" vertical="center" wrapText="1"/>
    </xf>
    <xf numFmtId="9" fontId="76" fillId="0" borderId="1" xfId="0" applyNumberFormat="1" applyFont="1" applyBorder="1" applyAlignment="1">
      <alignment horizontal="center" vertical="center" wrapText="1"/>
    </xf>
    <xf numFmtId="9" fontId="76" fillId="0" borderId="51" xfId="0" applyNumberFormat="1" applyFont="1" applyBorder="1" applyAlignment="1">
      <alignment horizontal="center" vertical="center" wrapText="1"/>
    </xf>
    <xf numFmtId="9" fontId="76" fillId="0" borderId="103" xfId="0" applyNumberFormat="1" applyFont="1" applyBorder="1" applyAlignment="1">
      <alignment horizontal="center" vertical="center" wrapText="1"/>
    </xf>
    <xf numFmtId="0" fontId="69" fillId="0" borderId="8" xfId="0" applyFont="1" applyBorder="1" applyAlignment="1">
      <alignment horizontal="center" vertical="center" textRotation="90" wrapText="1"/>
    </xf>
    <xf numFmtId="0" fontId="74" fillId="0" borderId="8" xfId="0" applyFont="1" applyBorder="1" applyAlignment="1">
      <alignment horizontal="center" vertical="center" wrapText="1"/>
    </xf>
    <xf numFmtId="0" fontId="76" fillId="0" borderId="8" xfId="0" applyFont="1" applyBorder="1" applyAlignment="1">
      <alignment horizontal="left" vertical="center" wrapText="1"/>
    </xf>
    <xf numFmtId="9" fontId="76" fillId="0" borderId="8" xfId="0" applyNumberFormat="1" applyFont="1" applyBorder="1" applyAlignment="1">
      <alignment horizontal="center" vertical="center" wrapText="1"/>
    </xf>
    <xf numFmtId="9" fontId="0" fillId="0" borderId="8" xfId="0" applyNumberFormat="1" applyBorder="1" applyAlignment="1">
      <alignment horizontal="center" vertical="center" wrapText="1"/>
    </xf>
    <xf numFmtId="0" fontId="74" fillId="0" borderId="18" xfId="0" applyFont="1" applyBorder="1" applyAlignment="1">
      <alignment vertical="center" wrapText="1"/>
    </xf>
    <xf numFmtId="0" fontId="69" fillId="0" borderId="35" xfId="0" applyFont="1" applyBorder="1" applyAlignment="1">
      <alignment vertical="center" wrapText="1"/>
    </xf>
    <xf numFmtId="9" fontId="0" fillId="0" borderId="35" xfId="0" applyNumberFormat="1" applyBorder="1" applyAlignment="1">
      <alignment horizontal="center" vertical="center" wrapText="1"/>
    </xf>
    <xf numFmtId="9" fontId="0" fillId="0" borderId="63" xfId="0" applyNumberFormat="1" applyBorder="1" applyAlignment="1">
      <alignment horizontal="center" vertical="center" wrapText="1"/>
    </xf>
    <xf numFmtId="0" fontId="69" fillId="0" borderId="99" xfId="0" applyFont="1" applyBorder="1" applyAlignment="1">
      <alignment horizontal="left" vertical="center" wrapText="1"/>
    </xf>
    <xf numFmtId="9" fontId="69" fillId="0" borderId="99" xfId="0" applyNumberFormat="1" applyFont="1" applyBorder="1" applyAlignment="1">
      <alignment horizontal="center" vertical="center" wrapText="1"/>
    </xf>
    <xf numFmtId="9" fontId="0" fillId="0" borderId="104" xfId="0" applyNumberFormat="1" applyBorder="1" applyAlignment="1">
      <alignment horizontal="center" vertical="center" wrapText="1"/>
    </xf>
    <xf numFmtId="9" fontId="0" fillId="0" borderId="99" xfId="0" applyNumberFormat="1" applyBorder="1" applyAlignment="1">
      <alignment horizontal="center" vertical="center" wrapText="1"/>
    </xf>
    <xf numFmtId="0" fontId="69" fillId="0" borderId="8" xfId="0" applyFont="1" applyBorder="1" applyAlignment="1">
      <alignment horizontal="center" vertical="center" wrapText="1"/>
    </xf>
    <xf numFmtId="0" fontId="0" fillId="0" borderId="99" xfId="0" applyBorder="1" applyAlignment="1">
      <alignment horizontal="left" vertical="center" wrapText="1"/>
    </xf>
    <xf numFmtId="0" fontId="69" fillId="20" borderId="99" xfId="0" applyFont="1" applyFill="1" applyBorder="1" applyAlignment="1">
      <alignment horizontal="center" vertical="center" wrapText="1"/>
    </xf>
    <xf numFmtId="0" fontId="69" fillId="0" borderId="99" xfId="0" applyFont="1" applyBorder="1" applyAlignment="1">
      <alignment horizontal="center" vertical="center" wrapText="1"/>
    </xf>
    <xf numFmtId="0" fontId="0" fillId="0" borderId="99" xfId="0" applyBorder="1" applyAlignment="1">
      <alignment vertical="center" wrapText="1"/>
    </xf>
    <xf numFmtId="0" fontId="74" fillId="0" borderId="18" xfId="0" applyFont="1" applyBorder="1" applyAlignment="1">
      <alignment horizontal="center" vertical="center" wrapText="1"/>
    </xf>
    <xf numFmtId="0" fontId="0" fillId="0" borderId="99" xfId="0" applyBorder="1" applyAlignment="1">
      <alignment horizontal="center" vertical="center" wrapText="1"/>
    </xf>
    <xf numFmtId="0" fontId="0" fillId="0" borderId="104" xfId="0" applyBorder="1" applyAlignment="1">
      <alignment horizontal="center" vertical="center" wrapText="1"/>
    </xf>
    <xf numFmtId="0" fontId="76" fillId="0" borderId="53" xfId="0" applyFont="1" applyBorder="1" applyAlignment="1">
      <alignment horizontal="center" vertical="center"/>
    </xf>
    <xf numFmtId="0" fontId="76" fillId="0" borderId="44" xfId="0" applyFont="1" applyBorder="1" applyAlignment="1">
      <alignment horizontal="center" vertical="center"/>
    </xf>
    <xf numFmtId="0" fontId="76" fillId="0" borderId="43" xfId="0" applyFont="1" applyBorder="1" applyAlignment="1">
      <alignment horizontal="center" vertical="center"/>
    </xf>
    <xf numFmtId="0" fontId="76" fillId="0" borderId="18" xfId="0" applyFont="1" applyBorder="1" applyAlignment="1">
      <alignment horizontal="center" vertical="center" wrapText="1"/>
    </xf>
    <xf numFmtId="0" fontId="76" fillId="0" borderId="31" xfId="0" applyFont="1" applyBorder="1" applyAlignment="1">
      <alignment vertical="center" wrapText="1"/>
    </xf>
    <xf numFmtId="0" fontId="76" fillId="0" borderId="99" xfId="0" applyFont="1" applyBorder="1" applyAlignment="1">
      <alignment horizontal="left" vertical="center" wrapText="1"/>
    </xf>
    <xf numFmtId="0" fontId="76" fillId="0" borderId="17" xfId="0" applyFont="1" applyBorder="1" applyAlignment="1">
      <alignment horizontal="center" vertical="center" wrapText="1"/>
    </xf>
    <xf numFmtId="0" fontId="76" fillId="0" borderId="15" xfId="0" applyFont="1" applyBorder="1" applyAlignment="1">
      <alignment horizontal="center" vertical="center" wrapText="1"/>
    </xf>
    <xf numFmtId="0" fontId="76" fillId="0" borderId="53" xfId="0" applyFont="1" applyBorder="1" applyAlignment="1">
      <alignment horizontal="left" vertical="center" wrapText="1"/>
    </xf>
    <xf numFmtId="9" fontId="0" fillId="0" borderId="99" xfId="0" applyNumberFormat="1" applyBorder="1" applyAlignment="1">
      <alignment horizontal="center" vertical="center"/>
    </xf>
    <xf numFmtId="9" fontId="0" fillId="17" borderId="99" xfId="0" applyNumberFormat="1" applyFill="1" applyBorder="1" applyAlignment="1">
      <alignment horizontal="center" vertical="center" wrapText="1"/>
    </xf>
    <xf numFmtId="0" fontId="69" fillId="0" borderId="104" xfId="0" applyFont="1" applyBorder="1" applyAlignment="1">
      <alignment horizontal="center" vertical="center" wrapText="1"/>
    </xf>
    <xf numFmtId="0" fontId="69" fillId="0" borderId="18" xfId="0" applyFont="1" applyBorder="1" applyAlignment="1">
      <alignment horizontal="center" vertical="center" wrapText="1"/>
    </xf>
    <xf numFmtId="0" fontId="69" fillId="0" borderId="99" xfId="0" applyFont="1" applyBorder="1" applyAlignment="1">
      <alignment vertical="center" wrapText="1"/>
    </xf>
    <xf numFmtId="0" fontId="76" fillId="0" borderId="99" xfId="0" applyFont="1" applyBorder="1" applyAlignment="1">
      <alignment vertical="center" wrapText="1"/>
    </xf>
    <xf numFmtId="0" fontId="70" fillId="0" borderId="11" xfId="0" applyFont="1" applyFill="1" applyBorder="1" applyAlignment="1">
      <alignment horizontal="center" vertical="center" wrapText="1"/>
    </xf>
    <xf numFmtId="0" fontId="71" fillId="0" borderId="13" xfId="0" applyFont="1" applyFill="1" applyBorder="1" applyAlignment="1">
      <alignment horizontal="center" vertical="center" wrapText="1"/>
    </xf>
    <xf numFmtId="0" fontId="76" fillId="17" borderId="99" xfId="0" applyFont="1" applyFill="1" applyBorder="1" applyAlignment="1">
      <alignment vertical="center" wrapText="1"/>
    </xf>
    <xf numFmtId="9" fontId="0" fillId="20" borderId="99" xfId="0" applyNumberFormat="1" applyFill="1" applyBorder="1" applyAlignment="1">
      <alignment horizontal="center" vertical="center" wrapText="1"/>
    </xf>
    <xf numFmtId="0" fontId="69" fillId="20" borderId="104" xfId="0" applyFont="1" applyFill="1" applyBorder="1" applyAlignment="1">
      <alignment horizontal="center" vertical="center" wrapText="1"/>
    </xf>
    <xf numFmtId="0" fontId="74" fillId="0" borderId="2" xfId="0" applyFont="1" applyBorder="1" applyAlignment="1">
      <alignment vertical="center" wrapText="1"/>
    </xf>
    <xf numFmtId="9" fontId="0" fillId="0" borderId="65" xfId="0" applyNumberForma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17" borderId="99" xfId="0" applyFill="1" applyBorder="1" applyAlignment="1">
      <alignment vertical="center" wrapText="1"/>
    </xf>
    <xf numFmtId="0" fontId="46" fillId="0" borderId="0" xfId="93"/>
    <xf numFmtId="9" fontId="61" fillId="0" borderId="0" xfId="93" applyNumberFormat="1" applyFont="1" applyAlignment="1">
      <alignment horizontal="center" vertical="center" wrapText="1"/>
    </xf>
    <xf numFmtId="0" fontId="82" fillId="0" borderId="66" xfId="93" applyFont="1" applyBorder="1" applyAlignment="1">
      <alignment horizontal="center" vertical="center" textRotation="90" wrapText="1"/>
    </xf>
    <xf numFmtId="0" fontId="24" fillId="0" borderId="58" xfId="93" applyFont="1" applyBorder="1"/>
    <xf numFmtId="0" fontId="24" fillId="0" borderId="141" xfId="93" applyFont="1" applyBorder="1"/>
    <xf numFmtId="0" fontId="82" fillId="0" borderId="70" xfId="93" applyFont="1" applyBorder="1" applyAlignment="1">
      <alignment horizontal="center" vertical="center" wrapText="1"/>
    </xf>
    <xf numFmtId="0" fontId="24" fillId="0" borderId="72" xfId="93" applyFont="1" applyBorder="1"/>
    <xf numFmtId="0" fontId="82" fillId="0" borderId="66" xfId="93" applyFont="1" applyBorder="1" applyAlignment="1">
      <alignment horizontal="left" vertical="center" wrapText="1"/>
    </xf>
    <xf numFmtId="0" fontId="24" fillId="0" borderId="168" xfId="93" applyFont="1" applyBorder="1"/>
    <xf numFmtId="9" fontId="82" fillId="0" borderId="66" xfId="93" applyNumberFormat="1" applyFont="1" applyBorder="1" applyAlignment="1">
      <alignment horizontal="center" vertical="center" wrapText="1"/>
    </xf>
    <xf numFmtId="9" fontId="82" fillId="0" borderId="71" xfId="93" applyNumberFormat="1" applyFont="1" applyBorder="1" applyAlignment="1">
      <alignment horizontal="center" vertical="center" wrapText="1"/>
    </xf>
    <xf numFmtId="0" fontId="24" fillId="0" borderId="73" xfId="93" applyFont="1" applyBorder="1"/>
    <xf numFmtId="0" fontId="24" fillId="0" borderId="170" xfId="93" applyFont="1" applyBorder="1"/>
    <xf numFmtId="0" fontId="82" fillId="0" borderId="167" xfId="93" applyFont="1" applyBorder="1" applyAlignment="1">
      <alignment horizontal="center" vertical="center" wrapText="1"/>
    </xf>
    <xf numFmtId="9" fontId="82" fillId="0" borderId="167" xfId="93" applyNumberFormat="1" applyFont="1" applyBorder="1" applyAlignment="1">
      <alignment horizontal="center" vertical="center" wrapText="1"/>
    </xf>
    <xf numFmtId="9" fontId="82" fillId="0" borderId="172" xfId="93" applyNumberFormat="1" applyFont="1" applyBorder="1" applyAlignment="1">
      <alignment horizontal="center" vertical="center" wrapText="1"/>
    </xf>
    <xf numFmtId="0" fontId="24" fillId="0" borderId="86" xfId="93" applyFont="1" applyBorder="1"/>
    <xf numFmtId="0" fontId="46" fillId="0" borderId="66" xfId="93" applyBorder="1" applyAlignment="1">
      <alignment horizontal="center" vertical="center" textRotation="90" wrapText="1"/>
    </xf>
    <xf numFmtId="0" fontId="46" fillId="0" borderId="66" xfId="93" applyBorder="1" applyAlignment="1">
      <alignment horizontal="center" vertical="center" wrapText="1"/>
    </xf>
    <xf numFmtId="0" fontId="46" fillId="0" borderId="167" xfId="93" applyBorder="1" applyAlignment="1">
      <alignment horizontal="left" vertical="center" wrapText="1"/>
    </xf>
    <xf numFmtId="9" fontId="46" fillId="0" borderId="167" xfId="93" applyNumberFormat="1" applyBorder="1" applyAlignment="1">
      <alignment horizontal="center" vertical="center" wrapText="1"/>
    </xf>
    <xf numFmtId="9" fontId="46" fillId="0" borderId="172" xfId="93" applyNumberFormat="1" applyBorder="1" applyAlignment="1">
      <alignment horizontal="center" vertical="center" wrapText="1"/>
    </xf>
    <xf numFmtId="0" fontId="46" fillId="0" borderId="167" xfId="93" applyBorder="1" applyAlignment="1">
      <alignment horizontal="center" vertical="center" wrapText="1"/>
    </xf>
    <xf numFmtId="0" fontId="46" fillId="0" borderId="172" xfId="93" applyBorder="1" applyAlignment="1">
      <alignment horizontal="center" vertical="center" wrapText="1"/>
    </xf>
    <xf numFmtId="0" fontId="82" fillId="0" borderId="172" xfId="93" applyFont="1" applyBorder="1" applyAlignment="1">
      <alignment horizontal="center" vertical="center"/>
    </xf>
    <xf numFmtId="0" fontId="46" fillId="0" borderId="167" xfId="93" applyBorder="1" applyAlignment="1">
      <alignment vertical="center" wrapText="1"/>
    </xf>
    <xf numFmtId="0" fontId="82" fillId="0" borderId="167" xfId="93" applyFont="1" applyBorder="1" applyAlignment="1">
      <alignment horizontal="left" vertical="center" wrapText="1"/>
    </xf>
    <xf numFmtId="0" fontId="82" fillId="0" borderId="71" xfId="93" applyFont="1" applyBorder="1" applyAlignment="1">
      <alignment horizontal="center" vertical="center" wrapText="1"/>
    </xf>
    <xf numFmtId="0" fontId="46" fillId="0" borderId="70" xfId="93" applyBorder="1" applyAlignment="1">
      <alignment horizontal="center" textRotation="90"/>
    </xf>
    <xf numFmtId="0" fontId="82" fillId="0" borderId="58" xfId="93" applyFont="1" applyBorder="1" applyAlignment="1">
      <alignment horizontal="left" vertical="center" wrapText="1"/>
    </xf>
    <xf numFmtId="9" fontId="82" fillId="0" borderId="58" xfId="93" applyNumberFormat="1" applyFont="1" applyBorder="1" applyAlignment="1">
      <alignment horizontal="center" vertical="center" wrapText="1"/>
    </xf>
    <xf numFmtId="9" fontId="46" fillId="0" borderId="167" xfId="93" applyNumberFormat="1" applyBorder="1" applyAlignment="1">
      <alignment horizontal="center" vertical="center"/>
    </xf>
    <xf numFmtId="43" fontId="152" fillId="0" borderId="138" xfId="1" applyFont="1" applyFill="1" applyBorder="1" applyAlignment="1">
      <alignment horizontal="center" vertical="center" wrapText="1"/>
    </xf>
    <xf numFmtId="43" fontId="24" fillId="0" borderId="139" xfId="1" applyFont="1" applyFill="1" applyBorder="1"/>
    <xf numFmtId="9" fontId="46" fillId="0" borderId="58" xfId="93" applyNumberFormat="1" applyBorder="1" applyAlignment="1">
      <alignment horizontal="center" vertical="center"/>
    </xf>
    <xf numFmtId="0" fontId="24" fillId="0" borderId="169" xfId="93" applyFont="1" applyBorder="1"/>
    <xf numFmtId="0" fontId="152" fillId="7" borderId="188" xfId="93" applyFont="1" applyFill="1" applyBorder="1" applyAlignment="1">
      <alignment horizontal="center" vertical="center" wrapText="1"/>
    </xf>
    <xf numFmtId="0" fontId="24" fillId="7" borderId="189" xfId="93" applyFont="1" applyFill="1" applyBorder="1"/>
    <xf numFmtId="0" fontId="24" fillId="7" borderId="190" xfId="93" applyFont="1" applyFill="1" applyBorder="1"/>
    <xf numFmtId="0" fontId="152" fillId="0" borderId="162" xfId="93" applyFont="1" applyBorder="1" applyAlignment="1">
      <alignment horizontal="center" vertical="center" wrapText="1"/>
    </xf>
    <xf numFmtId="43" fontId="153" fillId="0" borderId="161" xfId="1" applyFont="1" applyFill="1" applyBorder="1" applyAlignment="1">
      <alignment horizontal="center" vertical="center" wrapText="1"/>
    </xf>
    <xf numFmtId="43" fontId="24" fillId="0" borderId="162" xfId="1" applyFont="1" applyFill="1" applyBorder="1"/>
    <xf numFmtId="43" fontId="24" fillId="0" borderId="165" xfId="1" applyFont="1" applyFill="1" applyBorder="1"/>
    <xf numFmtId="0" fontId="152" fillId="7" borderId="191" xfId="93" applyFont="1" applyFill="1" applyBorder="1" applyAlignment="1">
      <alignment horizontal="center" vertical="center" wrapText="1"/>
    </xf>
    <xf numFmtId="0" fontId="24" fillId="7" borderId="69" xfId="93" applyFont="1" applyFill="1" applyBorder="1"/>
    <xf numFmtId="0" fontId="24" fillId="7" borderId="144" xfId="93" applyFont="1" applyFill="1" applyBorder="1"/>
    <xf numFmtId="0" fontId="152" fillId="0" borderId="192" xfId="93" applyFont="1" applyBorder="1" applyAlignment="1">
      <alignment horizontal="center" vertical="center" wrapText="1"/>
    </xf>
    <xf numFmtId="0" fontId="82" fillId="0" borderId="167" xfId="93" applyFont="1" applyBorder="1" applyAlignment="1">
      <alignment vertical="center" wrapText="1"/>
    </xf>
    <xf numFmtId="0" fontId="82" fillId="0" borderId="58" xfId="93" applyFont="1" applyBorder="1" applyAlignment="1">
      <alignment vertical="center" wrapText="1"/>
    </xf>
    <xf numFmtId="0" fontId="88" fillId="0" borderId="104" xfId="131" applyFont="1" applyBorder="1" applyAlignment="1">
      <alignment horizontal="center" vertical="center" wrapText="1"/>
    </xf>
    <xf numFmtId="0" fontId="88" fillId="0" borderId="33" xfId="131" applyFont="1" applyBorder="1" applyAlignment="1">
      <alignment horizontal="center" vertical="center" wrapText="1"/>
    </xf>
    <xf numFmtId="0" fontId="88" fillId="0" borderId="52" xfId="131" applyFont="1" applyBorder="1" applyAlignment="1">
      <alignment horizontal="center" vertical="center" wrapText="1"/>
    </xf>
    <xf numFmtId="9" fontId="89" fillId="0" borderId="53" xfId="131" applyNumberFormat="1" applyFont="1" applyBorder="1" applyAlignment="1">
      <alignment horizontal="center" vertical="center" wrapText="1"/>
    </xf>
    <xf numFmtId="9" fontId="89" fillId="0" borderId="44" xfId="131" applyNumberFormat="1" applyFont="1" applyBorder="1" applyAlignment="1">
      <alignment horizontal="center" vertical="center" wrapText="1"/>
    </xf>
    <xf numFmtId="9" fontId="89" fillId="0" borderId="31" xfId="131" applyNumberFormat="1" applyFont="1" applyBorder="1" applyAlignment="1">
      <alignment horizontal="center" vertical="center" wrapText="1"/>
    </xf>
    <xf numFmtId="0" fontId="88" fillId="0" borderId="23" xfId="131" applyFont="1" applyBorder="1" applyAlignment="1">
      <alignment horizontal="center" vertical="center" wrapText="1"/>
    </xf>
    <xf numFmtId="0" fontId="88" fillId="0" borderId="43" xfId="131" applyFont="1" applyBorder="1" applyAlignment="1">
      <alignment horizontal="center" vertical="center" wrapText="1"/>
    </xf>
    <xf numFmtId="0" fontId="88" fillId="0" borderId="23" xfId="131" applyFont="1" applyBorder="1" applyAlignment="1">
      <alignment horizontal="left" vertical="center" wrapText="1"/>
    </xf>
    <xf numFmtId="0" fontId="88" fillId="0" borderId="43" xfId="131" applyFont="1" applyBorder="1" applyAlignment="1">
      <alignment horizontal="left" vertical="center" wrapText="1"/>
    </xf>
    <xf numFmtId="9" fontId="89" fillId="0" borderId="23" xfId="131" applyNumberFormat="1" applyFont="1" applyBorder="1" applyAlignment="1">
      <alignment horizontal="center" vertical="center" wrapText="1"/>
    </xf>
    <xf numFmtId="9" fontId="89" fillId="0" borderId="43" xfId="131" applyNumberFormat="1" applyFont="1" applyBorder="1" applyAlignment="1">
      <alignment horizontal="center" vertical="center" wrapText="1"/>
    </xf>
    <xf numFmtId="0" fontId="91" fillId="33" borderId="61" xfId="131" applyFont="1" applyFill="1" applyBorder="1" applyAlignment="1">
      <alignment horizontal="center" vertical="center" textRotation="90" wrapText="1"/>
    </xf>
    <xf numFmtId="0" fontId="91" fillId="33" borderId="47" xfId="131" applyFont="1" applyFill="1" applyBorder="1" applyAlignment="1">
      <alignment horizontal="center" vertical="center" textRotation="90" wrapText="1"/>
    </xf>
    <xf numFmtId="0" fontId="91" fillId="33" borderId="108" xfId="131" applyFont="1" applyFill="1" applyBorder="1" applyAlignment="1">
      <alignment horizontal="center" vertical="center" textRotation="90" wrapText="1"/>
    </xf>
    <xf numFmtId="0" fontId="88" fillId="0" borderId="31" xfId="131" applyFont="1" applyBorder="1" applyAlignment="1">
      <alignment horizontal="center" vertical="center" wrapText="1"/>
    </xf>
    <xf numFmtId="0" fontId="88" fillId="0" borderId="31" xfId="131" applyFont="1" applyBorder="1" applyAlignment="1">
      <alignment horizontal="left" vertical="center" wrapText="1"/>
    </xf>
    <xf numFmtId="0" fontId="88" fillId="0" borderId="44" xfId="131" applyFont="1" applyBorder="1" applyAlignment="1">
      <alignment horizontal="center" vertical="center" wrapText="1"/>
    </xf>
    <xf numFmtId="0" fontId="88" fillId="0" borderId="44" xfId="131" applyFont="1" applyBorder="1" applyAlignment="1">
      <alignment horizontal="left" vertical="center" wrapText="1"/>
    </xf>
    <xf numFmtId="0" fontId="89" fillId="30" borderId="0" xfId="131" applyFont="1" applyFill="1" applyAlignment="1">
      <alignment horizontal="center"/>
    </xf>
    <xf numFmtId="0" fontId="166" fillId="15" borderId="100" xfId="131" applyFont="1" applyFill="1" applyBorder="1" applyAlignment="1">
      <alignment horizontal="left" vertical="center"/>
    </xf>
    <xf numFmtId="0" fontId="166" fillId="15" borderId="4" xfId="131" applyFont="1" applyFill="1" applyBorder="1" applyAlignment="1">
      <alignment horizontal="left" vertical="center"/>
    </xf>
    <xf numFmtId="0" fontId="166" fillId="15" borderId="102" xfId="131" applyFont="1" applyFill="1" applyBorder="1" applyAlignment="1">
      <alignment horizontal="left" vertical="center"/>
    </xf>
    <xf numFmtId="0" fontId="88" fillId="0" borderId="101" xfId="131" applyFont="1" applyBorder="1" applyAlignment="1">
      <alignment horizontal="center" vertical="center" wrapText="1"/>
    </xf>
    <xf numFmtId="0" fontId="88" fillId="0" borderId="1" xfId="131" applyFont="1" applyBorder="1" applyAlignment="1">
      <alignment horizontal="center" vertical="center" wrapText="1"/>
    </xf>
    <xf numFmtId="0" fontId="88" fillId="0" borderId="25" xfId="131" applyFont="1" applyBorder="1" applyAlignment="1">
      <alignment horizontal="center" vertical="center" wrapText="1"/>
    </xf>
    <xf numFmtId="0" fontId="91" fillId="32" borderId="61" xfId="131" applyFont="1" applyFill="1" applyBorder="1" applyAlignment="1">
      <alignment horizontal="center" vertical="center" textRotation="90" wrapText="1"/>
    </xf>
    <xf numFmtId="0" fontId="91" fillId="32" borderId="47" xfId="131" applyFont="1" applyFill="1" applyBorder="1" applyAlignment="1">
      <alignment horizontal="center" vertical="center" textRotation="90" wrapText="1"/>
    </xf>
    <xf numFmtId="0" fontId="88" fillId="0" borderId="53" xfId="131" applyFont="1" applyBorder="1" applyAlignment="1">
      <alignment horizontal="center" vertical="center" wrapText="1"/>
    </xf>
    <xf numFmtId="0" fontId="88" fillId="0" borderId="53" xfId="131" applyFont="1" applyBorder="1" applyAlignment="1">
      <alignment horizontal="left" vertical="center" wrapText="1"/>
    </xf>
    <xf numFmtId="0" fontId="89" fillId="0" borderId="21" xfId="131" applyFont="1" applyBorder="1" applyAlignment="1">
      <alignment horizontal="center" vertical="center" wrapText="1"/>
    </xf>
    <xf numFmtId="0" fontId="89" fillId="0" borderId="22" xfId="131" applyFont="1" applyBorder="1" applyAlignment="1">
      <alignment horizontal="center" vertical="center" wrapText="1"/>
    </xf>
    <xf numFmtId="0" fontId="89" fillId="0" borderId="32" xfId="131" applyFont="1" applyBorder="1" applyAlignment="1">
      <alignment horizontal="center" vertical="center" wrapText="1"/>
    </xf>
    <xf numFmtId="0" fontId="89" fillId="0" borderId="33" xfId="131" applyFont="1" applyBorder="1" applyAlignment="1">
      <alignment horizontal="center" vertical="center" wrapText="1"/>
    </xf>
    <xf numFmtId="0" fontId="89" fillId="0" borderId="52" xfId="131" applyFont="1" applyBorder="1" applyAlignment="1">
      <alignment horizontal="center" vertical="center" wrapText="1"/>
    </xf>
    <xf numFmtId="0" fontId="91" fillId="31" borderId="61" xfId="131" applyFont="1" applyFill="1" applyBorder="1" applyAlignment="1">
      <alignment horizontal="center" vertical="center" textRotation="90" wrapText="1"/>
    </xf>
    <xf numFmtId="0" fontId="91" fillId="31" borderId="47" xfId="131" applyFont="1" applyFill="1" applyBorder="1" applyAlignment="1">
      <alignment horizontal="center" vertical="center" textRotation="90" wrapText="1"/>
    </xf>
    <xf numFmtId="0" fontId="91" fillId="31" borderId="108" xfId="131" applyFont="1" applyFill="1" applyBorder="1" applyAlignment="1">
      <alignment horizontal="center" vertical="center" textRotation="90" wrapText="1"/>
    </xf>
    <xf numFmtId="0" fontId="88" fillId="0" borderId="39" xfId="131" applyFont="1" applyBorder="1" applyAlignment="1">
      <alignment horizontal="center" vertical="center" wrapText="1"/>
    </xf>
    <xf numFmtId="0" fontId="88" fillId="0" borderId="0" xfId="131" applyFont="1" applyAlignment="1">
      <alignment horizontal="center" vertical="center" wrapText="1"/>
    </xf>
    <xf numFmtId="0" fontId="88" fillId="0" borderId="24" xfId="131" applyFont="1" applyBorder="1" applyAlignment="1">
      <alignment horizontal="center" vertical="center" wrapText="1"/>
    </xf>
    <xf numFmtId="0" fontId="88" fillId="0" borderId="0" xfId="131" applyFont="1" applyAlignment="1">
      <alignment horizontal="center"/>
    </xf>
    <xf numFmtId="0" fontId="88" fillId="0" borderId="24" xfId="131" applyFont="1" applyBorder="1" applyAlignment="1">
      <alignment horizontal="center"/>
    </xf>
    <xf numFmtId="0" fontId="88" fillId="0" borderId="15" xfId="131" applyFont="1" applyBorder="1" applyAlignment="1">
      <alignment horizontal="center" vertical="center" wrapText="1"/>
    </xf>
    <xf numFmtId="0" fontId="88" fillId="0" borderId="26" xfId="131" applyFont="1" applyBorder="1" applyAlignment="1">
      <alignment horizontal="center" vertical="center" wrapText="1"/>
    </xf>
    <xf numFmtId="0" fontId="88" fillId="0" borderId="15" xfId="131" applyFont="1" applyBorder="1" applyAlignment="1">
      <alignment horizontal="left" vertical="center" wrapText="1"/>
    </xf>
    <xf numFmtId="0" fontId="88" fillId="0" borderId="26" xfId="131" applyFont="1" applyBorder="1" applyAlignment="1">
      <alignment horizontal="left" vertical="center" wrapText="1"/>
    </xf>
    <xf numFmtId="0" fontId="88" fillId="0" borderId="101" xfId="131" applyFont="1" applyBorder="1" applyAlignment="1">
      <alignment horizontal="left" vertical="center" wrapText="1"/>
    </xf>
    <xf numFmtId="9" fontId="89" fillId="0" borderId="39" xfId="131" applyNumberFormat="1" applyFont="1" applyBorder="1" applyAlignment="1">
      <alignment horizontal="center" vertical="center" wrapText="1"/>
    </xf>
    <xf numFmtId="9" fontId="89" fillId="0" borderId="0" xfId="131" applyNumberFormat="1" applyFont="1" applyAlignment="1">
      <alignment horizontal="center" vertical="center" wrapText="1"/>
    </xf>
    <xf numFmtId="9" fontId="89" fillId="0" borderId="1" xfId="131" applyNumberFormat="1" applyFont="1" applyBorder="1" applyAlignment="1">
      <alignment horizontal="center" vertical="center" wrapText="1"/>
    </xf>
    <xf numFmtId="9" fontId="89" fillId="0" borderId="15" xfId="131" applyNumberFormat="1" applyFont="1" applyBorder="1" applyAlignment="1">
      <alignment horizontal="center" vertical="center" wrapText="1"/>
    </xf>
    <xf numFmtId="9" fontId="89" fillId="0" borderId="26" xfId="131" applyNumberFormat="1" applyFont="1" applyBorder="1" applyAlignment="1">
      <alignment horizontal="center" vertical="center" wrapText="1"/>
    </xf>
    <xf numFmtId="9" fontId="89" fillId="0" borderId="101" xfId="131" applyNumberFormat="1" applyFont="1" applyBorder="1" applyAlignment="1">
      <alignment horizontal="center" vertical="center" wrapText="1"/>
    </xf>
    <xf numFmtId="0" fontId="89" fillId="0" borderId="3" xfId="131" applyFont="1" applyBorder="1" applyAlignment="1">
      <alignment horizontal="center" vertical="center" wrapText="1"/>
    </xf>
    <xf numFmtId="0" fontId="89" fillId="0" borderId="5" xfId="131" applyFont="1" applyBorder="1" applyAlignment="1">
      <alignment horizontal="center" vertical="center" wrapText="1"/>
    </xf>
    <xf numFmtId="0" fontId="89" fillId="26" borderId="11" xfId="131" applyFont="1" applyFill="1" applyBorder="1" applyAlignment="1">
      <alignment horizontal="center" vertical="center" wrapText="1"/>
    </xf>
    <xf numFmtId="0" fontId="89" fillId="26" borderId="12" xfId="131" applyFont="1" applyFill="1" applyBorder="1" applyAlignment="1">
      <alignment horizontal="center" vertical="center" wrapText="1"/>
    </xf>
    <xf numFmtId="0" fontId="89" fillId="26" borderId="14" xfId="131" applyFont="1" applyFill="1" applyBorder="1" applyAlignment="1">
      <alignment horizontal="center" vertical="center" wrapText="1"/>
    </xf>
    <xf numFmtId="0" fontId="89" fillId="0" borderId="59" xfId="131" applyFont="1" applyBorder="1" applyAlignment="1">
      <alignment horizontal="center" vertical="center" wrapText="1"/>
    </xf>
    <xf numFmtId="0" fontId="89" fillId="0" borderId="24" xfId="131" applyFont="1" applyBorder="1" applyAlignment="1">
      <alignment horizontal="center" vertical="center" wrapText="1"/>
    </xf>
    <xf numFmtId="0" fontId="89" fillId="0" borderId="50" xfId="131" applyFont="1" applyBorder="1" applyAlignment="1">
      <alignment horizontal="center" vertical="center" wrapText="1"/>
    </xf>
    <xf numFmtId="0" fontId="89" fillId="0" borderId="110" xfId="131" applyFont="1" applyBorder="1" applyAlignment="1">
      <alignment horizontal="center" vertical="center" wrapText="1"/>
    </xf>
    <xf numFmtId="0" fontId="89" fillId="0" borderId="111" xfId="131" applyFont="1" applyBorder="1" applyAlignment="1">
      <alignment horizontal="center" vertical="center" wrapText="1"/>
    </xf>
    <xf numFmtId="0" fontId="89" fillId="0" borderId="109" xfId="131" applyFont="1" applyBorder="1" applyAlignment="1">
      <alignment horizontal="center" vertical="center" wrapText="1"/>
    </xf>
    <xf numFmtId="0" fontId="89" fillId="5" borderId="11" xfId="131" applyFont="1" applyFill="1" applyBorder="1" applyAlignment="1">
      <alignment horizontal="center" vertical="center" wrapText="1"/>
    </xf>
    <xf numFmtId="0" fontId="89" fillId="5" borderId="12" xfId="131" applyFont="1" applyFill="1" applyBorder="1" applyAlignment="1">
      <alignment horizontal="center" vertical="center" wrapText="1"/>
    </xf>
    <xf numFmtId="0" fontId="89" fillId="5" borderId="14" xfId="131" applyFont="1" applyFill="1" applyBorder="1" applyAlignment="1">
      <alignment horizontal="center" vertical="center" wrapText="1"/>
    </xf>
    <xf numFmtId="0" fontId="89" fillId="0" borderId="34" xfId="131" applyFont="1" applyBorder="1" applyAlignment="1">
      <alignment horizontal="center" vertical="center" wrapText="1"/>
    </xf>
    <xf numFmtId="0" fontId="89" fillId="0" borderId="2" xfId="131" applyFont="1" applyBorder="1" applyAlignment="1">
      <alignment horizontal="center" vertical="center" wrapText="1"/>
    </xf>
    <xf numFmtId="0" fontId="89" fillId="0" borderId="18" xfId="131" applyFont="1" applyBorder="1" applyAlignment="1">
      <alignment horizontal="center" vertical="center" wrapText="1"/>
    </xf>
    <xf numFmtId="0" fontId="89" fillId="0" borderId="112" xfId="131" applyFont="1" applyFill="1" applyBorder="1" applyAlignment="1">
      <alignment horizontal="center" vertical="center" wrapText="1"/>
    </xf>
    <xf numFmtId="0" fontId="89" fillId="0" borderId="39" xfId="131" applyFont="1" applyFill="1" applyBorder="1" applyAlignment="1">
      <alignment horizontal="center" vertical="center" wrapText="1"/>
    </xf>
    <xf numFmtId="0" fontId="89" fillId="0" borderId="113" xfId="131" applyFont="1" applyFill="1" applyBorder="1" applyAlignment="1">
      <alignment horizontal="center" vertical="center" wrapText="1"/>
    </xf>
    <xf numFmtId="0" fontId="91" fillId="14" borderId="61" xfId="131" applyFont="1" applyFill="1" applyBorder="1" applyAlignment="1">
      <alignment horizontal="center" vertical="center" textRotation="90" wrapText="1"/>
    </xf>
    <xf numFmtId="0" fontId="91" fillId="14" borderId="47" xfId="131" applyFont="1" applyFill="1" applyBorder="1" applyAlignment="1">
      <alignment horizontal="center" vertical="center" textRotation="90" wrapText="1"/>
    </xf>
    <xf numFmtId="0" fontId="91" fillId="14" borderId="108" xfId="131" applyFont="1" applyFill="1" applyBorder="1" applyAlignment="1">
      <alignment horizontal="center" vertical="center" textRotation="90" wrapText="1"/>
    </xf>
    <xf numFmtId="0" fontId="97" fillId="29" borderId="61" xfId="131" applyFont="1" applyFill="1" applyBorder="1" applyAlignment="1">
      <alignment horizontal="center" vertical="center" textRotation="90" wrapText="1"/>
    </xf>
    <xf numFmtId="0" fontId="97" fillId="29" borderId="47" xfId="131" applyFont="1" applyFill="1" applyBorder="1" applyAlignment="1">
      <alignment horizontal="center" vertical="center" textRotation="90" wrapText="1"/>
    </xf>
    <xf numFmtId="0" fontId="97" fillId="29" borderId="108" xfId="131" applyFont="1" applyFill="1" applyBorder="1" applyAlignment="1">
      <alignment horizontal="center" vertical="center" textRotation="90" wrapText="1"/>
    </xf>
    <xf numFmtId="0" fontId="88" fillId="0" borderId="16" xfId="131" applyFont="1" applyBorder="1" applyAlignment="1">
      <alignment horizontal="left" vertical="center" wrapText="1"/>
    </xf>
    <xf numFmtId="0" fontId="88" fillId="0" borderId="24" xfId="131" applyFont="1" applyBorder="1" applyAlignment="1">
      <alignment horizontal="left" vertical="center" wrapText="1"/>
    </xf>
    <xf numFmtId="0" fontId="88" fillId="0" borderId="50" xfId="131" applyFont="1" applyBorder="1" applyAlignment="1">
      <alignment horizontal="left" vertical="center" wrapText="1"/>
    </xf>
    <xf numFmtId="0" fontId="88" fillId="0" borderId="17" xfId="131" applyFont="1" applyBorder="1" applyAlignment="1">
      <alignment horizontal="left" vertical="center" wrapText="1"/>
    </xf>
    <xf numFmtId="0" fontId="88" fillId="0" borderId="2" xfId="131" applyFont="1" applyBorder="1" applyAlignment="1">
      <alignment horizontal="left" vertical="center" wrapText="1"/>
    </xf>
    <xf numFmtId="0" fontId="88" fillId="0" borderId="18" xfId="131" applyFont="1" applyBorder="1" applyAlignment="1">
      <alignment horizontal="left" vertical="center" wrapText="1"/>
    </xf>
    <xf numFmtId="0" fontId="88" fillId="0" borderId="17" xfId="131" applyFont="1" applyBorder="1" applyAlignment="1">
      <alignment horizontal="left" vertical="center"/>
    </xf>
    <xf numFmtId="0" fontId="88" fillId="0" borderId="2" xfId="131" applyFont="1" applyBorder="1" applyAlignment="1">
      <alignment horizontal="left" vertical="center"/>
    </xf>
    <xf numFmtId="0" fontId="88" fillId="0" borderId="18" xfId="131" applyFont="1" applyBorder="1" applyAlignment="1">
      <alignment horizontal="left" vertical="center"/>
    </xf>
    <xf numFmtId="0" fontId="91" fillId="27" borderId="61" xfId="131" applyFont="1" applyFill="1" applyBorder="1" applyAlignment="1">
      <alignment horizontal="center" vertical="center" textRotation="90" wrapText="1"/>
    </xf>
    <xf numFmtId="0" fontId="91" fillId="27" borderId="47" xfId="131" applyFont="1" applyFill="1" applyBorder="1" applyAlignment="1">
      <alignment horizontal="center" vertical="center" textRotation="90" wrapText="1"/>
    </xf>
    <xf numFmtId="0" fontId="97" fillId="5" borderId="47" xfId="131" applyFont="1" applyFill="1" applyBorder="1" applyAlignment="1">
      <alignment horizontal="center" vertical="center" textRotation="90" wrapText="1"/>
    </xf>
    <xf numFmtId="0" fontId="97" fillId="5" borderId="108" xfId="131" applyFont="1" applyFill="1" applyBorder="1" applyAlignment="1">
      <alignment horizontal="center" vertical="center" textRotation="90" wrapText="1"/>
    </xf>
    <xf numFmtId="0" fontId="88" fillId="0" borderId="63" xfId="131" applyFont="1" applyBorder="1" applyAlignment="1">
      <alignment horizontal="left" vertical="center"/>
    </xf>
    <xf numFmtId="0" fontId="88" fillId="0" borderId="60" xfId="131" applyFont="1" applyBorder="1" applyAlignment="1">
      <alignment horizontal="left" vertical="center"/>
    </xf>
    <xf numFmtId="0" fontId="88" fillId="0" borderId="65" xfId="131" applyFont="1" applyBorder="1" applyAlignment="1">
      <alignment horizontal="left" vertical="center"/>
    </xf>
    <xf numFmtId="0" fontId="0" fillId="0" borderId="53" xfId="0" applyBorder="1" applyAlignment="1">
      <alignment vertical="center" wrapText="1"/>
    </xf>
    <xf numFmtId="0" fontId="46" fillId="0" borderId="90" xfId="0" applyFont="1" applyBorder="1" applyAlignment="1">
      <alignment vertical="top" wrapText="1"/>
    </xf>
    <xf numFmtId="0" fontId="0" fillId="0" borderId="78" xfId="0" applyBorder="1" applyAlignment="1">
      <alignment vertical="top" wrapText="1"/>
    </xf>
    <xf numFmtId="0" fontId="24" fillId="0" borderId="85" xfId="0" applyFont="1" applyBorder="1" applyAlignment="1">
      <alignment vertical="top"/>
    </xf>
    <xf numFmtId="0" fontId="46" fillId="0" borderId="66" xfId="0" applyFont="1" applyBorder="1" applyAlignment="1">
      <alignment vertical="top" wrapText="1"/>
    </xf>
    <xf numFmtId="0" fontId="46" fillId="0" borderId="58" xfId="0" applyFont="1" applyBorder="1" applyAlignment="1">
      <alignment vertical="top" wrapText="1"/>
    </xf>
    <xf numFmtId="0" fontId="46" fillId="0" borderId="87" xfId="0" applyFont="1" applyBorder="1" applyAlignment="1">
      <alignment vertical="top" wrapText="1"/>
    </xf>
    <xf numFmtId="0" fontId="0" fillId="0" borderId="88" xfId="0" applyBorder="1" applyAlignment="1">
      <alignment vertical="top" wrapText="1"/>
    </xf>
    <xf numFmtId="0" fontId="0" fillId="0" borderId="58" xfId="0" applyBorder="1" applyAlignment="1">
      <alignment vertical="top" wrapText="1"/>
    </xf>
    <xf numFmtId="0" fontId="0" fillId="0" borderId="87" xfId="0" applyBorder="1" applyAlignment="1">
      <alignment vertical="top" wrapText="1"/>
    </xf>
    <xf numFmtId="0" fontId="46" fillId="0" borderId="8" xfId="0" applyFont="1" applyBorder="1" applyAlignment="1">
      <alignment horizontal="center" vertical="top" wrapText="1"/>
    </xf>
    <xf numFmtId="0" fontId="46" fillId="0" borderId="39" xfId="0" applyFont="1" applyBorder="1" applyAlignment="1">
      <alignment horizontal="center" vertical="center" wrapText="1"/>
    </xf>
    <xf numFmtId="0" fontId="46" fillId="0" borderId="79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79" xfId="0" applyBorder="1" applyAlignment="1">
      <alignment horizontal="center"/>
    </xf>
    <xf numFmtId="0" fontId="46" fillId="0" borderId="39" xfId="0" applyFont="1" applyBorder="1" applyAlignment="1">
      <alignment horizontal="center" vertical="top" wrapText="1"/>
    </xf>
    <xf numFmtId="0" fontId="46" fillId="0" borderId="0" xfId="0" applyFont="1" applyBorder="1" applyAlignment="1">
      <alignment horizontal="center" vertical="top" wrapText="1"/>
    </xf>
    <xf numFmtId="0" fontId="0" fillId="0" borderId="39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24" xfId="0" applyBorder="1" applyAlignment="1">
      <alignment horizontal="center" vertical="top" wrapText="1"/>
    </xf>
    <xf numFmtId="0" fontId="46" fillId="0" borderId="15" xfId="0" applyFont="1" applyBorder="1" applyAlignment="1">
      <alignment horizontal="center" vertical="center" textRotation="90" wrapText="1"/>
    </xf>
    <xf numFmtId="0" fontId="46" fillId="0" borderId="26" xfId="0" applyFont="1" applyBorder="1" applyAlignment="1">
      <alignment horizontal="center" vertical="center" textRotation="90" wrapText="1"/>
    </xf>
    <xf numFmtId="0" fontId="205" fillId="43" borderId="161" xfId="0" applyFont="1" applyFill="1" applyBorder="1" applyAlignment="1">
      <alignment horizontal="center" wrapText="1"/>
    </xf>
    <xf numFmtId="0" fontId="205" fillId="43" borderId="162" xfId="0" applyFont="1" applyFill="1" applyBorder="1" applyAlignment="1">
      <alignment horizontal="center" wrapText="1"/>
    </xf>
    <xf numFmtId="0" fontId="205" fillId="43" borderId="165" xfId="0" applyFont="1" applyFill="1" applyBorder="1" applyAlignment="1">
      <alignment horizontal="center" wrapText="1"/>
    </xf>
    <xf numFmtId="0" fontId="205" fillId="44" borderId="161" xfId="0" applyFont="1" applyFill="1" applyBorder="1" applyAlignment="1">
      <alignment horizontal="center" wrapText="1"/>
    </xf>
    <xf numFmtId="0" fontId="205" fillId="44" borderId="162" xfId="0" applyFont="1" applyFill="1" applyBorder="1" applyAlignment="1">
      <alignment horizontal="center" wrapText="1"/>
    </xf>
    <xf numFmtId="0" fontId="205" fillId="44" borderId="165" xfId="0" applyFont="1" applyFill="1" applyBorder="1" applyAlignment="1">
      <alignment horizontal="center" wrapText="1"/>
    </xf>
    <xf numFmtId="0" fontId="205" fillId="0" borderId="161" xfId="0" applyFont="1" applyBorder="1" applyAlignment="1">
      <alignment horizontal="center" wrapText="1"/>
    </xf>
    <xf numFmtId="0" fontId="205" fillId="0" borderId="162" xfId="0" applyFont="1" applyBorder="1" applyAlignment="1">
      <alignment horizontal="center" wrapText="1"/>
    </xf>
    <xf numFmtId="0" fontId="205" fillId="0" borderId="165" xfId="0" applyFont="1" applyBorder="1" applyAlignment="1">
      <alignment horizontal="center" wrapText="1"/>
    </xf>
    <xf numFmtId="0" fontId="156" fillId="0" borderId="204" xfId="0" applyFont="1" applyBorder="1" applyAlignment="1">
      <alignment horizontal="center" vertical="center" wrapText="1"/>
    </xf>
    <xf numFmtId="0" fontId="156" fillId="0" borderId="187" xfId="0" applyFont="1" applyBorder="1" applyAlignment="1">
      <alignment horizontal="center" vertical="center" wrapText="1"/>
    </xf>
    <xf numFmtId="0" fontId="156" fillId="0" borderId="182" xfId="0" applyFont="1" applyBorder="1" applyAlignment="1">
      <alignment horizontal="center" vertical="center" wrapText="1"/>
    </xf>
    <xf numFmtId="0" fontId="82" fillId="0" borderId="8" xfId="0" applyFont="1" applyBorder="1" applyAlignment="1">
      <alignment vertical="center" wrapText="1"/>
    </xf>
    <xf numFmtId="0" fontId="82" fillId="0" borderId="8" xfId="0" applyFont="1" applyBorder="1" applyAlignment="1">
      <alignment horizontal="center" vertical="center" wrapText="1"/>
    </xf>
    <xf numFmtId="0" fontId="205" fillId="0" borderId="204" xfId="0" applyFont="1" applyBorder="1" applyAlignment="1">
      <alignment vertical="center" wrapText="1"/>
    </xf>
    <xf numFmtId="0" fontId="205" fillId="0" borderId="187" xfId="0" applyFont="1" applyBorder="1" applyAlignment="1">
      <alignment vertical="center" wrapText="1"/>
    </xf>
    <xf numFmtId="0" fontId="205" fillId="0" borderId="182" xfId="0" applyFont="1" applyBorder="1" applyAlignment="1">
      <alignment vertical="center" wrapText="1"/>
    </xf>
    <xf numFmtId="0" fontId="206" fillId="0" borderId="8" xfId="0" applyFont="1" applyBorder="1" applyAlignment="1">
      <alignment vertical="center" wrapText="1"/>
    </xf>
    <xf numFmtId="0" fontId="206" fillId="0" borderId="8" xfId="0" applyFont="1" applyBorder="1" applyAlignment="1">
      <alignment horizontal="center" vertical="center" wrapText="1"/>
    </xf>
    <xf numFmtId="0" fontId="156" fillId="13" borderId="216" xfId="0" applyFont="1" applyFill="1" applyBorder="1" applyAlignment="1">
      <alignment horizontal="center" vertical="center" textRotation="90" wrapText="1"/>
    </xf>
    <xf numFmtId="0" fontId="156" fillId="13" borderId="217" xfId="0" applyFont="1" applyFill="1" applyBorder="1" applyAlignment="1">
      <alignment horizontal="center" vertical="center" textRotation="90" wrapText="1"/>
    </xf>
    <xf numFmtId="0" fontId="156" fillId="13" borderId="218" xfId="0" applyFont="1" applyFill="1" applyBorder="1" applyAlignment="1">
      <alignment horizontal="center" vertical="center" textRotation="90" wrapText="1"/>
    </xf>
    <xf numFmtId="0" fontId="13" fillId="0" borderId="4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46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</cellXfs>
  <cellStyles count="136">
    <cellStyle name="Comma" xfId="1" builtinId="3"/>
    <cellStyle name="Comma 10" xfId="90" xr:uid="{00000000-0005-0000-0000-000001000000}"/>
    <cellStyle name="Comma 11" xfId="94" xr:uid="{00000000-0005-0000-0000-000002000000}"/>
    <cellStyle name="Comma 12" xfId="95" xr:uid="{00000000-0005-0000-0000-000003000000}"/>
    <cellStyle name="Comma 13" xfId="97" xr:uid="{00000000-0005-0000-0000-000004000000}"/>
    <cellStyle name="Comma 14" xfId="121" xr:uid="{00000000-0005-0000-0000-000005000000}"/>
    <cellStyle name="Comma 15" xfId="134" xr:uid="{51DECDB4-1622-4E18-BD24-36CAF044CD60}"/>
    <cellStyle name="Comma 2" xfId="2" xr:uid="{00000000-0005-0000-0000-000006000000}"/>
    <cellStyle name="Comma 2 2" xfId="3" xr:uid="{00000000-0005-0000-0000-000007000000}"/>
    <cellStyle name="Comma 2 2 2" xfId="4" xr:uid="{00000000-0005-0000-0000-000008000000}"/>
    <cellStyle name="Comma 2 2 2 2" xfId="48" xr:uid="{00000000-0005-0000-0000-000009000000}"/>
    <cellStyle name="Comma 2 2 3" xfId="47" xr:uid="{00000000-0005-0000-0000-00000A000000}"/>
    <cellStyle name="Comma 2 3" xfId="5" xr:uid="{00000000-0005-0000-0000-00000B000000}"/>
    <cellStyle name="Comma 2 3 2" xfId="49" xr:uid="{00000000-0005-0000-0000-00000C000000}"/>
    <cellStyle name="Comma 2 4" xfId="6" xr:uid="{00000000-0005-0000-0000-00000D000000}"/>
    <cellStyle name="Comma 2 4 2" xfId="43" xr:uid="{00000000-0005-0000-0000-00000E000000}"/>
    <cellStyle name="Comma 2 4 2 2" xfId="84" xr:uid="{00000000-0005-0000-0000-00000F000000}"/>
    <cellStyle name="Comma 2 4 2 2 2" xfId="115" xr:uid="{00000000-0005-0000-0000-000010000000}"/>
    <cellStyle name="Comma 2 4 2 3" xfId="106" xr:uid="{00000000-0005-0000-0000-000011000000}"/>
    <cellStyle name="Comma 2 4 3" xfId="50" xr:uid="{00000000-0005-0000-0000-000012000000}"/>
    <cellStyle name="Comma 2 4 3 2" xfId="108" xr:uid="{00000000-0005-0000-0000-000013000000}"/>
    <cellStyle name="Comma 2 4 4" xfId="99" xr:uid="{00000000-0005-0000-0000-000014000000}"/>
    <cellStyle name="Comma 2 5" xfId="7" xr:uid="{00000000-0005-0000-0000-000015000000}"/>
    <cellStyle name="Comma 2 5 2" xfId="51" xr:uid="{00000000-0005-0000-0000-000016000000}"/>
    <cellStyle name="Comma 2 6" xfId="46" xr:uid="{00000000-0005-0000-0000-000017000000}"/>
    <cellStyle name="Comma 3" xfId="8" xr:uid="{00000000-0005-0000-0000-000018000000}"/>
    <cellStyle name="Comma 3 2" xfId="9" xr:uid="{00000000-0005-0000-0000-000019000000}"/>
    <cellStyle name="Comma 3 2 2" xfId="53" xr:uid="{00000000-0005-0000-0000-00001A000000}"/>
    <cellStyle name="Comma 3 3" xfId="10" xr:uid="{00000000-0005-0000-0000-00001B000000}"/>
    <cellStyle name="Comma 3 3 2" xfId="54" xr:uid="{00000000-0005-0000-0000-00001C000000}"/>
    <cellStyle name="Comma 3 4" xfId="52" xr:uid="{00000000-0005-0000-0000-00001D000000}"/>
    <cellStyle name="Comma 4" xfId="11" xr:uid="{00000000-0005-0000-0000-00001E000000}"/>
    <cellStyle name="Comma 4 2" xfId="12" xr:uid="{00000000-0005-0000-0000-00001F000000}"/>
    <cellStyle name="Comma 4 2 2" xfId="56" xr:uid="{00000000-0005-0000-0000-000020000000}"/>
    <cellStyle name="Comma 4 3" xfId="55" xr:uid="{00000000-0005-0000-0000-000021000000}"/>
    <cellStyle name="Comma 5" xfId="13" xr:uid="{00000000-0005-0000-0000-000022000000}"/>
    <cellStyle name="Comma 5 2" xfId="14" xr:uid="{00000000-0005-0000-0000-000023000000}"/>
    <cellStyle name="Comma 5 2 2" xfId="15" xr:uid="{00000000-0005-0000-0000-000024000000}"/>
    <cellStyle name="Comma 5 2 2 2" xfId="59" xr:uid="{00000000-0005-0000-0000-000025000000}"/>
    <cellStyle name="Comma 5 2 3" xfId="58" xr:uid="{00000000-0005-0000-0000-000026000000}"/>
    <cellStyle name="Comma 5 3" xfId="16" xr:uid="{00000000-0005-0000-0000-000027000000}"/>
    <cellStyle name="Comma 5 3 2" xfId="17" xr:uid="{00000000-0005-0000-0000-000028000000}"/>
    <cellStyle name="Comma 5 3 2 2" xfId="61" xr:uid="{00000000-0005-0000-0000-000029000000}"/>
    <cellStyle name="Comma 5 3 3" xfId="60" xr:uid="{00000000-0005-0000-0000-00002A000000}"/>
    <cellStyle name="Comma 5 4" xfId="18" xr:uid="{00000000-0005-0000-0000-00002B000000}"/>
    <cellStyle name="Comma 5 4 2" xfId="62" xr:uid="{00000000-0005-0000-0000-00002C000000}"/>
    <cellStyle name="Comma 5 5" xfId="57" xr:uid="{00000000-0005-0000-0000-00002D000000}"/>
    <cellStyle name="Comma 6" xfId="19" xr:uid="{00000000-0005-0000-0000-00002E000000}"/>
    <cellStyle name="Comma 6 2" xfId="42" xr:uid="{00000000-0005-0000-0000-00002F000000}"/>
    <cellStyle name="Comma 6 2 2" xfId="83" xr:uid="{00000000-0005-0000-0000-000030000000}"/>
    <cellStyle name="Comma 6 2 2 2" xfId="114" xr:uid="{00000000-0005-0000-0000-000031000000}"/>
    <cellStyle name="Comma 6 2 3" xfId="105" xr:uid="{00000000-0005-0000-0000-000032000000}"/>
    <cellStyle name="Comma 6 3" xfId="63" xr:uid="{00000000-0005-0000-0000-000033000000}"/>
    <cellStyle name="Comma 6 3 2" xfId="109" xr:uid="{00000000-0005-0000-0000-000034000000}"/>
    <cellStyle name="Comma 6 4" xfId="88" xr:uid="{00000000-0005-0000-0000-000035000000}"/>
    <cellStyle name="Comma 6 4 2" xfId="119" xr:uid="{00000000-0005-0000-0000-000036000000}"/>
    <cellStyle name="Comma 6 4 3" xfId="128" xr:uid="{9CE87784-FE3F-4CEE-A931-0E5CF27E8498}"/>
    <cellStyle name="Comma 6 5" xfId="100" xr:uid="{00000000-0005-0000-0000-000037000000}"/>
    <cellStyle name="Comma 6 6" xfId="133" xr:uid="{405A394B-42FB-4DAD-841B-F0B4A0EEE755}"/>
    <cellStyle name="Comma 6 7" xfId="130" xr:uid="{9EA769EC-5311-434E-A0C3-087D7FC828F8}"/>
    <cellStyle name="Comma 7" xfId="20" xr:uid="{00000000-0005-0000-0000-000038000000}"/>
    <cellStyle name="Comma 7 2" xfId="21" xr:uid="{00000000-0005-0000-0000-000039000000}"/>
    <cellStyle name="Comma 7 2 2" xfId="65" xr:uid="{00000000-0005-0000-0000-00003A000000}"/>
    <cellStyle name="Comma 7 3" xfId="64" xr:uid="{00000000-0005-0000-0000-00003B000000}"/>
    <cellStyle name="Comma 8" xfId="40" xr:uid="{00000000-0005-0000-0000-00003C000000}"/>
    <cellStyle name="Comma 8 2" xfId="81" xr:uid="{00000000-0005-0000-0000-00003D000000}"/>
    <cellStyle name="Comma 8 2 2" xfId="112" xr:uid="{00000000-0005-0000-0000-00003E000000}"/>
    <cellStyle name="Comma 8 3" xfId="103" xr:uid="{00000000-0005-0000-0000-00003F000000}"/>
    <cellStyle name="Comma 9" xfId="87" xr:uid="{00000000-0005-0000-0000-000040000000}"/>
    <cellStyle name="Comma 9 2" xfId="118" xr:uid="{00000000-0005-0000-0000-000041000000}"/>
    <cellStyle name="Comma 9 3" xfId="129" xr:uid="{4C628A27-1988-48B0-A391-A8C5239453FE}"/>
    <cellStyle name="Header1" xfId="22" xr:uid="{00000000-0005-0000-0000-000042000000}"/>
    <cellStyle name="Hyperlink" xfId="125" builtinId="8"/>
    <cellStyle name="Normal" xfId="0" builtinId="0"/>
    <cellStyle name="Normal 10" xfId="86" xr:uid="{00000000-0005-0000-0000-000045000000}"/>
    <cellStyle name="Normal 10 2" xfId="117" xr:uid="{00000000-0005-0000-0000-000046000000}"/>
    <cellStyle name="Normal 10 3" xfId="135" xr:uid="{5E542DF3-0FCE-4B77-B084-3808D5F439DD}"/>
    <cellStyle name="Normal 10 4" xfId="127" xr:uid="{658DA367-F149-48B1-973B-B0F1D9BF96BD}"/>
    <cellStyle name="Normal 11" xfId="89" xr:uid="{00000000-0005-0000-0000-000047000000}"/>
    <cellStyle name="Normal 12" xfId="91" xr:uid="{00000000-0005-0000-0000-000048000000}"/>
    <cellStyle name="Normal 13" xfId="96" xr:uid="{00000000-0005-0000-0000-000049000000}"/>
    <cellStyle name="Normal 14" xfId="120" xr:uid="{00000000-0005-0000-0000-00004A000000}"/>
    <cellStyle name="Normal 15" xfId="123" xr:uid="{00000000-0005-0000-0000-00004B000000}"/>
    <cellStyle name="Normal 16" xfId="124" xr:uid="{00000000-0005-0000-0000-00004C000000}"/>
    <cellStyle name="Normal 17" xfId="131" xr:uid="{DA8A4029-4E0C-40ED-B0DD-61D9594868EB}"/>
    <cellStyle name="Normal 18" xfId="126" xr:uid="{FD07325F-4399-4416-89B2-27B47A355BC5}"/>
    <cellStyle name="Normal 2" xfId="23" xr:uid="{00000000-0005-0000-0000-00004D000000}"/>
    <cellStyle name="Normal 2 2" xfId="24" xr:uid="{00000000-0005-0000-0000-00004E000000}"/>
    <cellStyle name="Normal 2 2 2" xfId="66" xr:uid="{00000000-0005-0000-0000-00004F000000}"/>
    <cellStyle name="Normal 2 3" xfId="93" xr:uid="{00000000-0005-0000-0000-000050000000}"/>
    <cellStyle name="Normal 3" xfId="25" xr:uid="{00000000-0005-0000-0000-000051000000}"/>
    <cellStyle name="Normal 3 2" xfId="26" xr:uid="{00000000-0005-0000-0000-000052000000}"/>
    <cellStyle name="Normal 3 2 2" xfId="68" xr:uid="{00000000-0005-0000-0000-000053000000}"/>
    <cellStyle name="Normal 3 3" xfId="27" xr:uid="{00000000-0005-0000-0000-000054000000}"/>
    <cellStyle name="Normal 3 3 2" xfId="69" xr:uid="{00000000-0005-0000-0000-000055000000}"/>
    <cellStyle name="Normal 3 4" xfId="67" xr:uid="{00000000-0005-0000-0000-000056000000}"/>
    <cellStyle name="Normal 4" xfId="28" xr:uid="{00000000-0005-0000-0000-000057000000}"/>
    <cellStyle name="Normal 4 2" xfId="70" xr:uid="{00000000-0005-0000-0000-000058000000}"/>
    <cellStyle name="Normal 4 2 2" xfId="110" xr:uid="{00000000-0005-0000-0000-000059000000}"/>
    <cellStyle name="Normal 4 3" xfId="101" xr:uid="{00000000-0005-0000-0000-00005A000000}"/>
    <cellStyle name="Normal 5" xfId="29" xr:uid="{00000000-0005-0000-0000-00005B000000}"/>
    <cellStyle name="Normal 5 2" xfId="30" xr:uid="{00000000-0005-0000-0000-00005C000000}"/>
    <cellStyle name="Normal 5 2 2" xfId="72" xr:uid="{00000000-0005-0000-0000-00005D000000}"/>
    <cellStyle name="Normal 5 3" xfId="71" xr:uid="{00000000-0005-0000-0000-00005E000000}"/>
    <cellStyle name="Normal 6" xfId="31" xr:uid="{00000000-0005-0000-0000-00005F000000}"/>
    <cellStyle name="Normal 6 2" xfId="73" xr:uid="{00000000-0005-0000-0000-000060000000}"/>
    <cellStyle name="Normal 7" xfId="32" xr:uid="{00000000-0005-0000-0000-000061000000}"/>
    <cellStyle name="Normal 7 2" xfId="33" xr:uid="{00000000-0005-0000-0000-000062000000}"/>
    <cellStyle name="Normal 7 2 2" xfId="75" xr:uid="{00000000-0005-0000-0000-000063000000}"/>
    <cellStyle name="Normal 7 3" xfId="74" xr:uid="{00000000-0005-0000-0000-000064000000}"/>
    <cellStyle name="Normal 8" xfId="39" xr:uid="{00000000-0005-0000-0000-000065000000}"/>
    <cellStyle name="Normal 8 2" xfId="44" xr:uid="{00000000-0005-0000-0000-000066000000}"/>
    <cellStyle name="Normal 8 2 2" xfId="85" xr:uid="{00000000-0005-0000-0000-000067000000}"/>
    <cellStyle name="Normal 8 2 2 2" xfId="116" xr:uid="{00000000-0005-0000-0000-000068000000}"/>
    <cellStyle name="Normal 8 2 3" xfId="107" xr:uid="{00000000-0005-0000-0000-000069000000}"/>
    <cellStyle name="Normal 8 3" xfId="80" xr:uid="{00000000-0005-0000-0000-00006A000000}"/>
    <cellStyle name="Normal 8 3 2" xfId="111" xr:uid="{00000000-0005-0000-0000-00006B000000}"/>
    <cellStyle name="Normal 8 4" xfId="102" xr:uid="{00000000-0005-0000-0000-00006C000000}"/>
    <cellStyle name="Normal 9" xfId="45" xr:uid="{00000000-0005-0000-0000-00006D000000}"/>
    <cellStyle name="Percent" xfId="34" builtinId="5"/>
    <cellStyle name="Percent 2" xfId="35" xr:uid="{00000000-0005-0000-0000-00006F000000}"/>
    <cellStyle name="Percent 2 2" xfId="36" xr:uid="{00000000-0005-0000-0000-000070000000}"/>
    <cellStyle name="Percent 2 2 2" xfId="77" xr:uid="{00000000-0005-0000-0000-000071000000}"/>
    <cellStyle name="Percent 2 3" xfId="76" xr:uid="{00000000-0005-0000-0000-000072000000}"/>
    <cellStyle name="Percent 3" xfId="37" xr:uid="{00000000-0005-0000-0000-000073000000}"/>
    <cellStyle name="Percent 3 2" xfId="38" xr:uid="{00000000-0005-0000-0000-000074000000}"/>
    <cellStyle name="Percent 3 2 2" xfId="79" xr:uid="{00000000-0005-0000-0000-000075000000}"/>
    <cellStyle name="Percent 3 3" xfId="78" xr:uid="{00000000-0005-0000-0000-000076000000}"/>
    <cellStyle name="Percent 4" xfId="41" xr:uid="{00000000-0005-0000-0000-000077000000}"/>
    <cellStyle name="Percent 4 2" xfId="82" xr:uid="{00000000-0005-0000-0000-000078000000}"/>
    <cellStyle name="Percent 4 2 2" xfId="113" xr:uid="{00000000-0005-0000-0000-000079000000}"/>
    <cellStyle name="Percent 4 3" xfId="104" xr:uid="{00000000-0005-0000-0000-00007A000000}"/>
    <cellStyle name="Percent 5" xfId="92" xr:uid="{00000000-0005-0000-0000-00007B000000}"/>
    <cellStyle name="Percent 6" xfId="98" xr:uid="{00000000-0005-0000-0000-00007C000000}"/>
    <cellStyle name="Percent 7" xfId="122" xr:uid="{00000000-0005-0000-0000-00007D000000}"/>
    <cellStyle name="Percent 8" xfId="132" xr:uid="{95BE716B-2841-48C4-B7D2-E1F71B063100}"/>
  </cellStyles>
  <dxfs count="857"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 patternType="solid">
          <bgColor theme="7" tint="0.59996337778862885"/>
        </patternFill>
      </fill>
    </dxf>
    <dxf>
      <fill>
        <patternFill patternType="solid"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2022 Performance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'Global Dashboard'!$C$5:$C$13</c:f>
              <c:strCache>
                <c:ptCount val="9"/>
                <c:pt idx="0">
                  <c:v>NBC Ngong Road</c:v>
                </c:pt>
                <c:pt idx="1">
                  <c:v>NBC Kibera</c:v>
                </c:pt>
                <c:pt idx="2">
                  <c:v>NBC Ongata Rongai</c:v>
                </c:pt>
                <c:pt idx="3">
                  <c:v>NBC Westlands</c:v>
                </c:pt>
                <c:pt idx="4">
                  <c:v>NBC Kikuyu</c:v>
                </c:pt>
                <c:pt idx="5">
                  <c:v>NBC Kitengela</c:v>
                </c:pt>
                <c:pt idx="6">
                  <c:v>Global Missions &amp; Outreach</c:v>
                </c:pt>
                <c:pt idx="7">
                  <c:v>Administry</c:v>
                </c:pt>
                <c:pt idx="8">
                  <c:v>Leadership Office</c:v>
                </c:pt>
              </c:strCache>
            </c:strRef>
          </c:cat>
          <c:val>
            <c:numRef>
              <c:f>'Global Dashboard'!$D$5:$D$13</c:f>
              <c:numCache>
                <c:formatCode>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0.13235294117647059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59-4719-8B6C-27BE292AC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144584"/>
        <c:axId val="487143016"/>
      </c:barChart>
      <c:catAx>
        <c:axId val="487144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143016"/>
        <c:crosses val="autoZero"/>
        <c:auto val="1"/>
        <c:lblAlgn val="ctr"/>
        <c:lblOffset val="100"/>
        <c:noMultiLvlLbl val="0"/>
      </c:catAx>
      <c:valAx>
        <c:axId val="487143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7144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2022</a:t>
            </a:r>
            <a:r>
              <a:rPr lang="en-US" baseline="0"/>
              <a:t> Ministry Performance (NBC Ng Road)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'NBC NgRd'!$C$7:$C$12</c:f>
              <c:strCache>
                <c:ptCount val="6"/>
                <c:pt idx="0">
                  <c:v>CHILDREN</c:v>
                </c:pt>
                <c:pt idx="1">
                  <c:v>YOUTH &amp; YOUNG ADULTS</c:v>
                </c:pt>
                <c:pt idx="2">
                  <c:v>FAMILY CARE</c:v>
                </c:pt>
                <c:pt idx="3">
                  <c:v>DISCIPLESHIP</c:v>
                </c:pt>
                <c:pt idx="4">
                  <c:v>WORSHIP &amp; PRAYER</c:v>
                </c:pt>
                <c:pt idx="5">
                  <c:v>MEDIA</c:v>
                </c:pt>
              </c:strCache>
            </c:strRef>
          </c:cat>
          <c:val>
            <c:numRef>
              <c:f>'NBC NgRd'!$D$7:$D$12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39-4169-BE2A-E92C7595E7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0800664"/>
        <c:axId val="520801840"/>
      </c:barChart>
      <c:catAx>
        <c:axId val="520800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0801840"/>
        <c:crosses val="autoZero"/>
        <c:auto val="1"/>
        <c:lblAlgn val="ctr"/>
        <c:lblOffset val="100"/>
        <c:noMultiLvlLbl val="0"/>
      </c:catAx>
      <c:valAx>
        <c:axId val="52080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0800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485776</xdr:colOff>
      <xdr:row>2</xdr:row>
      <xdr:rowOff>338137</xdr:rowOff>
    </xdr:from>
    <xdr:to>
      <xdr:col>13</xdr:col>
      <xdr:colOff>752476</xdr:colOff>
      <xdr:row>13</xdr:row>
      <xdr:rowOff>138112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2155031</xdr:colOff>
      <xdr:row>25</xdr:row>
      <xdr:rowOff>47625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288756" y="680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22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88156" y="6229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23</xdr:row>
      <xdr:rowOff>47625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488156" y="641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25</xdr:row>
      <xdr:rowOff>47625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5288756" y="680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22</xdr:row>
      <xdr:rowOff>47625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488156" y="6229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23</xdr:row>
      <xdr:rowOff>47625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>
          <a:off x="488156" y="641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25</xdr:row>
      <xdr:rowOff>47625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5288756" y="680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22</xdr:row>
      <xdr:rowOff>47625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/>
      </xdr:nvSpPr>
      <xdr:spPr>
        <a:xfrm>
          <a:off x="488156" y="6229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23</xdr:row>
      <xdr:rowOff>47625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488156" y="641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25</xdr:row>
      <xdr:rowOff>47625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5288756" y="680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22</xdr:row>
      <xdr:rowOff>47625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488156" y="6229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31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5288756" y="842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16</xdr:row>
      <xdr:rowOff>47625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2402681" y="486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2</xdr:col>
      <xdr:colOff>2155031</xdr:colOff>
      <xdr:row>20</xdr:row>
      <xdr:rowOff>47625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2402681" y="583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23</xdr:row>
      <xdr:rowOff>47625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488156" y="641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23</xdr:row>
      <xdr:rowOff>47625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/>
      </xdr:nvSpPr>
      <xdr:spPr>
        <a:xfrm>
          <a:off x="488156" y="641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23</xdr:row>
      <xdr:rowOff>47625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488156" y="641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2155031</xdr:colOff>
      <xdr:row>25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488156" y="675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24</xdr:row>
      <xdr:rowOff>47625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/>
      </xdr:nvSpPr>
      <xdr:spPr>
        <a:xfrm>
          <a:off x="5288756" y="661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24</xdr:row>
      <xdr:rowOff>47625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5288756" y="661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24</xdr:row>
      <xdr:rowOff>47625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/>
      </xdr:nvSpPr>
      <xdr:spPr>
        <a:xfrm>
          <a:off x="5288756" y="661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24</xdr:row>
      <xdr:rowOff>47625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/>
      </xdr:nvSpPr>
      <xdr:spPr>
        <a:xfrm>
          <a:off x="5288756" y="661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26</xdr:row>
      <xdr:rowOff>47625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/>
      </xdr:nvSpPr>
      <xdr:spPr>
        <a:xfrm>
          <a:off x="5288756" y="703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26</xdr:row>
      <xdr:rowOff>47625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/>
      </xdr:nvSpPr>
      <xdr:spPr>
        <a:xfrm>
          <a:off x="5288756" y="703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26</xdr:row>
      <xdr:rowOff>47625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/>
      </xdr:nvSpPr>
      <xdr:spPr>
        <a:xfrm>
          <a:off x="5288756" y="703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2155031</xdr:colOff>
      <xdr:row>26</xdr:row>
      <xdr:rowOff>47625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/>
      </xdr:nvSpPr>
      <xdr:spPr>
        <a:xfrm>
          <a:off x="5288756" y="703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>
    <xdr:from>
      <xdr:col>4</xdr:col>
      <xdr:colOff>600075</xdr:colOff>
      <xdr:row>5</xdr:row>
      <xdr:rowOff>61911</xdr:rowOff>
    </xdr:from>
    <xdr:to>
      <xdr:col>13</xdr:col>
      <xdr:colOff>466725</xdr:colOff>
      <xdr:row>14</xdr:row>
      <xdr:rowOff>133350</xdr:rowOff>
    </xdr:to>
    <xdr:graphicFrame macro="">
      <xdr:nvGraphicFramePr>
        <xdr:cNvPr id="83" name="Chart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690562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6905625" y="1217155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/>
      </xdr:nvSpPr>
      <xdr:spPr>
        <a:xfrm>
          <a:off x="6905625" y="123334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 txBox="1"/>
      </xdr:nvSpPr>
      <xdr:spPr>
        <a:xfrm>
          <a:off x="6905625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 txBox="1"/>
      </xdr:nvSpPr>
      <xdr:spPr>
        <a:xfrm>
          <a:off x="690562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 txBox="1"/>
      </xdr:nvSpPr>
      <xdr:spPr>
        <a:xfrm>
          <a:off x="6905625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7</xdr:col>
      <xdr:colOff>228600</xdr:colOff>
      <xdr:row>40</xdr:row>
      <xdr:rowOff>0</xdr:rowOff>
    </xdr:from>
    <xdr:ext cx="622657" cy="102870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SpPr txBox="1"/>
      </xdr:nvSpPr>
      <xdr:spPr>
        <a:xfrm flipH="1">
          <a:off x="6905625" y="14820900"/>
          <a:ext cx="622657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SpPr txBox="1"/>
      </xdr:nvSpPr>
      <xdr:spPr>
        <a:xfrm>
          <a:off x="6905625" y="148195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SpPr txBox="1"/>
      </xdr:nvSpPr>
      <xdr:spPr>
        <a:xfrm>
          <a:off x="6905625" y="1469568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SpPr txBox="1"/>
      </xdr:nvSpPr>
      <xdr:spPr>
        <a:xfrm>
          <a:off x="6905625" y="148195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0</xdr:rowOff>
    </xdr:from>
    <xdr:ext cx="184731" cy="387525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SpPr txBox="1"/>
      </xdr:nvSpPr>
      <xdr:spPr>
        <a:xfrm>
          <a:off x="6905625" y="152386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0</xdr:rowOff>
    </xdr:from>
    <xdr:ext cx="184731" cy="491326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SpPr txBox="1"/>
      </xdr:nvSpPr>
      <xdr:spPr>
        <a:xfrm>
          <a:off x="6905625" y="1511478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400-00007F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400-000080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400-00008100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400-000082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SpPr txBox="1"/>
      </xdr:nvSpPr>
      <xdr:spPr>
        <a:xfrm>
          <a:off x="6905625" y="156577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49</xdr:row>
      <xdr:rowOff>293884</xdr:rowOff>
    </xdr:from>
    <xdr:ext cx="184731" cy="491326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SpPr txBox="1"/>
      </xdr:nvSpPr>
      <xdr:spPr>
        <a:xfrm>
          <a:off x="6905625" y="203059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SpPr txBox="1"/>
      </xdr:nvSpPr>
      <xdr:spPr>
        <a:xfrm>
          <a:off x="690562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SpPr txBox="1"/>
      </xdr:nvSpPr>
      <xdr:spPr>
        <a:xfrm>
          <a:off x="6905625" y="1217155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0000000-0008-0000-0400-0000C1000000}"/>
            </a:ext>
          </a:extLst>
        </xdr:cNvPr>
        <xdr:cNvSpPr txBox="1"/>
      </xdr:nvSpPr>
      <xdr:spPr>
        <a:xfrm>
          <a:off x="6905625" y="123334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0000000-0008-0000-0400-0000C2000000}"/>
            </a:ext>
          </a:extLst>
        </xdr:cNvPr>
        <xdr:cNvSpPr txBox="1"/>
      </xdr:nvSpPr>
      <xdr:spPr>
        <a:xfrm>
          <a:off x="6905625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00000000-0008-0000-0400-0000C3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00000000-0008-0000-0400-0000C4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00000000-0008-0000-0400-0000C5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00000000-0008-0000-0400-0000C6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00000000-0008-0000-0400-0000C7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00000000-0008-0000-0400-0000C8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00000000-0008-0000-0400-0000C9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400-0000CA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0000000-0008-0000-0400-0000CC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00000000-0008-0000-0400-0000CD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00000000-0008-0000-0400-0000CE000000}"/>
            </a:ext>
          </a:extLst>
        </xdr:cNvPr>
        <xdr:cNvSpPr txBox="1"/>
      </xdr:nvSpPr>
      <xdr:spPr>
        <a:xfrm>
          <a:off x="690562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00000000-0008-0000-0400-0000CF000000}"/>
            </a:ext>
          </a:extLst>
        </xdr:cNvPr>
        <xdr:cNvSpPr txBox="1"/>
      </xdr:nvSpPr>
      <xdr:spPr>
        <a:xfrm>
          <a:off x="690562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00000000-0008-0000-0400-0000D0000000}"/>
            </a:ext>
          </a:extLst>
        </xdr:cNvPr>
        <xdr:cNvSpPr txBox="1"/>
      </xdr:nvSpPr>
      <xdr:spPr>
        <a:xfrm>
          <a:off x="6905625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00000000-0008-0000-0400-0000D1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00000000-0008-0000-0400-0000D2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00000000-0008-0000-0400-0000D4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00000000-0008-0000-0400-0000D5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400-0000D6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0000000-0008-0000-0400-0000D7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00000000-0008-0000-0400-0000D8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00000000-0008-0000-0400-0000D9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00000000-0008-0000-0400-0000DA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0000000-0008-0000-0400-0000DB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00000000-0008-0000-0400-0000DC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00000000-0008-0000-0400-0000DD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00000000-0008-0000-0400-0000DF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00000000-0008-0000-0400-0000E1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00000000-0008-0000-0400-0000E2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00000000-0008-0000-0400-0000E3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00000000-0008-0000-0400-0000E6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00000000-0008-0000-0400-0000E7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SpPr txBox="1"/>
      </xdr:nvSpPr>
      <xdr:spPr>
        <a:xfrm>
          <a:off x="690562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SpPr txBox="1"/>
      </xdr:nvSpPr>
      <xdr:spPr>
        <a:xfrm>
          <a:off x="6905625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SpPr txBox="1"/>
      </xdr:nvSpPr>
      <xdr:spPr>
        <a:xfrm>
          <a:off x="6905625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7</xdr:col>
      <xdr:colOff>228600</xdr:colOff>
      <xdr:row>40</xdr:row>
      <xdr:rowOff>0</xdr:rowOff>
    </xdr:from>
    <xdr:ext cx="622657" cy="102870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SpPr txBox="1"/>
      </xdr:nvSpPr>
      <xdr:spPr>
        <a:xfrm flipH="1">
          <a:off x="6905625" y="14820900"/>
          <a:ext cx="622657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SpPr txBox="1"/>
      </xdr:nvSpPr>
      <xdr:spPr>
        <a:xfrm>
          <a:off x="6905625" y="148209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SpPr txBox="1"/>
      </xdr:nvSpPr>
      <xdr:spPr>
        <a:xfrm>
          <a:off x="6905625" y="148209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SpPr txBox="1"/>
      </xdr:nvSpPr>
      <xdr:spPr>
        <a:xfrm>
          <a:off x="6905625" y="148195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SpPr txBox="1"/>
      </xdr:nvSpPr>
      <xdr:spPr>
        <a:xfrm>
          <a:off x="6905625" y="1469568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SpPr txBox="1"/>
      </xdr:nvSpPr>
      <xdr:spPr>
        <a:xfrm>
          <a:off x="6905625" y="14695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SpPr txBox="1"/>
      </xdr:nvSpPr>
      <xdr:spPr>
        <a:xfrm>
          <a:off x="6905625" y="14819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SpPr txBox="1"/>
      </xdr:nvSpPr>
      <xdr:spPr>
        <a:xfrm>
          <a:off x="6905625" y="148195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0</xdr:rowOff>
    </xdr:from>
    <xdr:ext cx="184731" cy="387525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SpPr txBox="1"/>
      </xdr:nvSpPr>
      <xdr:spPr>
        <a:xfrm>
          <a:off x="6905625" y="152386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00000000-0008-0000-0400-000026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0000000-0008-0000-0400-000027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00000000-0008-0000-0400-000028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00000000-0008-0000-0400-00002901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00000000-0008-0000-0400-00002A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00000000-0008-0000-0400-00002C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0</xdr:rowOff>
    </xdr:from>
    <xdr:ext cx="184731" cy="491326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0000000-0008-0000-0400-00002D010000}"/>
            </a:ext>
          </a:extLst>
        </xdr:cNvPr>
        <xdr:cNvSpPr txBox="1"/>
      </xdr:nvSpPr>
      <xdr:spPr>
        <a:xfrm>
          <a:off x="6905625" y="1511478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00000000-0008-0000-0400-00002E01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SpPr txBox="1"/>
      </xdr:nvSpPr>
      <xdr:spPr>
        <a:xfrm>
          <a:off x="6905625" y="15114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SpPr txBox="1"/>
      </xdr:nvSpPr>
      <xdr:spPr>
        <a:xfrm>
          <a:off x="6905625" y="15238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SpPr txBox="1"/>
      </xdr:nvSpPr>
      <xdr:spPr>
        <a:xfrm>
          <a:off x="6905625" y="156577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SpPr txBox="1"/>
      </xdr:nvSpPr>
      <xdr:spPr>
        <a:xfrm>
          <a:off x="6905625" y="19086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SpPr txBox="1"/>
      </xdr:nvSpPr>
      <xdr:spPr>
        <a:xfrm>
          <a:off x="6905625" y="19181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49</xdr:row>
      <xdr:rowOff>293884</xdr:rowOff>
    </xdr:from>
    <xdr:ext cx="184731" cy="491326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SpPr txBox="1"/>
      </xdr:nvSpPr>
      <xdr:spPr>
        <a:xfrm>
          <a:off x="6905625" y="203059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SpPr txBox="1"/>
      </xdr:nvSpPr>
      <xdr:spPr>
        <a:xfrm>
          <a:off x="6905625" y="20305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SpPr txBox="1"/>
      </xdr:nvSpPr>
      <xdr:spPr>
        <a:xfrm>
          <a:off x="6905625" y="204487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SpPr txBox="1"/>
      </xdr:nvSpPr>
      <xdr:spPr>
        <a:xfrm>
          <a:off x="6905625" y="20582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SpPr txBox="1"/>
      </xdr:nvSpPr>
      <xdr:spPr>
        <a:xfrm>
          <a:off x="9515475" y="137020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160534</xdr:rowOff>
    </xdr:from>
    <xdr:ext cx="184731" cy="46298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SpPr txBox="1"/>
      </xdr:nvSpPr>
      <xdr:spPr>
        <a:xfrm>
          <a:off x="9515475" y="9225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00000000-0008-0000-0400-000070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00000000-0008-0000-0400-000071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359046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00000000-0008-0000-0400-000072010000}"/>
            </a:ext>
          </a:extLst>
        </xdr:cNvPr>
        <xdr:cNvSpPr txBox="1"/>
      </xdr:nvSpPr>
      <xdr:spPr>
        <a:xfrm>
          <a:off x="12214582" y="1370209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00000000-0008-0000-0400-000073010000}"/>
            </a:ext>
          </a:extLst>
        </xdr:cNvPr>
        <xdr:cNvSpPr txBox="1"/>
      </xdr:nvSpPr>
      <xdr:spPr>
        <a:xfrm>
          <a:off x="12214582" y="1370209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00000000-0008-0000-0400-000074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00000000-0008-0000-0400-000076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00000000-0008-0000-0400-000077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00000000-0008-0000-0400-000078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00000000-0008-0000-0400-000079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00000000-0008-0000-0400-00007A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00000000-0008-0000-0400-00007B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00000000-0008-0000-0400-00007C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00000000-0008-0000-0400-00007D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00000000-0008-0000-0400-00007E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00000000-0008-0000-0400-00007F010000}"/>
            </a:ext>
          </a:extLst>
        </xdr:cNvPr>
        <xdr:cNvSpPr txBox="1"/>
      </xdr:nvSpPr>
      <xdr:spPr>
        <a:xfrm>
          <a:off x="12182475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00000000-0008-0000-0400-000080010000}"/>
            </a:ext>
          </a:extLst>
        </xdr:cNvPr>
        <xdr:cNvSpPr txBox="1"/>
      </xdr:nvSpPr>
      <xdr:spPr>
        <a:xfrm>
          <a:off x="9515475" y="137020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00000000-0008-0000-0400-000081010000}"/>
            </a:ext>
          </a:extLst>
        </xdr:cNvPr>
        <xdr:cNvSpPr txBox="1"/>
      </xdr:nvSpPr>
      <xdr:spPr>
        <a:xfrm>
          <a:off x="12214582" y="1370209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SpPr txBox="1"/>
      </xdr:nvSpPr>
      <xdr:spPr>
        <a:xfrm>
          <a:off x="951547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00000000-0008-0000-0400-000083010000}"/>
            </a:ext>
          </a:extLst>
        </xdr:cNvPr>
        <xdr:cNvSpPr txBox="1"/>
      </xdr:nvSpPr>
      <xdr:spPr>
        <a:xfrm>
          <a:off x="9515475" y="1217155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00000000-0008-0000-0400-000084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0000000-0008-0000-0400-000086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00000000-0008-0000-0400-000087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00000000-0008-0000-0400-000088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00000000-0008-0000-0400-000089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00000000-0008-0000-0400-00008A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00000000-0008-0000-0400-00008B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00000000-0008-0000-0400-00008C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00000000-0008-0000-0400-00008D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0000000-0008-0000-0400-00008E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00000000-0008-0000-0400-00008F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0000000-0008-0000-0400-000090010000}"/>
            </a:ext>
          </a:extLst>
        </xdr:cNvPr>
        <xdr:cNvSpPr txBox="1"/>
      </xdr:nvSpPr>
      <xdr:spPr>
        <a:xfrm>
          <a:off x="12214582" y="123334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00000000-0008-0000-0400-000091010000}"/>
            </a:ext>
          </a:extLst>
        </xdr:cNvPr>
        <xdr:cNvSpPr txBox="1"/>
      </xdr:nvSpPr>
      <xdr:spPr>
        <a:xfrm>
          <a:off x="12214582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00000000-0008-0000-0400-000092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00000000-0008-0000-0400-000093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00000000-0008-0000-0400-000094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00000000-0008-0000-0400-000095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000000-0008-0000-0400-000096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00000000-0008-0000-0400-000097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00000000-0008-0000-0400-000098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00000000-0008-0000-0400-000099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00000000-0008-0000-0400-00009A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00000000-0008-0000-0400-00009B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SpPr txBox="1"/>
      </xdr:nvSpPr>
      <xdr:spPr>
        <a:xfrm>
          <a:off x="12182475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SpPr txBox="1"/>
      </xdr:nvSpPr>
      <xdr:spPr>
        <a:xfrm>
          <a:off x="951547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SpPr txBox="1"/>
      </xdr:nvSpPr>
      <xdr:spPr>
        <a:xfrm>
          <a:off x="12214582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00000000-0008-0000-0400-0000A0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00000000-0008-0000-0400-0000A1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00000000-0008-0000-0400-0000A2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00000000-0008-0000-0400-0000A3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SpPr txBox="1"/>
      </xdr:nvSpPr>
      <xdr:spPr>
        <a:xfrm>
          <a:off x="12182475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SpPr txBox="1"/>
      </xdr:nvSpPr>
      <xdr:spPr>
        <a:xfrm>
          <a:off x="11805007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SpPr txBox="1"/>
      </xdr:nvSpPr>
      <xdr:spPr>
        <a:xfrm>
          <a:off x="11805007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SpPr txBox="1"/>
      </xdr:nvSpPr>
      <xdr:spPr>
        <a:xfrm>
          <a:off x="11805007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SpPr txBox="1"/>
      </xdr:nvSpPr>
      <xdr:spPr>
        <a:xfrm>
          <a:off x="11805007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SpPr txBox="1"/>
      </xdr:nvSpPr>
      <xdr:spPr>
        <a:xfrm>
          <a:off x="11805007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7</xdr:col>
      <xdr:colOff>228600</xdr:colOff>
      <xdr:row>40</xdr:row>
      <xdr:rowOff>0</xdr:rowOff>
    </xdr:from>
    <xdr:ext cx="622657" cy="102870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SpPr txBox="1"/>
      </xdr:nvSpPr>
      <xdr:spPr>
        <a:xfrm flipH="1">
          <a:off x="11182350" y="14516100"/>
          <a:ext cx="622657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SpPr txBox="1"/>
      </xdr:nvSpPr>
      <xdr:spPr>
        <a:xfrm>
          <a:off x="11805007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SpPr txBox="1"/>
      </xdr:nvSpPr>
      <xdr:spPr>
        <a:xfrm>
          <a:off x="11805007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SpPr txBox="1"/>
      </xdr:nvSpPr>
      <xdr:spPr>
        <a:xfrm>
          <a:off x="9515475" y="145147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SpPr txBox="1"/>
      </xdr:nvSpPr>
      <xdr:spPr>
        <a:xfrm>
          <a:off x="12182475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SpPr txBox="1"/>
      </xdr:nvSpPr>
      <xdr:spPr>
        <a:xfrm>
          <a:off x="12182475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SpPr txBox="1"/>
      </xdr:nvSpPr>
      <xdr:spPr>
        <a:xfrm>
          <a:off x="12182475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SpPr txBox="1"/>
      </xdr:nvSpPr>
      <xdr:spPr>
        <a:xfrm>
          <a:off x="12214582" y="144766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SpPr txBox="1"/>
      </xdr:nvSpPr>
      <xdr:spPr>
        <a:xfrm>
          <a:off x="12182475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00000000-0008-0000-0400-0000E5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00000000-0008-0000-0400-0000E6010000}"/>
            </a:ext>
          </a:extLst>
        </xdr:cNvPr>
        <xdr:cNvSpPr txBox="1"/>
      </xdr:nvSpPr>
      <xdr:spPr>
        <a:xfrm>
          <a:off x="12182475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0000000-0008-0000-0400-0000E7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00000000-0008-0000-0400-0000E8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00000000-0008-0000-0400-0000E9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00000000-0008-0000-0400-0000EA010000}"/>
            </a:ext>
          </a:extLst>
        </xdr:cNvPr>
        <xdr:cNvSpPr txBox="1"/>
      </xdr:nvSpPr>
      <xdr:spPr>
        <a:xfrm>
          <a:off x="12182475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00000000-0008-0000-0400-0000EB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00000000-0008-0000-0400-0000EC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00000000-0008-0000-0400-0000ED010000}"/>
            </a:ext>
          </a:extLst>
        </xdr:cNvPr>
        <xdr:cNvSpPr txBox="1"/>
      </xdr:nvSpPr>
      <xdr:spPr>
        <a:xfrm>
          <a:off x="12182475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00000000-0008-0000-0400-0000EE010000}"/>
            </a:ext>
          </a:extLst>
        </xdr:cNvPr>
        <xdr:cNvSpPr txBox="1"/>
      </xdr:nvSpPr>
      <xdr:spPr>
        <a:xfrm>
          <a:off x="9515475" y="145147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0</xdr:rowOff>
    </xdr:from>
    <xdr:ext cx="184731" cy="387525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00000000-0008-0000-0400-0000EF010000}"/>
            </a:ext>
          </a:extLst>
        </xdr:cNvPr>
        <xdr:cNvSpPr txBox="1"/>
      </xdr:nvSpPr>
      <xdr:spPr>
        <a:xfrm>
          <a:off x="9515475" y="14848084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00000000-0008-0000-0400-0000F0010000}"/>
            </a:ext>
          </a:extLst>
        </xdr:cNvPr>
        <xdr:cNvSpPr txBox="1"/>
      </xdr:nvSpPr>
      <xdr:spPr>
        <a:xfrm>
          <a:off x="12182475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00000000-0008-0000-0400-0000F1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00000000-0008-0000-0400-0000F2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00000000-0008-0000-0400-0000F3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00000000-0008-0000-0400-0000F4010000}"/>
            </a:ext>
          </a:extLst>
        </xdr:cNvPr>
        <xdr:cNvSpPr txBox="1"/>
      </xdr:nvSpPr>
      <xdr:spPr>
        <a:xfrm>
          <a:off x="12182475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00000000-0008-0000-0400-0000F5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0000000-0008-0000-0400-0000F6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00000000-0008-0000-0400-0000F7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00000000-0008-0000-0400-0000F8010000}"/>
            </a:ext>
          </a:extLst>
        </xdr:cNvPr>
        <xdr:cNvSpPr txBox="1"/>
      </xdr:nvSpPr>
      <xdr:spPr>
        <a:xfrm>
          <a:off x="12182475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00000000-0008-0000-0400-0000F9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00000000-0008-0000-0400-0000FA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00000000-0008-0000-0400-0000FB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0</xdr:rowOff>
    </xdr:from>
    <xdr:ext cx="184731" cy="491326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00000000-0008-0000-0400-0000FC010000}"/>
            </a:ext>
          </a:extLst>
        </xdr:cNvPr>
        <xdr:cNvSpPr txBox="1"/>
      </xdr:nvSpPr>
      <xdr:spPr>
        <a:xfrm>
          <a:off x="12214582" y="1480998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00000000-0008-0000-0400-0000FD010000}"/>
            </a:ext>
          </a:extLst>
        </xdr:cNvPr>
        <xdr:cNvSpPr txBox="1"/>
      </xdr:nvSpPr>
      <xdr:spPr>
        <a:xfrm>
          <a:off x="12182475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0000000-0008-0000-0400-0000FE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00000000-0008-0000-0400-0000FF01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00000000-0008-0000-0400-000000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00000000-0008-0000-0400-000001020000}"/>
            </a:ext>
          </a:extLst>
        </xdr:cNvPr>
        <xdr:cNvSpPr txBox="1"/>
      </xdr:nvSpPr>
      <xdr:spPr>
        <a:xfrm>
          <a:off x="12182475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0000000-0008-0000-0400-000002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00000000-0008-0000-0400-000003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00000000-0008-0000-0400-000004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00000000-0008-0000-0400-000005020000}"/>
            </a:ext>
          </a:extLst>
        </xdr:cNvPr>
        <xdr:cNvSpPr txBox="1"/>
      </xdr:nvSpPr>
      <xdr:spPr>
        <a:xfrm>
          <a:off x="12182475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00000000-0008-0000-0400-000006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00000000-0008-0000-0400-000007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00000000-0008-0000-0400-000008020000}"/>
            </a:ext>
          </a:extLst>
        </xdr:cNvPr>
        <xdr:cNvSpPr txBox="1"/>
      </xdr:nvSpPr>
      <xdr:spPr>
        <a:xfrm>
          <a:off x="12182475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00000000-0008-0000-0400-000009020000}"/>
            </a:ext>
          </a:extLst>
        </xdr:cNvPr>
        <xdr:cNvSpPr txBox="1"/>
      </xdr:nvSpPr>
      <xdr:spPr>
        <a:xfrm>
          <a:off x="9515475" y="151814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00000000-0008-0000-0400-00000A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00000000-0008-0000-0400-00000B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00000000-0008-0000-0400-00000C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00000000-0008-0000-0400-00000D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00000000-0008-0000-0400-00000E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00000000-0008-0000-0400-00000F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00000000-0008-0000-0400-000010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00000000-0008-0000-0400-000011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400-000012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00000000-0008-0000-0400-000013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00000000-0008-0000-0400-000014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00000000-0008-0000-0400-000015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00000000-0008-0000-0400-000016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00000000-0008-0000-0400-000017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00000000-0008-0000-0400-000018020000}"/>
            </a:ext>
          </a:extLst>
        </xdr:cNvPr>
        <xdr:cNvSpPr txBox="1"/>
      </xdr:nvSpPr>
      <xdr:spPr>
        <a:xfrm>
          <a:off x="12182475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00000000-0008-0000-0400-000019020000}"/>
            </a:ext>
          </a:extLst>
        </xdr:cNvPr>
        <xdr:cNvSpPr txBox="1"/>
      </xdr:nvSpPr>
      <xdr:spPr>
        <a:xfrm>
          <a:off x="12182475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00000000-0008-0000-0400-00001A020000}"/>
            </a:ext>
          </a:extLst>
        </xdr:cNvPr>
        <xdr:cNvSpPr txBox="1"/>
      </xdr:nvSpPr>
      <xdr:spPr>
        <a:xfrm>
          <a:off x="12182475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00000000-0008-0000-0400-00001B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00000000-0008-0000-0400-00001C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00000000-0008-0000-0400-00001D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00000000-0008-0000-0400-00001E020000}"/>
            </a:ext>
          </a:extLst>
        </xdr:cNvPr>
        <xdr:cNvSpPr txBox="1"/>
      </xdr:nvSpPr>
      <xdr:spPr>
        <a:xfrm>
          <a:off x="12182475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00000000-0008-0000-0400-00001F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00000000-0008-0000-0400-000020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00000000-0008-0000-0400-000021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00000000-0008-0000-0400-000022020000}"/>
            </a:ext>
          </a:extLst>
        </xdr:cNvPr>
        <xdr:cNvSpPr txBox="1"/>
      </xdr:nvSpPr>
      <xdr:spPr>
        <a:xfrm>
          <a:off x="12182475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00000000-0008-0000-0400-000023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00000000-0008-0000-0400-000024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00000000-0008-0000-0400-000025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49</xdr:row>
      <xdr:rowOff>293884</xdr:rowOff>
    </xdr:from>
    <xdr:ext cx="184731" cy="491326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00000000-0008-0000-0400-000026020000}"/>
            </a:ext>
          </a:extLst>
        </xdr:cNvPr>
        <xdr:cNvSpPr txBox="1"/>
      </xdr:nvSpPr>
      <xdr:spPr>
        <a:xfrm>
          <a:off x="12214582" y="195439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00000000-0008-0000-0400-000027020000}"/>
            </a:ext>
          </a:extLst>
        </xdr:cNvPr>
        <xdr:cNvSpPr txBox="1"/>
      </xdr:nvSpPr>
      <xdr:spPr>
        <a:xfrm>
          <a:off x="12182475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00000000-0008-0000-0400-000028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00000000-0008-0000-0400-000029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00000000-0008-0000-0400-00002A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00000000-0008-0000-0400-00002B020000}"/>
            </a:ext>
          </a:extLst>
        </xdr:cNvPr>
        <xdr:cNvSpPr txBox="1"/>
      </xdr:nvSpPr>
      <xdr:spPr>
        <a:xfrm>
          <a:off x="12182475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00000000-0008-0000-0400-00002C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00000000-0008-0000-0400-00002D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00000000-0008-0000-0400-00002E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00000000-0008-0000-0400-00002F020000}"/>
            </a:ext>
          </a:extLst>
        </xdr:cNvPr>
        <xdr:cNvSpPr txBox="1"/>
      </xdr:nvSpPr>
      <xdr:spPr>
        <a:xfrm>
          <a:off x="12182475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00000000-0008-0000-0400-000030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00000000-0008-0000-0400-000031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00000000-0008-0000-0400-000032020000}"/>
            </a:ext>
          </a:extLst>
        </xdr:cNvPr>
        <xdr:cNvSpPr txBox="1"/>
      </xdr:nvSpPr>
      <xdr:spPr>
        <a:xfrm>
          <a:off x="12182475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00000000-0008-0000-0400-000033020000}"/>
            </a:ext>
          </a:extLst>
        </xdr:cNvPr>
        <xdr:cNvSpPr txBox="1"/>
      </xdr:nvSpPr>
      <xdr:spPr>
        <a:xfrm>
          <a:off x="5019675" y="137020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160534</xdr:rowOff>
    </xdr:from>
    <xdr:ext cx="184731" cy="46298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00000000-0008-0000-0400-000034020000}"/>
            </a:ext>
          </a:extLst>
        </xdr:cNvPr>
        <xdr:cNvSpPr txBox="1"/>
      </xdr:nvSpPr>
      <xdr:spPr>
        <a:xfrm>
          <a:off x="5019675" y="9225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00000000-0008-0000-0400-000035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00000000-0008-0000-0400-000036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00000000-0008-0000-0400-000037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00000000-0008-0000-0400-000038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00000000-0008-0000-0400-000039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00000000-0008-0000-0400-00003A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00000000-0008-0000-0400-00003B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00000000-0008-0000-0400-00003C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00000000-0008-0000-0400-00003D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00000000-0008-0000-0400-00003E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0000000-0008-0000-0400-00003F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00000000-0008-0000-0400-000040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359046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00000000-0008-0000-0400-000041020000}"/>
            </a:ext>
          </a:extLst>
        </xdr:cNvPr>
        <xdr:cNvSpPr txBox="1"/>
      </xdr:nvSpPr>
      <xdr:spPr>
        <a:xfrm>
          <a:off x="5562600" y="1370209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00000000-0008-0000-0400-000042020000}"/>
            </a:ext>
          </a:extLst>
        </xdr:cNvPr>
        <xdr:cNvSpPr txBox="1"/>
      </xdr:nvSpPr>
      <xdr:spPr>
        <a:xfrm>
          <a:off x="5562600" y="1370209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00000000-0008-0000-0400-000043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00000000-0008-0000-0400-000044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00000000-0008-0000-0400-000045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00000000-0008-0000-0400-000046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00000000-0008-0000-0400-000047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00000000-0008-0000-0400-000048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00000000-0008-0000-0400-000049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00000000-0008-0000-0400-00004A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00000000-0008-0000-0400-00004B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00000000-0008-0000-0400-00004C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00000000-0008-0000-0400-00004D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00000000-0008-0000-0400-00004E020000}"/>
            </a:ext>
          </a:extLst>
        </xdr:cNvPr>
        <xdr:cNvSpPr txBox="1"/>
      </xdr:nvSpPr>
      <xdr:spPr>
        <a:xfrm>
          <a:off x="5562600" y="13702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00000000-0008-0000-0400-00004F020000}"/>
            </a:ext>
          </a:extLst>
        </xdr:cNvPr>
        <xdr:cNvSpPr txBox="1"/>
      </xdr:nvSpPr>
      <xdr:spPr>
        <a:xfrm>
          <a:off x="5019675" y="137020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00000000-0008-0000-0400-000050020000}"/>
            </a:ext>
          </a:extLst>
        </xdr:cNvPr>
        <xdr:cNvSpPr txBox="1"/>
      </xdr:nvSpPr>
      <xdr:spPr>
        <a:xfrm>
          <a:off x="5562600" y="1370209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00000000-0008-0000-0400-000051020000}"/>
            </a:ext>
          </a:extLst>
        </xdr:cNvPr>
        <xdr:cNvSpPr txBox="1"/>
      </xdr:nvSpPr>
      <xdr:spPr>
        <a:xfrm>
          <a:off x="501967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00000000-0008-0000-0400-000052020000}"/>
            </a:ext>
          </a:extLst>
        </xdr:cNvPr>
        <xdr:cNvSpPr txBox="1"/>
      </xdr:nvSpPr>
      <xdr:spPr>
        <a:xfrm>
          <a:off x="5019675" y="12171559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00000000-0008-0000-0400-000053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00000000-0008-0000-0400-000054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0000000-0008-0000-0400-000055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00000000-0008-0000-0400-000056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00000000-0008-0000-0400-000057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00000000-0008-0000-0400-000058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00000000-0008-0000-0400-000059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00000000-0008-0000-0400-00005A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00000000-0008-0000-0400-00005B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00000000-0008-0000-0400-00005C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00000000-0008-0000-0400-00005D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00000000-0008-0000-0400-00005E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00000000-0008-0000-0400-00005F020000}"/>
            </a:ext>
          </a:extLst>
        </xdr:cNvPr>
        <xdr:cNvSpPr txBox="1"/>
      </xdr:nvSpPr>
      <xdr:spPr>
        <a:xfrm>
          <a:off x="5562600" y="123334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00000000-0008-0000-0400-000060020000}"/>
            </a:ext>
          </a:extLst>
        </xdr:cNvPr>
        <xdr:cNvSpPr txBox="1"/>
      </xdr:nvSpPr>
      <xdr:spPr>
        <a:xfrm>
          <a:off x="5562600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00000000-0008-0000-0400-000061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00000000-0008-0000-0400-000062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0000000-0008-0000-0400-000063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00000000-0008-0000-0400-000064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00000000-0008-0000-0400-000065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00000000-0008-0000-0400-000066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00000000-0008-0000-0400-000067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00000000-0008-0000-0400-000068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00000000-0008-0000-0400-000069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0000000-0008-0000-0400-00006A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0000000-0008-0000-0400-00006B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00000000-0008-0000-0400-00006C020000}"/>
            </a:ext>
          </a:extLst>
        </xdr:cNvPr>
        <xdr:cNvSpPr txBox="1"/>
      </xdr:nvSpPr>
      <xdr:spPr>
        <a:xfrm>
          <a:off x="5562600" y="123334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00000000-0008-0000-0400-00006D020000}"/>
            </a:ext>
          </a:extLst>
        </xdr:cNvPr>
        <xdr:cNvSpPr txBox="1"/>
      </xdr:nvSpPr>
      <xdr:spPr>
        <a:xfrm>
          <a:off x="5019675" y="123334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00000000-0008-0000-0400-00006E020000}"/>
            </a:ext>
          </a:extLst>
        </xdr:cNvPr>
        <xdr:cNvSpPr txBox="1"/>
      </xdr:nvSpPr>
      <xdr:spPr>
        <a:xfrm>
          <a:off x="5562600" y="123334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00000000-0008-0000-0400-00006F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00000000-0008-0000-0400-000070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0000000-0008-0000-0400-000071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00000000-0008-0000-0400-000072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00000000-0008-0000-0400-000073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00000000-0008-0000-0400-000074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00000000-0008-0000-0400-000075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00000000-0008-0000-0400-000076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00000000-0008-0000-0400-000077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00000000-0008-0000-0400-000078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00000000-0008-0000-0400-000079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0000000-0008-0000-0400-00007A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00000000-0008-0000-0400-00007B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00000000-0008-0000-0400-00007C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00000000-0008-0000-0400-00007D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00000000-0008-0000-0400-00007E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00000000-0008-0000-0400-00007F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00000000-0008-0000-0400-000080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00000000-0008-0000-0400-000081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00000000-0008-0000-0400-000082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00000000-0008-0000-0400-000083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00000000-0008-0000-0400-000084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00000000-0008-0000-0400-000085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00000000-0008-0000-0400-000086020000}"/>
            </a:ext>
          </a:extLst>
        </xdr:cNvPr>
        <xdr:cNvSpPr txBox="1"/>
      </xdr:nvSpPr>
      <xdr:spPr>
        <a:xfrm>
          <a:off x="5562600" y="131716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0000000-0008-0000-0400-000087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000000-0008-0000-0400-000088020000}"/>
            </a:ext>
          </a:extLst>
        </xdr:cNvPr>
        <xdr:cNvSpPr txBox="1"/>
      </xdr:nvSpPr>
      <xdr:spPr>
        <a:xfrm>
          <a:off x="5562600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00000000-0008-0000-0400-000089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00000000-0008-0000-0400-00008A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0000000-0008-0000-0400-00008B020000}"/>
            </a:ext>
          </a:extLst>
        </xdr:cNvPr>
        <xdr:cNvSpPr txBox="1"/>
      </xdr:nvSpPr>
      <xdr:spPr>
        <a:xfrm>
          <a:off x="5562600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0000000-0008-0000-0400-00008C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00000000-0008-0000-0400-00008D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00000000-0008-0000-0400-00008E020000}"/>
            </a:ext>
          </a:extLst>
        </xdr:cNvPr>
        <xdr:cNvSpPr txBox="1"/>
      </xdr:nvSpPr>
      <xdr:spPr>
        <a:xfrm>
          <a:off x="5562600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00000000-0008-0000-0400-00008F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00000000-0008-0000-0400-000090020000}"/>
            </a:ext>
          </a:extLst>
        </xdr:cNvPr>
        <xdr:cNvSpPr txBox="1"/>
      </xdr:nvSpPr>
      <xdr:spPr>
        <a:xfrm>
          <a:off x="5562600" y="13430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0000000-0008-0000-0400-000091020000}"/>
            </a:ext>
          </a:extLst>
        </xdr:cNvPr>
        <xdr:cNvSpPr txBox="1"/>
      </xdr:nvSpPr>
      <xdr:spPr>
        <a:xfrm>
          <a:off x="5562600" y="133336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00000000-0008-0000-0400-000093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00000000-0008-0000-0400-000094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7</xdr:col>
      <xdr:colOff>228600</xdr:colOff>
      <xdr:row>40</xdr:row>
      <xdr:rowOff>0</xdr:rowOff>
    </xdr:from>
    <xdr:ext cx="622657" cy="102870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00000000-0008-0000-0400-000095020000}"/>
            </a:ext>
          </a:extLst>
        </xdr:cNvPr>
        <xdr:cNvSpPr txBox="1"/>
      </xdr:nvSpPr>
      <xdr:spPr>
        <a:xfrm flipH="1">
          <a:off x="5562600" y="14516100"/>
          <a:ext cx="622657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00000000-0008-0000-0400-000096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00000000-0008-0000-0400-000097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00000000-0008-0000-0400-000098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00000000-0008-0000-0400-000099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0000000-0008-0000-0400-00009A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00000000-0008-0000-0400-00009B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0000000-0008-0000-0400-00009C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00000000-0008-0000-0400-00009D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00000000-0008-0000-0400-00009E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00000000-0008-0000-0400-00009F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00000000-0008-0000-0400-0000A0020000}"/>
            </a:ext>
          </a:extLst>
        </xdr:cNvPr>
        <xdr:cNvSpPr txBox="1"/>
      </xdr:nvSpPr>
      <xdr:spPr>
        <a:xfrm>
          <a:off x="5562600" y="1451610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00000000-0008-0000-0400-0000A1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00000000-0008-0000-0400-0000A2020000}"/>
            </a:ext>
          </a:extLst>
        </xdr:cNvPr>
        <xdr:cNvSpPr txBox="1"/>
      </xdr:nvSpPr>
      <xdr:spPr>
        <a:xfrm>
          <a:off x="5562600" y="1451610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00000000-0008-0000-0400-0000A3020000}"/>
            </a:ext>
          </a:extLst>
        </xdr:cNvPr>
        <xdr:cNvSpPr txBox="1"/>
      </xdr:nvSpPr>
      <xdr:spPr>
        <a:xfrm>
          <a:off x="5019675" y="145147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00000000-0008-0000-0400-0000A4020000}"/>
            </a:ext>
          </a:extLst>
        </xdr:cNvPr>
        <xdr:cNvSpPr txBox="1"/>
      </xdr:nvSpPr>
      <xdr:spPr>
        <a:xfrm>
          <a:off x="5562600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00000000-0008-0000-0400-0000A5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00000000-0008-0000-0400-0000A6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00000000-0008-0000-0400-0000A7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00000000-0008-0000-0400-0000A8020000}"/>
            </a:ext>
          </a:extLst>
        </xdr:cNvPr>
        <xdr:cNvSpPr txBox="1"/>
      </xdr:nvSpPr>
      <xdr:spPr>
        <a:xfrm>
          <a:off x="5562600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00000000-0008-0000-0400-0000A9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00000000-0008-0000-0400-0000AA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00000000-0008-0000-0400-0000AB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00000000-0008-0000-0400-0000AC020000}"/>
            </a:ext>
          </a:extLst>
        </xdr:cNvPr>
        <xdr:cNvSpPr txBox="1"/>
      </xdr:nvSpPr>
      <xdr:spPr>
        <a:xfrm>
          <a:off x="5562600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00000000-0008-0000-0400-0000AD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00000000-0008-0000-0400-0000AE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0000000-0008-0000-0400-0000AF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00000000-0008-0000-0400-0000B0020000}"/>
            </a:ext>
          </a:extLst>
        </xdr:cNvPr>
        <xdr:cNvSpPr txBox="1"/>
      </xdr:nvSpPr>
      <xdr:spPr>
        <a:xfrm>
          <a:off x="5562600" y="144766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00000000-0008-0000-0400-0000B1020000}"/>
            </a:ext>
          </a:extLst>
        </xdr:cNvPr>
        <xdr:cNvSpPr txBox="1"/>
      </xdr:nvSpPr>
      <xdr:spPr>
        <a:xfrm>
          <a:off x="5562600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00000000-0008-0000-0400-0000B2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00000000-0008-0000-0400-0000B3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00000000-0008-0000-0400-0000B4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00000000-0008-0000-0400-0000B5020000}"/>
            </a:ext>
          </a:extLst>
        </xdr:cNvPr>
        <xdr:cNvSpPr txBox="1"/>
      </xdr:nvSpPr>
      <xdr:spPr>
        <a:xfrm>
          <a:off x="5562600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00000000-0008-0000-0400-0000B6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00000000-0008-0000-0400-0000B7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00000000-0008-0000-0400-0000B8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00000000-0008-0000-0400-0000B9020000}"/>
            </a:ext>
          </a:extLst>
        </xdr:cNvPr>
        <xdr:cNvSpPr txBox="1"/>
      </xdr:nvSpPr>
      <xdr:spPr>
        <a:xfrm>
          <a:off x="5562600" y="1447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00000000-0008-0000-0400-0000BA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00000000-0008-0000-0400-0000BB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00000000-0008-0000-0400-0000BC020000}"/>
            </a:ext>
          </a:extLst>
        </xdr:cNvPr>
        <xdr:cNvSpPr txBox="1"/>
      </xdr:nvSpPr>
      <xdr:spPr>
        <a:xfrm>
          <a:off x="5562600" y="14514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00000000-0008-0000-0400-0000BD020000}"/>
            </a:ext>
          </a:extLst>
        </xdr:cNvPr>
        <xdr:cNvSpPr txBox="1"/>
      </xdr:nvSpPr>
      <xdr:spPr>
        <a:xfrm>
          <a:off x="5019675" y="1451470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0</xdr:rowOff>
    </xdr:from>
    <xdr:ext cx="184731" cy="387525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0000000-0008-0000-0400-0000BE020000}"/>
            </a:ext>
          </a:extLst>
        </xdr:cNvPr>
        <xdr:cNvSpPr txBox="1"/>
      </xdr:nvSpPr>
      <xdr:spPr>
        <a:xfrm>
          <a:off x="5019675" y="14848084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00000000-0008-0000-0400-0000BF020000}"/>
            </a:ext>
          </a:extLst>
        </xdr:cNvPr>
        <xdr:cNvSpPr txBox="1"/>
      </xdr:nvSpPr>
      <xdr:spPr>
        <a:xfrm>
          <a:off x="5562600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00000000-0008-0000-0400-0000C0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0000000-0008-0000-0400-0000C1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00000000-0008-0000-0400-0000C2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00000000-0008-0000-0400-0000C3020000}"/>
            </a:ext>
          </a:extLst>
        </xdr:cNvPr>
        <xdr:cNvSpPr txBox="1"/>
      </xdr:nvSpPr>
      <xdr:spPr>
        <a:xfrm>
          <a:off x="5562600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00000000-0008-0000-0400-0000C4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0000000-0008-0000-0400-0000C5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00000000-0008-0000-0400-0000C6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00000000-0008-0000-0400-0000C7020000}"/>
            </a:ext>
          </a:extLst>
        </xdr:cNvPr>
        <xdr:cNvSpPr txBox="1"/>
      </xdr:nvSpPr>
      <xdr:spPr>
        <a:xfrm>
          <a:off x="5562600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00000000-0008-0000-0400-0000C8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00000000-0008-0000-0400-0000C9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00000000-0008-0000-0400-0000CA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0</xdr:rowOff>
    </xdr:from>
    <xdr:ext cx="184731" cy="491326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00000000-0008-0000-0400-0000CB020000}"/>
            </a:ext>
          </a:extLst>
        </xdr:cNvPr>
        <xdr:cNvSpPr txBox="1"/>
      </xdr:nvSpPr>
      <xdr:spPr>
        <a:xfrm>
          <a:off x="5562600" y="1480998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00000000-0008-0000-0400-0000CC020000}"/>
            </a:ext>
          </a:extLst>
        </xdr:cNvPr>
        <xdr:cNvSpPr txBox="1"/>
      </xdr:nvSpPr>
      <xdr:spPr>
        <a:xfrm>
          <a:off x="5562600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00000000-0008-0000-0400-0000CD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00000000-0008-0000-0400-0000CE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00000000-0008-0000-0400-0000CF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00000000-0008-0000-0400-0000D0020000}"/>
            </a:ext>
          </a:extLst>
        </xdr:cNvPr>
        <xdr:cNvSpPr txBox="1"/>
      </xdr:nvSpPr>
      <xdr:spPr>
        <a:xfrm>
          <a:off x="5562600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00000000-0008-0000-0400-0000D1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00000000-0008-0000-0400-0000D2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00000000-0008-0000-0400-0000D3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00000000-0008-0000-0400-0000D4020000}"/>
            </a:ext>
          </a:extLst>
        </xdr:cNvPr>
        <xdr:cNvSpPr txBox="1"/>
      </xdr:nvSpPr>
      <xdr:spPr>
        <a:xfrm>
          <a:off x="5562600" y="1480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00000000-0008-0000-0400-0000D5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00000000-0008-0000-0400-0000D6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00000000-0008-0000-0400-0000D7020000}"/>
            </a:ext>
          </a:extLst>
        </xdr:cNvPr>
        <xdr:cNvSpPr txBox="1"/>
      </xdr:nvSpPr>
      <xdr:spPr>
        <a:xfrm>
          <a:off x="5562600" y="148480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00000000-0008-0000-0400-0000D8020000}"/>
            </a:ext>
          </a:extLst>
        </xdr:cNvPr>
        <xdr:cNvSpPr txBox="1"/>
      </xdr:nvSpPr>
      <xdr:spPr>
        <a:xfrm>
          <a:off x="5019675" y="151814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00000000-0008-0000-0400-0000D9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00000000-0008-0000-0400-0000DA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00000000-0008-0000-0400-0000DB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00000000-0008-0000-0400-0000DC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0000000-0008-0000-0400-0000DD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0000000-0008-0000-0400-0000DE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00000000-0008-0000-0400-0000DF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00000000-0008-0000-0400-0000E0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00000000-0008-0000-0400-0000E1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00000000-0008-0000-0400-0000E2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00000000-0008-0000-0400-0000E3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00000000-0008-0000-0400-0000E4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00000000-0008-0000-0400-0000E5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00000000-0008-0000-0400-0000E6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322459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00000000-0008-0000-0400-0000E7020000}"/>
            </a:ext>
          </a:extLst>
        </xdr:cNvPr>
        <xdr:cNvSpPr txBox="1"/>
      </xdr:nvSpPr>
      <xdr:spPr>
        <a:xfrm>
          <a:off x="5562600" y="18286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00000000-0008-0000-0400-0000E8020000}"/>
            </a:ext>
          </a:extLst>
        </xdr:cNvPr>
        <xdr:cNvSpPr txBox="1"/>
      </xdr:nvSpPr>
      <xdr:spPr>
        <a:xfrm>
          <a:off x="5562600" y="183913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00000000-0008-0000-0400-0000E9020000}"/>
            </a:ext>
          </a:extLst>
        </xdr:cNvPr>
        <xdr:cNvSpPr txBox="1"/>
      </xdr:nvSpPr>
      <xdr:spPr>
        <a:xfrm>
          <a:off x="5562600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00000000-0008-0000-0400-0000EA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00000000-0008-0000-0400-0000EB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00000000-0008-0000-0400-0000EC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00000000-0008-0000-0400-0000ED020000}"/>
            </a:ext>
          </a:extLst>
        </xdr:cNvPr>
        <xdr:cNvSpPr txBox="1"/>
      </xdr:nvSpPr>
      <xdr:spPr>
        <a:xfrm>
          <a:off x="5562600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00000000-0008-0000-0400-0000EE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00000000-0008-0000-0400-0000EF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00000000-0008-0000-0400-0000F0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00000000-0008-0000-0400-0000F1020000}"/>
            </a:ext>
          </a:extLst>
        </xdr:cNvPr>
        <xdr:cNvSpPr txBox="1"/>
      </xdr:nvSpPr>
      <xdr:spPr>
        <a:xfrm>
          <a:off x="5562600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00000000-0008-0000-0400-0000F2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00000000-0008-0000-0400-0000F3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00000000-0008-0000-0400-0000F4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00000000-0008-0000-0400-0000F6020000}"/>
            </a:ext>
          </a:extLst>
        </xdr:cNvPr>
        <xdr:cNvSpPr txBox="1"/>
      </xdr:nvSpPr>
      <xdr:spPr>
        <a:xfrm>
          <a:off x="5562600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0000000-0008-0000-0400-0000F7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00000000-0008-0000-0400-0000F8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00000000-0008-0000-0400-0000F9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00000000-0008-0000-0400-0000FA020000}"/>
            </a:ext>
          </a:extLst>
        </xdr:cNvPr>
        <xdr:cNvSpPr txBox="1"/>
      </xdr:nvSpPr>
      <xdr:spPr>
        <a:xfrm>
          <a:off x="5562600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00000000-0008-0000-0400-0000FB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00000000-0008-0000-0400-0000FC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00000000-0008-0000-0400-0000FD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293884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00000000-0008-0000-0400-0000FE020000}"/>
            </a:ext>
          </a:extLst>
        </xdr:cNvPr>
        <xdr:cNvSpPr txBox="1"/>
      </xdr:nvSpPr>
      <xdr:spPr>
        <a:xfrm>
          <a:off x="5562600" y="19543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00000000-0008-0000-0400-0000FF02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436759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00000000-0008-0000-0400-00000003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00000000-0008-0000-0400-000001030000}"/>
            </a:ext>
          </a:extLst>
        </xdr:cNvPr>
        <xdr:cNvSpPr txBox="1"/>
      </xdr:nvSpPr>
      <xdr:spPr>
        <a:xfrm>
          <a:off x="5562600" y="196772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00000000-0008-0000-0400-000002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00000000-0008-0000-0400-000003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00000000-0008-0000-0400-000004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00000000-0008-0000-0400-000005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00000000-0008-0000-0400-000006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00000000-0008-0000-0400-000007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00000000-0008-0000-0400-000008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00000000-0008-0000-0400-00000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00000000-0008-0000-0400-00000A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00000000-0008-0000-0400-00000B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00000000-0008-0000-0400-00000C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00000000-0008-0000-0400-00000D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00000000-0008-0000-0400-00000E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00000000-0008-0000-0400-00000F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00000000-0008-0000-0400-000010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000000-0008-0000-0400-000011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00000000-0008-0000-0400-000012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00000000-0008-0000-0400-000013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00000000-0008-0000-0400-000014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0000000-0008-0000-0400-000015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00000000-0008-0000-0400-000016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00000000-0008-0000-0400-000017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00000000-0008-0000-0400-000018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00000000-0008-0000-0400-00001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00000000-0008-0000-0400-00001A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00000000-0008-0000-0400-00001B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00000000-0008-0000-0400-00001C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00000000-0008-0000-0400-00001D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00000000-0008-0000-0400-00001E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00000000-0008-0000-0400-00001F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00000000-0008-0000-0400-000020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00000000-0008-0000-0400-000021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00000000-0008-0000-0400-000022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00000000-0008-0000-0400-000023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00000000-0008-0000-0400-000024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00000000-0008-0000-0400-000025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00000000-0008-0000-0400-000026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00000000-0008-0000-0400-000027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00000000-0008-0000-0400-000028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00000000-0008-0000-0400-00002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00000000-0008-0000-0400-00002A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00000000-0008-0000-0400-00002B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00000000-0008-0000-0400-00002C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00000000-0008-0000-0400-00002D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00000000-0008-0000-0400-00002E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00000000-0008-0000-0400-00002F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00000000-0008-0000-0400-000030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00000000-0008-0000-0400-000031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00000000-0008-0000-0400-000032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00000000-0008-0000-0400-000033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00000000-0008-0000-0400-000034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00000000-0008-0000-0400-000035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00000000-0008-0000-0400-000036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00000000-0008-0000-0400-000037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00000000-0008-0000-0400-000038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00000000-0008-0000-0400-00003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00000000-0008-0000-0400-00003A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00000000-0008-0000-0400-00003B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00000000-0008-0000-0400-00003C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00000000-0008-0000-0400-00003D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00000000-0008-0000-0400-00003E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00000000-0008-0000-0400-00003F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00000000-0008-0000-0400-000040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00000000-0008-0000-0400-000041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00000000-0008-0000-0400-000042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00000000-0008-0000-0400-000043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00000000-0008-0000-0400-000044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00000000-0008-0000-0400-000045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00000000-0008-0000-0400-000046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0000000-0008-0000-0400-000047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00000000-0008-0000-0400-000048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00000000-0008-0000-0400-00004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00000000-0008-0000-0400-00004A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00000000-0008-0000-0400-00004B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00000000-0008-0000-0400-00004C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0000000-0008-0000-0400-00004D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00000000-0008-0000-0400-00004E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00000000-0008-0000-0400-00004F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00000000-0008-0000-0400-000050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00000000-0008-0000-0400-000051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00000000-0008-0000-0400-000052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00000000-0008-0000-0400-000053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00000000-0008-0000-0400-000054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00000000-0008-0000-0400-000055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00000000-0008-0000-0400-000056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00000000-0008-0000-0400-000057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00000000-0008-0000-0400-000058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00000000-0008-0000-0400-00005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00000000-0008-0000-0400-00005A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00000000-0008-0000-0400-00005B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00000000-0008-0000-0400-00005C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00000000-0008-0000-0400-00005D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00000000-0008-0000-0400-00005E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00000000-0008-0000-0400-00005F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00000000-0008-0000-0400-000060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00000000-0008-0000-0400-000061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00000000-0008-0000-0400-000062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00000000-0008-0000-0400-000063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0000000-0008-0000-0400-000064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00000000-0008-0000-0400-000065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00000000-0008-0000-0400-000066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00000000-0008-0000-0400-000067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00000000-0008-0000-0400-000068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00000000-0008-0000-0400-000069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00000000-0008-0000-0400-00006A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00000000-0008-0000-0400-00006B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00000000-0008-0000-0400-00006C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0000000-0008-0000-0400-00006D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00000000-0008-0000-0400-00006E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00000000-0008-0000-0400-00006F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00000000-0008-0000-0400-000070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00000000-0008-0000-0400-000071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00000000-0008-0000-0400-000072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00000000-0008-0000-0400-000073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00000000-0008-0000-0400-000074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00000000-0008-0000-0400-000075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00000000-0008-0000-0400-000076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00000000-0008-0000-0400-000077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00000000-0008-0000-0400-000078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00000000-0008-0000-0400-000079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00000000-0008-0000-0400-00007A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00000000-0008-0000-0400-00007B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00000000-0008-0000-0400-00007C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00000000-0008-0000-0400-00007D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00000000-0008-0000-0400-00007E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00000000-0008-0000-0400-00007F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00000000-0008-0000-0400-000080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00000000-0008-0000-0400-000081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00000000-0008-0000-0400-000082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00000000-0008-0000-0400-000083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37</xdr:row>
      <xdr:rowOff>160534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00000000-0008-0000-0400-000084030000}"/>
            </a:ext>
          </a:extLst>
        </xdr:cNvPr>
        <xdr:cNvSpPr txBox="1"/>
      </xdr:nvSpPr>
      <xdr:spPr>
        <a:xfrm>
          <a:off x="6076950" y="23227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00000000-0008-0000-0400-000085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00000000-0008-0000-0400-000086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00000000-0008-0000-0400-000087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00000000-0008-0000-0400-000088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00000000-0008-0000-0400-000089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00000000-0008-0000-0400-00008A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00000000-0008-0000-0400-00008B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00000000-0008-0000-0400-00008C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00000000-0008-0000-0400-00008D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00000000-0008-0000-0400-00008E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322459</xdr:rowOff>
    </xdr:from>
    <xdr:ext cx="184731" cy="52912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00000000-0008-0000-0400-00008F030000}"/>
            </a:ext>
          </a:extLst>
        </xdr:cNvPr>
        <xdr:cNvSpPr txBox="1"/>
      </xdr:nvSpPr>
      <xdr:spPr>
        <a:xfrm>
          <a:off x="5623282" y="24846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00000000-0008-0000-0400-000090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00000000-0008-0000-0400-000091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00000000-0008-0000-0400-000092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00000000-0008-0000-0400-000093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00000000-0008-0000-0400-000094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00000000-0008-0000-0400-000095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00000000-0008-0000-0400-000096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00000000-0008-0000-0400-000097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00000000-0008-0000-0400-000098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0000000-0008-0000-0400-000099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00000000-0008-0000-0400-00009A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00000000-0008-0000-0400-00009B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00000000-0008-0000-0400-00009C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00000000-0008-0000-0400-00009D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00000000-0008-0000-0400-00009E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00000000-0008-0000-0400-00009F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00000000-0008-0000-0400-0000A0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00000000-0008-0000-0400-0000A1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0000000-0008-0000-0400-0000A2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00000000-0008-0000-0400-0000A3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00000000-0008-0000-0400-0000A4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00000000-0008-0000-0400-0000A5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00000000-0008-0000-0400-0000A6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00000000-0008-0000-0400-0000A7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00000000-0008-0000-0400-0000A8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00000000-0008-0000-0400-0000A9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00000000-0008-0000-0400-0000AA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00000000-0008-0000-0400-0000AB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00000000-0008-0000-0400-0000AC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0</xdr:rowOff>
    </xdr:from>
    <xdr:ext cx="184731" cy="52912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00000000-0008-0000-0400-0000AD030000}"/>
            </a:ext>
          </a:extLst>
        </xdr:cNvPr>
        <xdr:cNvSpPr txBox="1"/>
      </xdr:nvSpPr>
      <xdr:spPr>
        <a:xfrm>
          <a:off x="5623282" y="25812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00000000-0008-0000-0400-0000AE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00000000-0008-0000-0400-0000AF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00000000-0008-0000-0400-0000B0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00000000-0008-0000-0400-0000B1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00000000-0008-0000-0400-0000B2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00000000-0008-0000-0400-0000B3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00000000-0008-0000-0400-0000B4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00000000-0008-0000-0400-0000B5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00000000-0008-0000-0400-0000B6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00000000-0008-0000-0400-0000B7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00000000-0008-0000-0400-0000B8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00000000-0008-0000-0400-0000B9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00000000-0008-0000-0400-0000BA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00000000-0008-0000-0400-0000BB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00000000-0008-0000-0400-0000BC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00000000-0008-0000-0400-0000BD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00000000-0008-0000-0400-0000BE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00000000-0008-0000-0400-0000BF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00000000-0008-0000-0400-0000C0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00000000-0008-0000-0400-0000C1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00000000-0008-0000-0400-0000C2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00000000-0008-0000-0400-0000C3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00000000-0008-0000-0400-0000C4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0000000-0008-0000-0400-0000C5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00000000-0008-0000-0400-0000C6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00000000-0008-0000-0400-0000C7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00000000-0008-0000-0400-0000C8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00000000-0008-0000-0400-0000C9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00000000-0008-0000-0400-0000CA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00000000-0008-0000-0400-0000CB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00000000-0008-0000-0400-0000CC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00000000-0008-0000-0400-0000CD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00000000-0008-0000-0400-0000CE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00000000-0008-0000-0400-0000CF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00000000-0008-0000-0400-0000D0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00000000-0008-0000-0400-0000D1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00000000-0008-0000-0400-0000D2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00000000-0008-0000-0400-0000D3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00000000-0008-0000-0400-0000D4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00000000-0008-0000-0400-0000D5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00000000-0008-0000-0400-0000D6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00000000-0008-0000-0400-0000D7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00000000-0008-0000-0400-0000D8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00000000-0008-0000-0400-0000D9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00000000-0008-0000-0400-0000DA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00000000-0008-0000-0400-0000DB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00000000-0008-0000-0400-0000DC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00000000-0008-0000-0400-0000DD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00000000-0008-0000-0400-0000DE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00000000-0008-0000-0400-0000DF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00000000-0008-0000-0400-0000E0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00000000-0008-0000-0400-0000E1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0000000-0008-0000-0400-0000E2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00000000-0008-0000-0400-0000E3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00000000-0008-0000-0400-0000E4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00000000-0008-0000-0400-0000E5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00000000-0008-0000-0400-0000E6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0000000-0008-0000-0400-0000E7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00000000-0008-0000-0400-0000E8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00000000-0008-0000-0400-0000E9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00000000-0008-0000-0400-0000F9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00000000-0008-0000-0400-0000FA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00000000-0008-0000-0400-0000FB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00000000-0008-0000-0400-0000FC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00000000-0008-0000-0400-0000FD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00000000-0008-0000-0400-0000FE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0000000-0008-0000-0400-0000FF03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00000000-0008-0000-0400-000000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00000000-0008-0000-0400-000001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00000000-0008-0000-0400-000002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0000000-0008-0000-0400-000007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00000000-0008-0000-0400-000008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00000000-0008-0000-0400-000009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00000000-0008-0000-0400-00000A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00000000-0008-0000-0400-00000B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00000000-0008-0000-0400-00000C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00000000-0008-0000-0400-00000D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00000000-0008-0000-0400-00000E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00000000-0008-0000-0400-00000F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0000000-0008-0000-0400-000010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00000000-0008-0000-0400-000011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00000000-0008-0000-0400-000012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00000000-0008-0000-0400-000013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00000000-0008-0000-0400-000014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00000000-0008-0000-0400-000015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0000000-0008-0000-0400-000016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00000000-0008-0000-0400-000017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00000000-0008-0000-0400-000018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0000000-0008-0000-0400-000019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00000000-0008-0000-0400-00001A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0000000-0008-0000-0400-00001B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00000000-0008-0000-0400-00001C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0000000-0008-0000-0400-00001D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00000000-0008-0000-0400-00001E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00000000-0008-0000-0400-00001F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00000000-0008-0000-0400-000020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00000000-0008-0000-0400-000021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00000000-0008-0000-0400-000022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00000000-0008-0000-0400-000023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00000000-0008-0000-0400-000024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00000000-0008-0000-0400-000025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00000000-0008-0000-0400-000026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00000000-0008-0000-0400-000027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00000000-0008-0000-0400-000028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00000000-0008-0000-0400-000029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00000000-0008-0000-0400-00002A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00000000-0008-0000-0400-00002B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00000000-0008-0000-0400-00002C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00000000-0008-0000-0400-00002D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00000000-0008-0000-0400-00002E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00000000-0008-0000-0400-00002F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38</xdr:row>
      <xdr:rowOff>160534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00000000-0008-0000-0400-000030040000}"/>
            </a:ext>
          </a:extLst>
        </xdr:cNvPr>
        <xdr:cNvSpPr txBox="1"/>
      </xdr:nvSpPr>
      <xdr:spPr>
        <a:xfrm>
          <a:off x="6076950" y="27418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00000000-0008-0000-0400-000031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00000000-0008-0000-0400-000032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00000000-0008-0000-0400-000033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00000000-0008-0000-0400-000034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00000000-0008-0000-0400-000035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00000000-0008-0000-0400-000036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00000000-0008-0000-0400-000037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00000000-0008-0000-0400-000038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00000000-0008-0000-0400-000039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39</xdr:row>
      <xdr:rowOff>0</xdr:rowOff>
    </xdr:from>
    <xdr:ext cx="184731" cy="52912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00000000-0008-0000-0400-00003A040000}"/>
            </a:ext>
          </a:extLst>
        </xdr:cNvPr>
        <xdr:cNvSpPr txBox="1"/>
      </xdr:nvSpPr>
      <xdr:spPr>
        <a:xfrm>
          <a:off x="5623282" y="3000375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38</xdr:row>
      <xdr:rowOff>322459</xdr:rowOff>
    </xdr:from>
    <xdr:ext cx="184731" cy="52912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00000000-0008-0000-0400-00003B040000}"/>
            </a:ext>
          </a:extLst>
        </xdr:cNvPr>
        <xdr:cNvSpPr txBox="1"/>
      </xdr:nvSpPr>
      <xdr:spPr>
        <a:xfrm>
          <a:off x="5623282" y="2903734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00000000-0008-0000-0400-00003C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00000000-0008-0000-0400-00003D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00000000-0008-0000-0400-00003E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00000000-0008-0000-0400-00003F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00000000-0008-0000-0400-000040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00000000-0008-0000-0400-000041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00000000-0008-0000-0400-000042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0000000-0008-0000-0400-000043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00000000-0008-0000-0400-000044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00000000-0008-0000-0400-00004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00000000-0008-0000-0400-000046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00000000-0008-0000-0400-00004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00000000-0008-0000-0400-000048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00000000-0008-0000-0400-000049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00000000-0008-0000-0400-00004A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00000000-0008-0000-0400-00004B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00000000-0008-0000-0400-00004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00000000-0008-0000-0400-00004D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00000000-0008-0000-0400-00004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00000000-0008-0000-0400-00004F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00000000-0008-0000-0400-00005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00000000-0008-0000-0400-000051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00000000-0008-0000-0400-00005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00000000-0008-0000-0400-000053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0000000-0008-0000-0400-000054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00000000-0008-0000-0400-000055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00000000-0008-0000-0400-000056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00000000-0008-0000-0400-000057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0000000-0008-0000-0400-000058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00000000-0008-0000-0400-000059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00000000-0008-0000-0400-00005A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00000000-0008-0000-0400-00005B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00000000-0008-0000-0400-00005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00000000-0008-0000-0400-00005D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00000000-0008-0000-0400-00005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00000000-0008-0000-0400-00005F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00000000-0008-0000-0400-00006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00000000-0008-0000-0400-000061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00000000-0008-0000-0400-000062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00000000-0008-0000-0400-000063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00000000-0008-0000-0400-000064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00000000-0008-0000-0400-00006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00000000-0008-0000-0400-000066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00000000-0008-0000-0400-00006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00000000-0008-0000-0400-000068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0000000-0008-0000-0400-000069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00000000-0008-0000-0400-00006A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0000000-0008-0000-0400-00006B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00000000-0008-0000-0400-00006C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00000000-0008-0000-0400-00006D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00000000-0008-0000-0400-00006E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00000000-0008-0000-0400-00006F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00000000-0008-0000-0400-000070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00000000-0008-0000-0400-000071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00000000-0008-0000-0400-000072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00000000-0008-0000-0400-000073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00000000-0008-0000-0400-000074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00000000-0008-0000-0400-00007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00000000-0008-0000-0400-000076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00000000-0008-0000-0400-00007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00000000-0008-0000-0400-000078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00000000-0008-0000-0400-000079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00000000-0008-0000-0400-00007A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0000000-0008-0000-0400-00007B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00000000-0008-0000-0400-00007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00000000-0008-0000-0400-00007D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00000000-0008-0000-0400-00007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00000000-0008-0000-0400-00007F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00000000-0008-0000-0400-00008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00000000-0008-0000-0400-000081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00000000-0008-0000-0400-00008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00000000-0008-0000-0400-000083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00000000-0008-0000-0400-000084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00000000-0008-0000-0400-000085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00000000-0008-0000-0400-000086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00000000-0008-0000-0400-000087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000000-0008-0000-0400-000088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00000000-0008-0000-0400-000089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00000000-0008-0000-0400-00008A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00000000-0008-0000-0400-00008B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0000000-0008-0000-0400-00008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00000000-0008-0000-0400-00008D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00000000-0008-0000-0400-00008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00000000-0008-0000-0400-00008F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00000000-0008-0000-0400-00009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00000000-0008-0000-0400-000091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00000000-0008-0000-0400-00009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00000000-0008-0000-0400-000093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00000000-0008-0000-0400-000094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00000000-0008-0000-0400-00009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00000000-0008-0000-0400-000096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00000000-0008-0000-0400-00009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00000000-0008-0000-0400-000098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00000000-0008-0000-0400-000099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00000000-0008-0000-0400-00009A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00000000-0008-0000-0400-00009B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293884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00000000-0008-0000-0400-00009C040000}"/>
            </a:ext>
          </a:extLst>
        </xdr:cNvPr>
        <xdr:cNvSpPr txBox="1"/>
      </xdr:nvSpPr>
      <xdr:spPr>
        <a:xfrm>
          <a:off x="6391275" y="93426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00000000-0008-0000-0400-00009D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436759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00000000-0008-0000-0400-00009E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56</xdr:row>
      <xdr:rowOff>570109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00000000-0008-0000-0400-00009F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00000000-0008-0000-0400-0000A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00000000-0008-0000-0400-0000A1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00000000-0008-0000-0400-0000A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00000000-0008-0000-0400-0000A3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00000000-0008-0000-0400-0000A4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00000000-0008-0000-0400-0000A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47</xdr:row>
      <xdr:rowOff>293884</xdr:rowOff>
    </xdr:from>
    <xdr:ext cx="184731" cy="491326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00000000-0008-0000-0400-0000A6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0000000-0008-0000-0400-0000A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00000000-0008-0000-0400-0000A8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0000000-0008-0000-0400-0000A9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00000000-0008-0000-0400-0000AA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00000000-0008-0000-0400-0000AB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0000000-0008-0000-0400-0000A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00000000-0008-0000-0400-0000AD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00000000-0008-0000-0400-0000A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00000000-0008-0000-0400-0000AF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00000000-0008-0000-0400-0000B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0000000-0008-0000-0400-0000B1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00000000-0008-0000-0400-0000B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47</xdr:row>
      <xdr:rowOff>293884</xdr:rowOff>
    </xdr:from>
    <xdr:ext cx="184731" cy="491326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00000000-0008-0000-0400-0000B3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00000000-0008-0000-0400-0000B4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00000000-0008-0000-0400-0000B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00000000-0008-0000-0400-0000B6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00000000-0008-0000-0400-0000B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00000000-0008-0000-0400-0000B8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00000000-0008-0000-0400-0000B9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00000000-0008-0000-0400-0000BA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00000000-0008-0000-0400-0000BB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00000000-0008-0000-0400-0000B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00000000-0008-0000-0400-0000BD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00000000-0008-0000-0400-0000B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00000000-0008-0000-0400-0000BF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47</xdr:row>
      <xdr:rowOff>293884</xdr:rowOff>
    </xdr:from>
    <xdr:ext cx="184731" cy="491326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00000000-0008-0000-0400-0000C0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00000000-0008-0000-0400-0000C1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00000000-0008-0000-0400-0000C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00000000-0008-0000-0400-0000C3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00000000-0008-0000-0400-0000C4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00000000-0008-0000-0400-0000C5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00000000-0008-0000-0400-0000C6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00000000-0008-0000-0400-0000C7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00000000-0008-0000-0400-0000C8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00000000-0008-0000-0400-0000C9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00000000-0008-0000-0400-0000CA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00000000-0008-0000-0400-0000CB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00000000-0008-0000-0400-0000CC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47</xdr:row>
      <xdr:rowOff>293884</xdr:rowOff>
    </xdr:from>
    <xdr:ext cx="184731" cy="491326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00000000-0008-0000-0400-0000CD040000}"/>
            </a:ext>
          </a:extLst>
        </xdr:cNvPr>
        <xdr:cNvSpPr txBox="1"/>
      </xdr:nvSpPr>
      <xdr:spPr>
        <a:xfrm>
          <a:off x="6423382" y="93426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0000000-0008-0000-0400-0000CE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00000000-0008-0000-0400-0000CF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00000000-0008-0000-0400-0000D0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00000000-0008-0000-0400-0000D1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0000000-0008-0000-0400-0000D2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47</xdr:row>
      <xdr:rowOff>570109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00000000-0008-0000-0400-0000D3040000}"/>
            </a:ext>
          </a:extLst>
        </xdr:cNvPr>
        <xdr:cNvSpPr txBox="1"/>
      </xdr:nvSpPr>
      <xdr:spPr>
        <a:xfrm>
          <a:off x="6391275" y="9618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00000000-0008-0000-0400-0000D4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00000000-0008-0000-0400-0000D5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00000000-0008-0000-0400-0000D6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00000000-0008-0000-0400-0000D7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00000000-0008-0000-0400-0000D8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00000000-0008-0000-0400-0000D9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00000000-0008-0000-0400-0000DA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00000000-0008-0000-0400-0000DB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00000000-0008-0000-0400-0000DC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00000000-0008-0000-0400-0000DD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00000000-0008-0000-0400-0000DE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00000000-0008-0000-0400-0000DF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00000000-0008-0000-0400-0000E0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00000000-0008-0000-0400-0000E1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00000000-0008-0000-0400-0000E2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00000000-0008-0000-0400-0000E3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00000000-0008-0000-0400-0000E4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00000000-0008-0000-0400-0000E5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00000000-0008-0000-0400-0000E6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00000000-0008-0000-0400-0000E7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53</xdr:row>
      <xdr:rowOff>293884</xdr:rowOff>
    </xdr:from>
    <xdr:ext cx="184731" cy="491326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00000000-0008-0000-0400-0000E8040000}"/>
            </a:ext>
          </a:extLst>
        </xdr:cNvPr>
        <xdr:cNvSpPr txBox="1"/>
      </xdr:nvSpPr>
      <xdr:spPr>
        <a:xfrm>
          <a:off x="6423382" y="923785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00000000-0008-0000-0400-0000E9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00000000-0008-0000-0400-0000EA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00000000-0008-0000-0400-0000EB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00000000-0008-0000-0400-0000EC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00000000-0008-0000-0400-0000ED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00000000-0008-0000-0400-0000EE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00000000-0008-0000-0400-0000EF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00000000-0008-0000-0400-0000F0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00000000-0008-0000-0400-0000F1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00000000-0008-0000-0400-0000F2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00000000-0008-0000-0400-0000F3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00000000-0008-0000-0400-0000F4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00000000-0008-0000-0400-0000F5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00000000-0008-0000-0400-0000F6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00000000-0008-0000-0400-0000F7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00000000-0008-0000-0400-0000F8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00000000-0008-0000-0400-0000F9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00000000-0008-0000-0400-0000FA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00000000-0008-0000-0400-0000FB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00000000-0008-0000-0400-0000FC04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00000000-0008-0000-0400-0000FD04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00000000-0008-0000-0400-0000FE04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00000000-0008-0000-0400-0000FF04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00000000-0008-0000-0400-000000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00000000-0008-0000-0400-000001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00000000-0008-0000-0400-000002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00000000-0008-0000-0400-000003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00000000-0008-0000-0400-000004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00000000-0008-0000-0400-000005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00000000-0008-0000-0400-000006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00000000-0008-0000-0400-000007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00000000-0008-0000-0400-000008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53</xdr:row>
      <xdr:rowOff>293884</xdr:rowOff>
    </xdr:from>
    <xdr:ext cx="184731" cy="491326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0000000-0008-0000-0400-000009050000}"/>
            </a:ext>
          </a:extLst>
        </xdr:cNvPr>
        <xdr:cNvSpPr txBox="1"/>
      </xdr:nvSpPr>
      <xdr:spPr>
        <a:xfrm>
          <a:off x="6423382" y="923785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00000000-0008-0000-0400-00000A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00000000-0008-0000-0400-00000B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00000000-0008-0000-0400-00000C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00000000-0008-0000-0400-00000D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00000000-0008-0000-0400-00000E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00000000-0008-0000-0400-00000F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00000000-0008-0000-0400-000010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00000000-0008-0000-0400-000011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00000000-0008-0000-0400-000012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00000000-0008-0000-0400-000013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00000000-0008-0000-0400-000014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00000000-0008-0000-0400-000015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00000000-0008-0000-0400-000016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00000000-0008-0000-0400-000017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00000000-0008-0000-0400-000018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00000000-0008-0000-0400-000019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00000000-0008-0000-0400-00001A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00000000-0008-0000-0400-00001B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00000000-0008-0000-0400-00001C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00000000-0008-0000-0400-00001D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00000000-0008-0000-0400-00001E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00000000-0008-0000-0400-00001F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0000000-0008-0000-0400-000020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00000000-0008-0000-0400-000021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00000000-0008-0000-0400-000022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00000000-0008-0000-0400-000023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00000000-0008-0000-0400-000024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0000000-0008-0000-0400-000025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00000000-0008-0000-0400-000026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00000000-0008-0000-0400-000027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00000000-0008-0000-0400-000028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00000000-0008-0000-0400-000029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53</xdr:row>
      <xdr:rowOff>293884</xdr:rowOff>
    </xdr:from>
    <xdr:ext cx="184731" cy="491326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00000000-0008-0000-0400-00002A050000}"/>
            </a:ext>
          </a:extLst>
        </xdr:cNvPr>
        <xdr:cNvSpPr txBox="1"/>
      </xdr:nvSpPr>
      <xdr:spPr>
        <a:xfrm>
          <a:off x="6423382" y="923785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00000000-0008-0000-0400-00002B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00000000-0008-0000-0400-00002C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00000000-0008-0000-0400-00002D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00000000-0008-0000-0400-00002E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00000000-0008-0000-0400-00002F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00000000-0008-0000-0400-000030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00000000-0008-0000-0400-000031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00000000-0008-0000-0400-000032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0000000-0008-0000-0400-000033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00000000-0008-0000-0400-000034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0000000-0008-0000-0400-000035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00000000-0008-0000-0400-000036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00000000-0008-0000-0400-000037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00000000-0008-0000-0400-000038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00000000-0008-0000-0400-000039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00000000-0008-0000-0400-00003A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00000000-0008-0000-0400-00003B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00000000-0008-0000-0400-00003C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00000000-0008-0000-0400-00003D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00000000-0008-0000-0400-00003E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00000000-0008-0000-0400-00003F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00000000-0008-0000-0400-000040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00000000-0008-0000-0400-000041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46" name="TextBox 1345">
          <a:extLst>
            <a:ext uri="{FF2B5EF4-FFF2-40B4-BE49-F238E27FC236}">
              <a16:creationId xmlns:a16="http://schemas.microsoft.com/office/drawing/2014/main" id="{00000000-0008-0000-0400-000042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47" name="TextBox 1346">
          <a:extLst>
            <a:ext uri="{FF2B5EF4-FFF2-40B4-BE49-F238E27FC236}">
              <a16:creationId xmlns:a16="http://schemas.microsoft.com/office/drawing/2014/main" id="{00000000-0008-0000-0400-000043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48" name="TextBox 1347">
          <a:extLst>
            <a:ext uri="{FF2B5EF4-FFF2-40B4-BE49-F238E27FC236}">
              <a16:creationId xmlns:a16="http://schemas.microsoft.com/office/drawing/2014/main" id="{00000000-0008-0000-0400-000044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49" name="TextBox 1348">
          <a:extLst>
            <a:ext uri="{FF2B5EF4-FFF2-40B4-BE49-F238E27FC236}">
              <a16:creationId xmlns:a16="http://schemas.microsoft.com/office/drawing/2014/main" id="{00000000-0008-0000-0400-000045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50" name="TextBox 1349">
          <a:extLst>
            <a:ext uri="{FF2B5EF4-FFF2-40B4-BE49-F238E27FC236}">
              <a16:creationId xmlns:a16="http://schemas.microsoft.com/office/drawing/2014/main" id="{00000000-0008-0000-0400-000046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51" name="TextBox 1350">
          <a:extLst>
            <a:ext uri="{FF2B5EF4-FFF2-40B4-BE49-F238E27FC236}">
              <a16:creationId xmlns:a16="http://schemas.microsoft.com/office/drawing/2014/main" id="{00000000-0008-0000-0400-000047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52" name="TextBox 1351">
          <a:extLst>
            <a:ext uri="{FF2B5EF4-FFF2-40B4-BE49-F238E27FC236}">
              <a16:creationId xmlns:a16="http://schemas.microsoft.com/office/drawing/2014/main" id="{00000000-0008-0000-0400-000048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53" name="TextBox 1352">
          <a:extLst>
            <a:ext uri="{FF2B5EF4-FFF2-40B4-BE49-F238E27FC236}">
              <a16:creationId xmlns:a16="http://schemas.microsoft.com/office/drawing/2014/main" id="{00000000-0008-0000-0400-000049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54" name="TextBox 1353">
          <a:extLst>
            <a:ext uri="{FF2B5EF4-FFF2-40B4-BE49-F238E27FC236}">
              <a16:creationId xmlns:a16="http://schemas.microsoft.com/office/drawing/2014/main" id="{00000000-0008-0000-0400-00004A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55" name="TextBox 1354">
          <a:extLst>
            <a:ext uri="{FF2B5EF4-FFF2-40B4-BE49-F238E27FC236}">
              <a16:creationId xmlns:a16="http://schemas.microsoft.com/office/drawing/2014/main" id="{00000000-0008-0000-0400-00004B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56" name="TextBox 1355">
          <a:extLst>
            <a:ext uri="{FF2B5EF4-FFF2-40B4-BE49-F238E27FC236}">
              <a16:creationId xmlns:a16="http://schemas.microsoft.com/office/drawing/2014/main" id="{00000000-0008-0000-0400-00004C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57" name="TextBox 1356">
          <a:extLst>
            <a:ext uri="{FF2B5EF4-FFF2-40B4-BE49-F238E27FC236}">
              <a16:creationId xmlns:a16="http://schemas.microsoft.com/office/drawing/2014/main" id="{00000000-0008-0000-0400-00004D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58" name="TextBox 1357">
          <a:extLst>
            <a:ext uri="{FF2B5EF4-FFF2-40B4-BE49-F238E27FC236}">
              <a16:creationId xmlns:a16="http://schemas.microsoft.com/office/drawing/2014/main" id="{00000000-0008-0000-0400-00004E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59" name="TextBox 1358">
          <a:extLst>
            <a:ext uri="{FF2B5EF4-FFF2-40B4-BE49-F238E27FC236}">
              <a16:creationId xmlns:a16="http://schemas.microsoft.com/office/drawing/2014/main" id="{00000000-0008-0000-0400-00004F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60" name="TextBox 1359">
          <a:extLst>
            <a:ext uri="{FF2B5EF4-FFF2-40B4-BE49-F238E27FC236}">
              <a16:creationId xmlns:a16="http://schemas.microsoft.com/office/drawing/2014/main" id="{00000000-0008-0000-0400-000050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61" name="TextBox 1360">
          <a:extLst>
            <a:ext uri="{FF2B5EF4-FFF2-40B4-BE49-F238E27FC236}">
              <a16:creationId xmlns:a16="http://schemas.microsoft.com/office/drawing/2014/main" id="{00000000-0008-0000-0400-000051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62" name="TextBox 1361">
          <a:extLst>
            <a:ext uri="{FF2B5EF4-FFF2-40B4-BE49-F238E27FC236}">
              <a16:creationId xmlns:a16="http://schemas.microsoft.com/office/drawing/2014/main" id="{00000000-0008-0000-0400-000052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293884</xdr:rowOff>
    </xdr:from>
    <xdr:ext cx="184731" cy="264560"/>
    <xdr:sp macro="" textlink="">
      <xdr:nvSpPr>
        <xdr:cNvPr id="1363" name="TextBox 1362">
          <a:extLst>
            <a:ext uri="{FF2B5EF4-FFF2-40B4-BE49-F238E27FC236}">
              <a16:creationId xmlns:a16="http://schemas.microsoft.com/office/drawing/2014/main" id="{00000000-0008-0000-0400-000053050000}"/>
            </a:ext>
          </a:extLst>
        </xdr:cNvPr>
        <xdr:cNvSpPr txBox="1"/>
      </xdr:nvSpPr>
      <xdr:spPr>
        <a:xfrm>
          <a:off x="6391275" y="9237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64" name="TextBox 1363">
          <a:extLst>
            <a:ext uri="{FF2B5EF4-FFF2-40B4-BE49-F238E27FC236}">
              <a16:creationId xmlns:a16="http://schemas.microsoft.com/office/drawing/2014/main" id="{00000000-0008-0000-0400-000054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436759</xdr:rowOff>
    </xdr:from>
    <xdr:ext cx="184731" cy="264560"/>
    <xdr:sp macro="" textlink="">
      <xdr:nvSpPr>
        <xdr:cNvPr id="1365" name="TextBox 1364">
          <a:extLst>
            <a:ext uri="{FF2B5EF4-FFF2-40B4-BE49-F238E27FC236}">
              <a16:creationId xmlns:a16="http://schemas.microsoft.com/office/drawing/2014/main" id="{00000000-0008-0000-0400-000055050000}"/>
            </a:ext>
          </a:extLst>
        </xdr:cNvPr>
        <xdr:cNvSpPr txBox="1"/>
      </xdr:nvSpPr>
      <xdr:spPr>
        <a:xfrm>
          <a:off x="6391275" y="93807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53</xdr:row>
      <xdr:rowOff>570109</xdr:rowOff>
    </xdr:from>
    <xdr:ext cx="184731" cy="264560"/>
    <xdr:sp macro="" textlink="">
      <xdr:nvSpPr>
        <xdr:cNvPr id="1366" name="TextBox 1365">
          <a:extLst>
            <a:ext uri="{FF2B5EF4-FFF2-40B4-BE49-F238E27FC236}">
              <a16:creationId xmlns:a16="http://schemas.microsoft.com/office/drawing/2014/main" id="{00000000-0008-0000-0400-000056050000}"/>
            </a:ext>
          </a:extLst>
        </xdr:cNvPr>
        <xdr:cNvSpPr txBox="1"/>
      </xdr:nvSpPr>
      <xdr:spPr>
        <a:xfrm>
          <a:off x="6391275" y="94855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67" name="TextBox 1366">
          <a:extLst>
            <a:ext uri="{FF2B5EF4-FFF2-40B4-BE49-F238E27FC236}">
              <a16:creationId xmlns:a16="http://schemas.microsoft.com/office/drawing/2014/main" id="{00000000-0008-0000-0400-000057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68" name="TextBox 1367">
          <a:extLst>
            <a:ext uri="{FF2B5EF4-FFF2-40B4-BE49-F238E27FC236}">
              <a16:creationId xmlns:a16="http://schemas.microsoft.com/office/drawing/2014/main" id="{00000000-0008-0000-0400-000058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69" name="TextBox 1368">
          <a:extLst>
            <a:ext uri="{FF2B5EF4-FFF2-40B4-BE49-F238E27FC236}">
              <a16:creationId xmlns:a16="http://schemas.microsoft.com/office/drawing/2014/main" id="{00000000-0008-0000-0400-000059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0" name="TextBox 1369">
          <a:extLst>
            <a:ext uri="{FF2B5EF4-FFF2-40B4-BE49-F238E27FC236}">
              <a16:creationId xmlns:a16="http://schemas.microsoft.com/office/drawing/2014/main" id="{00000000-0008-0000-0400-00005A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1" name="TextBox 1370">
          <a:extLst>
            <a:ext uri="{FF2B5EF4-FFF2-40B4-BE49-F238E27FC236}">
              <a16:creationId xmlns:a16="http://schemas.microsoft.com/office/drawing/2014/main" id="{00000000-0008-0000-0400-00005B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2" name="TextBox 1371">
          <a:extLst>
            <a:ext uri="{FF2B5EF4-FFF2-40B4-BE49-F238E27FC236}">
              <a16:creationId xmlns:a16="http://schemas.microsoft.com/office/drawing/2014/main" id="{00000000-0008-0000-0400-00005C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51</xdr:row>
      <xdr:rowOff>293884</xdr:rowOff>
    </xdr:from>
    <xdr:ext cx="184731" cy="491326"/>
    <xdr:sp macro="" textlink="">
      <xdr:nvSpPr>
        <xdr:cNvPr id="1373" name="TextBox 1372">
          <a:extLst>
            <a:ext uri="{FF2B5EF4-FFF2-40B4-BE49-F238E27FC236}">
              <a16:creationId xmlns:a16="http://schemas.microsoft.com/office/drawing/2014/main" id="{00000000-0008-0000-0400-00005D050000}"/>
            </a:ext>
          </a:extLst>
        </xdr:cNvPr>
        <xdr:cNvSpPr txBox="1"/>
      </xdr:nvSpPr>
      <xdr:spPr>
        <a:xfrm>
          <a:off x="6423382" y="80377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4" name="TextBox 1373">
          <a:extLst>
            <a:ext uri="{FF2B5EF4-FFF2-40B4-BE49-F238E27FC236}">
              <a16:creationId xmlns:a16="http://schemas.microsoft.com/office/drawing/2014/main" id="{00000000-0008-0000-0400-00005E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5" name="TextBox 1374">
          <a:extLst>
            <a:ext uri="{FF2B5EF4-FFF2-40B4-BE49-F238E27FC236}">
              <a16:creationId xmlns:a16="http://schemas.microsoft.com/office/drawing/2014/main" id="{00000000-0008-0000-0400-00005F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6" name="TextBox 1375">
          <a:extLst>
            <a:ext uri="{FF2B5EF4-FFF2-40B4-BE49-F238E27FC236}">
              <a16:creationId xmlns:a16="http://schemas.microsoft.com/office/drawing/2014/main" id="{00000000-0008-0000-0400-000060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7" name="TextBox 1376">
          <a:extLst>
            <a:ext uri="{FF2B5EF4-FFF2-40B4-BE49-F238E27FC236}">
              <a16:creationId xmlns:a16="http://schemas.microsoft.com/office/drawing/2014/main" id="{00000000-0008-0000-0400-000061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8" name="TextBox 1377">
          <a:extLst>
            <a:ext uri="{FF2B5EF4-FFF2-40B4-BE49-F238E27FC236}">
              <a16:creationId xmlns:a16="http://schemas.microsoft.com/office/drawing/2014/main" id="{00000000-0008-0000-0400-000062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79" name="TextBox 1378">
          <a:extLst>
            <a:ext uri="{FF2B5EF4-FFF2-40B4-BE49-F238E27FC236}">
              <a16:creationId xmlns:a16="http://schemas.microsoft.com/office/drawing/2014/main" id="{00000000-0008-0000-0400-000063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0" name="TextBox 1379">
          <a:extLst>
            <a:ext uri="{FF2B5EF4-FFF2-40B4-BE49-F238E27FC236}">
              <a16:creationId xmlns:a16="http://schemas.microsoft.com/office/drawing/2014/main" id="{00000000-0008-0000-0400-000064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1" name="TextBox 1380">
          <a:extLst>
            <a:ext uri="{FF2B5EF4-FFF2-40B4-BE49-F238E27FC236}">
              <a16:creationId xmlns:a16="http://schemas.microsoft.com/office/drawing/2014/main" id="{00000000-0008-0000-0400-000065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2" name="TextBox 1381">
          <a:extLst>
            <a:ext uri="{FF2B5EF4-FFF2-40B4-BE49-F238E27FC236}">
              <a16:creationId xmlns:a16="http://schemas.microsoft.com/office/drawing/2014/main" id="{00000000-0008-0000-0400-000066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3" name="TextBox 1382">
          <a:extLst>
            <a:ext uri="{FF2B5EF4-FFF2-40B4-BE49-F238E27FC236}">
              <a16:creationId xmlns:a16="http://schemas.microsoft.com/office/drawing/2014/main" id="{00000000-0008-0000-0400-000067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4" name="TextBox 1383">
          <a:extLst>
            <a:ext uri="{FF2B5EF4-FFF2-40B4-BE49-F238E27FC236}">
              <a16:creationId xmlns:a16="http://schemas.microsoft.com/office/drawing/2014/main" id="{00000000-0008-0000-0400-000068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5" name="TextBox 1384">
          <a:extLst>
            <a:ext uri="{FF2B5EF4-FFF2-40B4-BE49-F238E27FC236}">
              <a16:creationId xmlns:a16="http://schemas.microsoft.com/office/drawing/2014/main" id="{00000000-0008-0000-0400-000069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51</xdr:row>
      <xdr:rowOff>293884</xdr:rowOff>
    </xdr:from>
    <xdr:ext cx="184731" cy="491326"/>
    <xdr:sp macro="" textlink="">
      <xdr:nvSpPr>
        <xdr:cNvPr id="1386" name="TextBox 1385">
          <a:extLst>
            <a:ext uri="{FF2B5EF4-FFF2-40B4-BE49-F238E27FC236}">
              <a16:creationId xmlns:a16="http://schemas.microsoft.com/office/drawing/2014/main" id="{00000000-0008-0000-0400-00006A050000}"/>
            </a:ext>
          </a:extLst>
        </xdr:cNvPr>
        <xdr:cNvSpPr txBox="1"/>
      </xdr:nvSpPr>
      <xdr:spPr>
        <a:xfrm>
          <a:off x="6423382" y="80377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7" name="TextBox 1386">
          <a:extLst>
            <a:ext uri="{FF2B5EF4-FFF2-40B4-BE49-F238E27FC236}">
              <a16:creationId xmlns:a16="http://schemas.microsoft.com/office/drawing/2014/main" id="{00000000-0008-0000-0400-00006B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8" name="TextBox 1387">
          <a:extLst>
            <a:ext uri="{FF2B5EF4-FFF2-40B4-BE49-F238E27FC236}">
              <a16:creationId xmlns:a16="http://schemas.microsoft.com/office/drawing/2014/main" id="{00000000-0008-0000-0400-00006C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89" name="TextBox 1388">
          <a:extLst>
            <a:ext uri="{FF2B5EF4-FFF2-40B4-BE49-F238E27FC236}">
              <a16:creationId xmlns:a16="http://schemas.microsoft.com/office/drawing/2014/main" id="{00000000-0008-0000-0400-00006D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0" name="TextBox 1389">
          <a:extLst>
            <a:ext uri="{FF2B5EF4-FFF2-40B4-BE49-F238E27FC236}">
              <a16:creationId xmlns:a16="http://schemas.microsoft.com/office/drawing/2014/main" id="{00000000-0008-0000-0400-00006E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1" name="TextBox 1390">
          <a:extLst>
            <a:ext uri="{FF2B5EF4-FFF2-40B4-BE49-F238E27FC236}">
              <a16:creationId xmlns:a16="http://schemas.microsoft.com/office/drawing/2014/main" id="{00000000-0008-0000-0400-00006F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2" name="TextBox 1391">
          <a:extLst>
            <a:ext uri="{FF2B5EF4-FFF2-40B4-BE49-F238E27FC236}">
              <a16:creationId xmlns:a16="http://schemas.microsoft.com/office/drawing/2014/main" id="{00000000-0008-0000-0400-000070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3" name="TextBox 1392">
          <a:extLst>
            <a:ext uri="{FF2B5EF4-FFF2-40B4-BE49-F238E27FC236}">
              <a16:creationId xmlns:a16="http://schemas.microsoft.com/office/drawing/2014/main" id="{00000000-0008-0000-0400-000071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4" name="TextBox 1393">
          <a:extLst>
            <a:ext uri="{FF2B5EF4-FFF2-40B4-BE49-F238E27FC236}">
              <a16:creationId xmlns:a16="http://schemas.microsoft.com/office/drawing/2014/main" id="{00000000-0008-0000-0400-000072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5" name="TextBox 1394">
          <a:extLst>
            <a:ext uri="{FF2B5EF4-FFF2-40B4-BE49-F238E27FC236}">
              <a16:creationId xmlns:a16="http://schemas.microsoft.com/office/drawing/2014/main" id="{00000000-0008-0000-0400-000073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6" name="TextBox 1395">
          <a:extLst>
            <a:ext uri="{FF2B5EF4-FFF2-40B4-BE49-F238E27FC236}">
              <a16:creationId xmlns:a16="http://schemas.microsoft.com/office/drawing/2014/main" id="{00000000-0008-0000-0400-000074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7" name="TextBox 1396">
          <a:extLst>
            <a:ext uri="{FF2B5EF4-FFF2-40B4-BE49-F238E27FC236}">
              <a16:creationId xmlns:a16="http://schemas.microsoft.com/office/drawing/2014/main" id="{00000000-0008-0000-0400-000075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398" name="TextBox 1397">
          <a:extLst>
            <a:ext uri="{FF2B5EF4-FFF2-40B4-BE49-F238E27FC236}">
              <a16:creationId xmlns:a16="http://schemas.microsoft.com/office/drawing/2014/main" id="{00000000-0008-0000-0400-000076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51</xdr:row>
      <xdr:rowOff>293884</xdr:rowOff>
    </xdr:from>
    <xdr:ext cx="184731" cy="491326"/>
    <xdr:sp macro="" textlink="">
      <xdr:nvSpPr>
        <xdr:cNvPr id="1399" name="TextBox 1398">
          <a:extLst>
            <a:ext uri="{FF2B5EF4-FFF2-40B4-BE49-F238E27FC236}">
              <a16:creationId xmlns:a16="http://schemas.microsoft.com/office/drawing/2014/main" id="{00000000-0008-0000-0400-000077050000}"/>
            </a:ext>
          </a:extLst>
        </xdr:cNvPr>
        <xdr:cNvSpPr txBox="1"/>
      </xdr:nvSpPr>
      <xdr:spPr>
        <a:xfrm>
          <a:off x="6423382" y="80377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0" name="TextBox 1399">
          <a:extLst>
            <a:ext uri="{FF2B5EF4-FFF2-40B4-BE49-F238E27FC236}">
              <a16:creationId xmlns:a16="http://schemas.microsoft.com/office/drawing/2014/main" id="{00000000-0008-0000-0400-000078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1" name="TextBox 1400">
          <a:extLst>
            <a:ext uri="{FF2B5EF4-FFF2-40B4-BE49-F238E27FC236}">
              <a16:creationId xmlns:a16="http://schemas.microsoft.com/office/drawing/2014/main" id="{00000000-0008-0000-0400-000079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2" name="TextBox 1401">
          <a:extLst>
            <a:ext uri="{FF2B5EF4-FFF2-40B4-BE49-F238E27FC236}">
              <a16:creationId xmlns:a16="http://schemas.microsoft.com/office/drawing/2014/main" id="{00000000-0008-0000-0400-00007A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3" name="TextBox 1402">
          <a:extLst>
            <a:ext uri="{FF2B5EF4-FFF2-40B4-BE49-F238E27FC236}">
              <a16:creationId xmlns:a16="http://schemas.microsoft.com/office/drawing/2014/main" id="{00000000-0008-0000-0400-00007B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4" name="TextBox 1403">
          <a:extLst>
            <a:ext uri="{FF2B5EF4-FFF2-40B4-BE49-F238E27FC236}">
              <a16:creationId xmlns:a16="http://schemas.microsoft.com/office/drawing/2014/main" id="{00000000-0008-0000-0400-00007C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5" name="TextBox 1404">
          <a:extLst>
            <a:ext uri="{FF2B5EF4-FFF2-40B4-BE49-F238E27FC236}">
              <a16:creationId xmlns:a16="http://schemas.microsoft.com/office/drawing/2014/main" id="{00000000-0008-0000-0400-00007D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6" name="TextBox 1405">
          <a:extLst>
            <a:ext uri="{FF2B5EF4-FFF2-40B4-BE49-F238E27FC236}">
              <a16:creationId xmlns:a16="http://schemas.microsoft.com/office/drawing/2014/main" id="{00000000-0008-0000-0400-00007E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7" name="TextBox 1406">
          <a:extLst>
            <a:ext uri="{FF2B5EF4-FFF2-40B4-BE49-F238E27FC236}">
              <a16:creationId xmlns:a16="http://schemas.microsoft.com/office/drawing/2014/main" id="{00000000-0008-0000-0400-00007F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8" name="TextBox 1407">
          <a:extLst>
            <a:ext uri="{FF2B5EF4-FFF2-40B4-BE49-F238E27FC236}">
              <a16:creationId xmlns:a16="http://schemas.microsoft.com/office/drawing/2014/main" id="{00000000-0008-0000-0400-000080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09" name="TextBox 1408">
          <a:extLst>
            <a:ext uri="{FF2B5EF4-FFF2-40B4-BE49-F238E27FC236}">
              <a16:creationId xmlns:a16="http://schemas.microsoft.com/office/drawing/2014/main" id="{00000000-0008-0000-0400-000081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0" name="TextBox 1409">
          <a:extLst>
            <a:ext uri="{FF2B5EF4-FFF2-40B4-BE49-F238E27FC236}">
              <a16:creationId xmlns:a16="http://schemas.microsoft.com/office/drawing/2014/main" id="{00000000-0008-0000-0400-000082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1" name="TextBox 1410">
          <a:extLst>
            <a:ext uri="{FF2B5EF4-FFF2-40B4-BE49-F238E27FC236}">
              <a16:creationId xmlns:a16="http://schemas.microsoft.com/office/drawing/2014/main" id="{00000000-0008-0000-0400-000083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51</xdr:row>
      <xdr:rowOff>293884</xdr:rowOff>
    </xdr:from>
    <xdr:ext cx="184731" cy="491326"/>
    <xdr:sp macro="" textlink="">
      <xdr:nvSpPr>
        <xdr:cNvPr id="1412" name="TextBox 1411">
          <a:extLst>
            <a:ext uri="{FF2B5EF4-FFF2-40B4-BE49-F238E27FC236}">
              <a16:creationId xmlns:a16="http://schemas.microsoft.com/office/drawing/2014/main" id="{00000000-0008-0000-0400-000084050000}"/>
            </a:ext>
          </a:extLst>
        </xdr:cNvPr>
        <xdr:cNvSpPr txBox="1"/>
      </xdr:nvSpPr>
      <xdr:spPr>
        <a:xfrm>
          <a:off x="6423382" y="80377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3" name="TextBox 1412">
          <a:extLst>
            <a:ext uri="{FF2B5EF4-FFF2-40B4-BE49-F238E27FC236}">
              <a16:creationId xmlns:a16="http://schemas.microsoft.com/office/drawing/2014/main" id="{00000000-0008-0000-0400-000085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4" name="TextBox 1413">
          <a:extLst>
            <a:ext uri="{FF2B5EF4-FFF2-40B4-BE49-F238E27FC236}">
              <a16:creationId xmlns:a16="http://schemas.microsoft.com/office/drawing/2014/main" id="{00000000-0008-0000-0400-000086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5" name="TextBox 1414">
          <a:extLst>
            <a:ext uri="{FF2B5EF4-FFF2-40B4-BE49-F238E27FC236}">
              <a16:creationId xmlns:a16="http://schemas.microsoft.com/office/drawing/2014/main" id="{00000000-0008-0000-0400-000087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6" name="TextBox 1415">
          <a:extLst>
            <a:ext uri="{FF2B5EF4-FFF2-40B4-BE49-F238E27FC236}">
              <a16:creationId xmlns:a16="http://schemas.microsoft.com/office/drawing/2014/main" id="{00000000-0008-0000-0400-000088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7" name="TextBox 1416">
          <a:extLst>
            <a:ext uri="{FF2B5EF4-FFF2-40B4-BE49-F238E27FC236}">
              <a16:creationId xmlns:a16="http://schemas.microsoft.com/office/drawing/2014/main" id="{00000000-0008-0000-0400-000089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51</xdr:row>
      <xdr:rowOff>570109</xdr:rowOff>
    </xdr:from>
    <xdr:ext cx="184731" cy="264560"/>
    <xdr:sp macro="" textlink="">
      <xdr:nvSpPr>
        <xdr:cNvPr id="1418" name="TextBox 1417">
          <a:extLst>
            <a:ext uri="{FF2B5EF4-FFF2-40B4-BE49-F238E27FC236}">
              <a16:creationId xmlns:a16="http://schemas.microsoft.com/office/drawing/2014/main" id="{00000000-0008-0000-0400-00008A050000}"/>
            </a:ext>
          </a:extLst>
        </xdr:cNvPr>
        <xdr:cNvSpPr txBox="1"/>
      </xdr:nvSpPr>
      <xdr:spPr>
        <a:xfrm>
          <a:off x="6391275" y="8313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19" name="TextBox 1418">
          <a:extLst>
            <a:ext uri="{FF2B5EF4-FFF2-40B4-BE49-F238E27FC236}">
              <a16:creationId xmlns:a16="http://schemas.microsoft.com/office/drawing/2014/main" id="{00000000-0008-0000-0400-00008B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0" name="TextBox 1419">
          <a:extLst>
            <a:ext uri="{FF2B5EF4-FFF2-40B4-BE49-F238E27FC236}">
              <a16:creationId xmlns:a16="http://schemas.microsoft.com/office/drawing/2014/main" id="{00000000-0008-0000-0400-00008C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1" name="TextBox 1420">
          <a:extLst>
            <a:ext uri="{FF2B5EF4-FFF2-40B4-BE49-F238E27FC236}">
              <a16:creationId xmlns:a16="http://schemas.microsoft.com/office/drawing/2014/main" id="{00000000-0008-0000-0400-00008D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2" name="TextBox 1421">
          <a:extLst>
            <a:ext uri="{FF2B5EF4-FFF2-40B4-BE49-F238E27FC236}">
              <a16:creationId xmlns:a16="http://schemas.microsoft.com/office/drawing/2014/main" id="{00000000-0008-0000-0400-00008E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3" name="TextBox 1422">
          <a:extLst>
            <a:ext uri="{FF2B5EF4-FFF2-40B4-BE49-F238E27FC236}">
              <a16:creationId xmlns:a16="http://schemas.microsoft.com/office/drawing/2014/main" id="{00000000-0008-0000-0400-00008F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4" name="TextBox 1423">
          <a:extLst>
            <a:ext uri="{FF2B5EF4-FFF2-40B4-BE49-F238E27FC236}">
              <a16:creationId xmlns:a16="http://schemas.microsoft.com/office/drawing/2014/main" id="{00000000-0008-0000-0400-000090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5" name="TextBox 1424">
          <a:extLst>
            <a:ext uri="{FF2B5EF4-FFF2-40B4-BE49-F238E27FC236}">
              <a16:creationId xmlns:a16="http://schemas.microsoft.com/office/drawing/2014/main" id="{00000000-0008-0000-0400-000091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6" name="TextBox 1425">
          <a:extLst>
            <a:ext uri="{FF2B5EF4-FFF2-40B4-BE49-F238E27FC236}">
              <a16:creationId xmlns:a16="http://schemas.microsoft.com/office/drawing/2014/main" id="{00000000-0008-0000-0400-000092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7" name="TextBox 1426">
          <a:extLst>
            <a:ext uri="{FF2B5EF4-FFF2-40B4-BE49-F238E27FC236}">
              <a16:creationId xmlns:a16="http://schemas.microsoft.com/office/drawing/2014/main" id="{00000000-0008-0000-0400-000093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8" name="TextBox 1427">
          <a:extLst>
            <a:ext uri="{FF2B5EF4-FFF2-40B4-BE49-F238E27FC236}">
              <a16:creationId xmlns:a16="http://schemas.microsoft.com/office/drawing/2014/main" id="{00000000-0008-0000-0400-000094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29" name="TextBox 1428">
          <a:extLst>
            <a:ext uri="{FF2B5EF4-FFF2-40B4-BE49-F238E27FC236}">
              <a16:creationId xmlns:a16="http://schemas.microsoft.com/office/drawing/2014/main" id="{00000000-0008-0000-0400-000095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0" name="TextBox 1429">
          <a:extLst>
            <a:ext uri="{FF2B5EF4-FFF2-40B4-BE49-F238E27FC236}">
              <a16:creationId xmlns:a16="http://schemas.microsoft.com/office/drawing/2014/main" id="{00000000-0008-0000-0400-000096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1" name="TextBox 1430">
          <a:extLst>
            <a:ext uri="{FF2B5EF4-FFF2-40B4-BE49-F238E27FC236}">
              <a16:creationId xmlns:a16="http://schemas.microsoft.com/office/drawing/2014/main" id="{00000000-0008-0000-0400-000097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2" name="TextBox 1431">
          <a:extLst>
            <a:ext uri="{FF2B5EF4-FFF2-40B4-BE49-F238E27FC236}">
              <a16:creationId xmlns:a16="http://schemas.microsoft.com/office/drawing/2014/main" id="{00000000-0008-0000-0400-000098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3" name="TextBox 1432">
          <a:extLst>
            <a:ext uri="{FF2B5EF4-FFF2-40B4-BE49-F238E27FC236}">
              <a16:creationId xmlns:a16="http://schemas.microsoft.com/office/drawing/2014/main" id="{00000000-0008-0000-0400-000099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4" name="TextBox 1433">
          <a:extLst>
            <a:ext uri="{FF2B5EF4-FFF2-40B4-BE49-F238E27FC236}">
              <a16:creationId xmlns:a16="http://schemas.microsoft.com/office/drawing/2014/main" id="{00000000-0008-0000-0400-00009A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5" name="TextBox 1434">
          <a:extLst>
            <a:ext uri="{FF2B5EF4-FFF2-40B4-BE49-F238E27FC236}">
              <a16:creationId xmlns:a16="http://schemas.microsoft.com/office/drawing/2014/main" id="{00000000-0008-0000-0400-00009B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6" name="TextBox 1435">
          <a:extLst>
            <a:ext uri="{FF2B5EF4-FFF2-40B4-BE49-F238E27FC236}">
              <a16:creationId xmlns:a16="http://schemas.microsoft.com/office/drawing/2014/main" id="{00000000-0008-0000-0400-00009C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7" name="TextBox 1436">
          <a:extLst>
            <a:ext uri="{FF2B5EF4-FFF2-40B4-BE49-F238E27FC236}">
              <a16:creationId xmlns:a16="http://schemas.microsoft.com/office/drawing/2014/main" id="{00000000-0008-0000-0400-00009D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8" name="TextBox 1437">
          <a:extLst>
            <a:ext uri="{FF2B5EF4-FFF2-40B4-BE49-F238E27FC236}">
              <a16:creationId xmlns:a16="http://schemas.microsoft.com/office/drawing/2014/main" id="{00000000-0008-0000-0400-00009E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39" name="TextBox 1438">
          <a:extLst>
            <a:ext uri="{FF2B5EF4-FFF2-40B4-BE49-F238E27FC236}">
              <a16:creationId xmlns:a16="http://schemas.microsoft.com/office/drawing/2014/main" id="{00000000-0008-0000-0400-00009F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0" name="TextBox 1439">
          <a:extLst>
            <a:ext uri="{FF2B5EF4-FFF2-40B4-BE49-F238E27FC236}">
              <a16:creationId xmlns:a16="http://schemas.microsoft.com/office/drawing/2014/main" id="{00000000-0008-0000-0400-0000A0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1" name="TextBox 1440">
          <a:extLst>
            <a:ext uri="{FF2B5EF4-FFF2-40B4-BE49-F238E27FC236}">
              <a16:creationId xmlns:a16="http://schemas.microsoft.com/office/drawing/2014/main" id="{00000000-0008-0000-0400-0000A1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2" name="TextBox 1441">
          <a:extLst>
            <a:ext uri="{FF2B5EF4-FFF2-40B4-BE49-F238E27FC236}">
              <a16:creationId xmlns:a16="http://schemas.microsoft.com/office/drawing/2014/main" id="{00000000-0008-0000-0400-0000A2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3" name="TextBox 1442">
          <a:extLst>
            <a:ext uri="{FF2B5EF4-FFF2-40B4-BE49-F238E27FC236}">
              <a16:creationId xmlns:a16="http://schemas.microsoft.com/office/drawing/2014/main" id="{00000000-0008-0000-0400-0000A3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4" name="TextBox 1443">
          <a:extLst>
            <a:ext uri="{FF2B5EF4-FFF2-40B4-BE49-F238E27FC236}">
              <a16:creationId xmlns:a16="http://schemas.microsoft.com/office/drawing/2014/main" id="{00000000-0008-0000-0400-0000A4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5" name="TextBox 1444">
          <a:extLst>
            <a:ext uri="{FF2B5EF4-FFF2-40B4-BE49-F238E27FC236}">
              <a16:creationId xmlns:a16="http://schemas.microsoft.com/office/drawing/2014/main" id="{00000000-0008-0000-0400-0000A5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6" name="TextBox 1445">
          <a:extLst>
            <a:ext uri="{FF2B5EF4-FFF2-40B4-BE49-F238E27FC236}">
              <a16:creationId xmlns:a16="http://schemas.microsoft.com/office/drawing/2014/main" id="{00000000-0008-0000-0400-0000A6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7" name="TextBox 1446">
          <a:extLst>
            <a:ext uri="{FF2B5EF4-FFF2-40B4-BE49-F238E27FC236}">
              <a16:creationId xmlns:a16="http://schemas.microsoft.com/office/drawing/2014/main" id="{00000000-0008-0000-0400-0000A7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8" name="TextBox 1447">
          <a:extLst>
            <a:ext uri="{FF2B5EF4-FFF2-40B4-BE49-F238E27FC236}">
              <a16:creationId xmlns:a16="http://schemas.microsoft.com/office/drawing/2014/main" id="{00000000-0008-0000-0400-0000A8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49" name="TextBox 1448">
          <a:extLst>
            <a:ext uri="{FF2B5EF4-FFF2-40B4-BE49-F238E27FC236}">
              <a16:creationId xmlns:a16="http://schemas.microsoft.com/office/drawing/2014/main" id="{00000000-0008-0000-0400-0000A9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0" name="TextBox 1449">
          <a:extLst>
            <a:ext uri="{FF2B5EF4-FFF2-40B4-BE49-F238E27FC236}">
              <a16:creationId xmlns:a16="http://schemas.microsoft.com/office/drawing/2014/main" id="{00000000-0008-0000-0400-0000AA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1" name="TextBox 1450">
          <a:extLst>
            <a:ext uri="{FF2B5EF4-FFF2-40B4-BE49-F238E27FC236}">
              <a16:creationId xmlns:a16="http://schemas.microsoft.com/office/drawing/2014/main" id="{00000000-0008-0000-0400-0000AB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2" name="TextBox 1451">
          <a:extLst>
            <a:ext uri="{FF2B5EF4-FFF2-40B4-BE49-F238E27FC236}">
              <a16:creationId xmlns:a16="http://schemas.microsoft.com/office/drawing/2014/main" id="{00000000-0008-0000-0400-0000AC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3" name="TextBox 1452">
          <a:extLst>
            <a:ext uri="{FF2B5EF4-FFF2-40B4-BE49-F238E27FC236}">
              <a16:creationId xmlns:a16="http://schemas.microsoft.com/office/drawing/2014/main" id="{00000000-0008-0000-0400-0000AD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4" name="TextBox 1453">
          <a:extLst>
            <a:ext uri="{FF2B5EF4-FFF2-40B4-BE49-F238E27FC236}">
              <a16:creationId xmlns:a16="http://schemas.microsoft.com/office/drawing/2014/main" id="{00000000-0008-0000-0400-0000AE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5" name="TextBox 1454">
          <a:extLst>
            <a:ext uri="{FF2B5EF4-FFF2-40B4-BE49-F238E27FC236}">
              <a16:creationId xmlns:a16="http://schemas.microsoft.com/office/drawing/2014/main" id="{00000000-0008-0000-0400-0000AF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6" name="TextBox 1455">
          <a:extLst>
            <a:ext uri="{FF2B5EF4-FFF2-40B4-BE49-F238E27FC236}">
              <a16:creationId xmlns:a16="http://schemas.microsoft.com/office/drawing/2014/main" id="{00000000-0008-0000-0400-0000B0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32107</xdr:colOff>
      <xdr:row>51</xdr:row>
      <xdr:rowOff>293884</xdr:rowOff>
    </xdr:from>
    <xdr:ext cx="184731" cy="491326"/>
    <xdr:sp macro="" textlink="">
      <xdr:nvSpPr>
        <xdr:cNvPr id="1457" name="TextBox 1456">
          <a:extLst>
            <a:ext uri="{FF2B5EF4-FFF2-40B4-BE49-F238E27FC236}">
              <a16:creationId xmlns:a16="http://schemas.microsoft.com/office/drawing/2014/main" id="{00000000-0008-0000-0400-0000B1050000}"/>
            </a:ext>
          </a:extLst>
        </xdr:cNvPr>
        <xdr:cNvSpPr txBox="1"/>
      </xdr:nvSpPr>
      <xdr:spPr>
        <a:xfrm>
          <a:off x="6842482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8" name="TextBox 1457">
          <a:extLst>
            <a:ext uri="{FF2B5EF4-FFF2-40B4-BE49-F238E27FC236}">
              <a16:creationId xmlns:a16="http://schemas.microsoft.com/office/drawing/2014/main" id="{00000000-0008-0000-0400-0000B2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59" name="TextBox 1458">
          <a:extLst>
            <a:ext uri="{FF2B5EF4-FFF2-40B4-BE49-F238E27FC236}">
              <a16:creationId xmlns:a16="http://schemas.microsoft.com/office/drawing/2014/main" id="{00000000-0008-0000-0400-0000B3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0" name="TextBox 1459">
          <a:extLst>
            <a:ext uri="{FF2B5EF4-FFF2-40B4-BE49-F238E27FC236}">
              <a16:creationId xmlns:a16="http://schemas.microsoft.com/office/drawing/2014/main" id="{00000000-0008-0000-0400-0000B4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1" name="TextBox 1460">
          <a:extLst>
            <a:ext uri="{FF2B5EF4-FFF2-40B4-BE49-F238E27FC236}">
              <a16:creationId xmlns:a16="http://schemas.microsoft.com/office/drawing/2014/main" id="{00000000-0008-0000-0400-0000B5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2" name="TextBox 1461">
          <a:extLst>
            <a:ext uri="{FF2B5EF4-FFF2-40B4-BE49-F238E27FC236}">
              <a16:creationId xmlns:a16="http://schemas.microsoft.com/office/drawing/2014/main" id="{00000000-0008-0000-0400-0000B6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3" name="TextBox 1462">
          <a:extLst>
            <a:ext uri="{FF2B5EF4-FFF2-40B4-BE49-F238E27FC236}">
              <a16:creationId xmlns:a16="http://schemas.microsoft.com/office/drawing/2014/main" id="{00000000-0008-0000-0400-0000B7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4" name="TextBox 1463">
          <a:extLst>
            <a:ext uri="{FF2B5EF4-FFF2-40B4-BE49-F238E27FC236}">
              <a16:creationId xmlns:a16="http://schemas.microsoft.com/office/drawing/2014/main" id="{00000000-0008-0000-0400-0000B8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5" name="TextBox 1464">
          <a:extLst>
            <a:ext uri="{FF2B5EF4-FFF2-40B4-BE49-F238E27FC236}">
              <a16:creationId xmlns:a16="http://schemas.microsoft.com/office/drawing/2014/main" id="{00000000-0008-0000-0400-0000B9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6" name="TextBox 1465">
          <a:extLst>
            <a:ext uri="{FF2B5EF4-FFF2-40B4-BE49-F238E27FC236}">
              <a16:creationId xmlns:a16="http://schemas.microsoft.com/office/drawing/2014/main" id="{00000000-0008-0000-0400-0000BA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7" name="TextBox 1466">
          <a:extLst>
            <a:ext uri="{FF2B5EF4-FFF2-40B4-BE49-F238E27FC236}">
              <a16:creationId xmlns:a16="http://schemas.microsoft.com/office/drawing/2014/main" id="{00000000-0008-0000-0400-0000BB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8" name="TextBox 1467">
          <a:extLst>
            <a:ext uri="{FF2B5EF4-FFF2-40B4-BE49-F238E27FC236}">
              <a16:creationId xmlns:a16="http://schemas.microsoft.com/office/drawing/2014/main" id="{00000000-0008-0000-0400-0000BC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69" name="TextBox 1468">
          <a:extLst>
            <a:ext uri="{FF2B5EF4-FFF2-40B4-BE49-F238E27FC236}">
              <a16:creationId xmlns:a16="http://schemas.microsoft.com/office/drawing/2014/main" id="{00000000-0008-0000-0400-0000BD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32107</xdr:colOff>
      <xdr:row>51</xdr:row>
      <xdr:rowOff>293884</xdr:rowOff>
    </xdr:from>
    <xdr:ext cx="184731" cy="491326"/>
    <xdr:sp macro="" textlink="">
      <xdr:nvSpPr>
        <xdr:cNvPr id="1470" name="TextBox 1469">
          <a:extLst>
            <a:ext uri="{FF2B5EF4-FFF2-40B4-BE49-F238E27FC236}">
              <a16:creationId xmlns:a16="http://schemas.microsoft.com/office/drawing/2014/main" id="{00000000-0008-0000-0400-0000BE050000}"/>
            </a:ext>
          </a:extLst>
        </xdr:cNvPr>
        <xdr:cNvSpPr txBox="1"/>
      </xdr:nvSpPr>
      <xdr:spPr>
        <a:xfrm>
          <a:off x="6842482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1" name="TextBox 1470">
          <a:extLst>
            <a:ext uri="{FF2B5EF4-FFF2-40B4-BE49-F238E27FC236}">
              <a16:creationId xmlns:a16="http://schemas.microsoft.com/office/drawing/2014/main" id="{00000000-0008-0000-0400-0000BF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2" name="TextBox 1471">
          <a:extLst>
            <a:ext uri="{FF2B5EF4-FFF2-40B4-BE49-F238E27FC236}">
              <a16:creationId xmlns:a16="http://schemas.microsoft.com/office/drawing/2014/main" id="{00000000-0008-0000-0400-0000C0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3" name="TextBox 1472">
          <a:extLst>
            <a:ext uri="{FF2B5EF4-FFF2-40B4-BE49-F238E27FC236}">
              <a16:creationId xmlns:a16="http://schemas.microsoft.com/office/drawing/2014/main" id="{00000000-0008-0000-0400-0000C1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4" name="TextBox 1473">
          <a:extLst>
            <a:ext uri="{FF2B5EF4-FFF2-40B4-BE49-F238E27FC236}">
              <a16:creationId xmlns:a16="http://schemas.microsoft.com/office/drawing/2014/main" id="{00000000-0008-0000-0400-0000C2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5" name="TextBox 1474">
          <a:extLst>
            <a:ext uri="{FF2B5EF4-FFF2-40B4-BE49-F238E27FC236}">
              <a16:creationId xmlns:a16="http://schemas.microsoft.com/office/drawing/2014/main" id="{00000000-0008-0000-0400-0000C3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6" name="TextBox 1475">
          <a:extLst>
            <a:ext uri="{FF2B5EF4-FFF2-40B4-BE49-F238E27FC236}">
              <a16:creationId xmlns:a16="http://schemas.microsoft.com/office/drawing/2014/main" id="{00000000-0008-0000-0400-0000C4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7" name="TextBox 1476">
          <a:extLst>
            <a:ext uri="{FF2B5EF4-FFF2-40B4-BE49-F238E27FC236}">
              <a16:creationId xmlns:a16="http://schemas.microsoft.com/office/drawing/2014/main" id="{00000000-0008-0000-0400-0000C5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8" name="TextBox 1477">
          <a:extLst>
            <a:ext uri="{FF2B5EF4-FFF2-40B4-BE49-F238E27FC236}">
              <a16:creationId xmlns:a16="http://schemas.microsoft.com/office/drawing/2014/main" id="{00000000-0008-0000-0400-0000C6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79" name="TextBox 1478">
          <a:extLst>
            <a:ext uri="{FF2B5EF4-FFF2-40B4-BE49-F238E27FC236}">
              <a16:creationId xmlns:a16="http://schemas.microsoft.com/office/drawing/2014/main" id="{00000000-0008-0000-0400-0000C7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0" name="TextBox 1479">
          <a:extLst>
            <a:ext uri="{FF2B5EF4-FFF2-40B4-BE49-F238E27FC236}">
              <a16:creationId xmlns:a16="http://schemas.microsoft.com/office/drawing/2014/main" id="{00000000-0008-0000-0400-0000C8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1" name="TextBox 1480">
          <a:extLst>
            <a:ext uri="{FF2B5EF4-FFF2-40B4-BE49-F238E27FC236}">
              <a16:creationId xmlns:a16="http://schemas.microsoft.com/office/drawing/2014/main" id="{00000000-0008-0000-0400-0000C9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2" name="TextBox 1481">
          <a:extLst>
            <a:ext uri="{FF2B5EF4-FFF2-40B4-BE49-F238E27FC236}">
              <a16:creationId xmlns:a16="http://schemas.microsoft.com/office/drawing/2014/main" id="{00000000-0008-0000-0400-0000CA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32107</xdr:colOff>
      <xdr:row>51</xdr:row>
      <xdr:rowOff>293884</xdr:rowOff>
    </xdr:from>
    <xdr:ext cx="184731" cy="491326"/>
    <xdr:sp macro="" textlink="">
      <xdr:nvSpPr>
        <xdr:cNvPr id="1483" name="TextBox 1482">
          <a:extLst>
            <a:ext uri="{FF2B5EF4-FFF2-40B4-BE49-F238E27FC236}">
              <a16:creationId xmlns:a16="http://schemas.microsoft.com/office/drawing/2014/main" id="{00000000-0008-0000-0400-0000CB050000}"/>
            </a:ext>
          </a:extLst>
        </xdr:cNvPr>
        <xdr:cNvSpPr txBox="1"/>
      </xdr:nvSpPr>
      <xdr:spPr>
        <a:xfrm>
          <a:off x="6842482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4" name="TextBox 1483">
          <a:extLst>
            <a:ext uri="{FF2B5EF4-FFF2-40B4-BE49-F238E27FC236}">
              <a16:creationId xmlns:a16="http://schemas.microsoft.com/office/drawing/2014/main" id="{00000000-0008-0000-0400-0000CC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5" name="TextBox 1484">
          <a:extLst>
            <a:ext uri="{FF2B5EF4-FFF2-40B4-BE49-F238E27FC236}">
              <a16:creationId xmlns:a16="http://schemas.microsoft.com/office/drawing/2014/main" id="{00000000-0008-0000-0400-0000CD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6" name="TextBox 1485">
          <a:extLst>
            <a:ext uri="{FF2B5EF4-FFF2-40B4-BE49-F238E27FC236}">
              <a16:creationId xmlns:a16="http://schemas.microsoft.com/office/drawing/2014/main" id="{00000000-0008-0000-0400-0000CE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7" name="TextBox 1486">
          <a:extLst>
            <a:ext uri="{FF2B5EF4-FFF2-40B4-BE49-F238E27FC236}">
              <a16:creationId xmlns:a16="http://schemas.microsoft.com/office/drawing/2014/main" id="{00000000-0008-0000-0400-0000CF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8" name="TextBox 1487">
          <a:extLst>
            <a:ext uri="{FF2B5EF4-FFF2-40B4-BE49-F238E27FC236}">
              <a16:creationId xmlns:a16="http://schemas.microsoft.com/office/drawing/2014/main" id="{00000000-0008-0000-0400-0000D0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89" name="TextBox 1488">
          <a:extLst>
            <a:ext uri="{FF2B5EF4-FFF2-40B4-BE49-F238E27FC236}">
              <a16:creationId xmlns:a16="http://schemas.microsoft.com/office/drawing/2014/main" id="{00000000-0008-0000-0400-0000D1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0" name="TextBox 1489">
          <a:extLst>
            <a:ext uri="{FF2B5EF4-FFF2-40B4-BE49-F238E27FC236}">
              <a16:creationId xmlns:a16="http://schemas.microsoft.com/office/drawing/2014/main" id="{00000000-0008-0000-0400-0000D2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1" name="TextBox 1490">
          <a:extLst>
            <a:ext uri="{FF2B5EF4-FFF2-40B4-BE49-F238E27FC236}">
              <a16:creationId xmlns:a16="http://schemas.microsoft.com/office/drawing/2014/main" id="{00000000-0008-0000-0400-0000D3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2" name="TextBox 1491">
          <a:extLst>
            <a:ext uri="{FF2B5EF4-FFF2-40B4-BE49-F238E27FC236}">
              <a16:creationId xmlns:a16="http://schemas.microsoft.com/office/drawing/2014/main" id="{00000000-0008-0000-0400-0000D4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3" name="TextBox 1492">
          <a:extLst>
            <a:ext uri="{FF2B5EF4-FFF2-40B4-BE49-F238E27FC236}">
              <a16:creationId xmlns:a16="http://schemas.microsoft.com/office/drawing/2014/main" id="{00000000-0008-0000-0400-0000D5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4" name="TextBox 1493">
          <a:extLst>
            <a:ext uri="{FF2B5EF4-FFF2-40B4-BE49-F238E27FC236}">
              <a16:creationId xmlns:a16="http://schemas.microsoft.com/office/drawing/2014/main" id="{00000000-0008-0000-0400-0000D6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5" name="TextBox 1494">
          <a:extLst>
            <a:ext uri="{FF2B5EF4-FFF2-40B4-BE49-F238E27FC236}">
              <a16:creationId xmlns:a16="http://schemas.microsoft.com/office/drawing/2014/main" id="{00000000-0008-0000-0400-0000D7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32107</xdr:colOff>
      <xdr:row>51</xdr:row>
      <xdr:rowOff>293884</xdr:rowOff>
    </xdr:from>
    <xdr:ext cx="184731" cy="491326"/>
    <xdr:sp macro="" textlink="">
      <xdr:nvSpPr>
        <xdr:cNvPr id="1496" name="TextBox 1495">
          <a:extLst>
            <a:ext uri="{FF2B5EF4-FFF2-40B4-BE49-F238E27FC236}">
              <a16:creationId xmlns:a16="http://schemas.microsoft.com/office/drawing/2014/main" id="{00000000-0008-0000-0400-0000D8050000}"/>
            </a:ext>
          </a:extLst>
        </xdr:cNvPr>
        <xdr:cNvSpPr txBox="1"/>
      </xdr:nvSpPr>
      <xdr:spPr>
        <a:xfrm>
          <a:off x="6842482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7" name="TextBox 1496">
          <a:extLst>
            <a:ext uri="{FF2B5EF4-FFF2-40B4-BE49-F238E27FC236}">
              <a16:creationId xmlns:a16="http://schemas.microsoft.com/office/drawing/2014/main" id="{00000000-0008-0000-0400-0000D9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8" name="TextBox 1497">
          <a:extLst>
            <a:ext uri="{FF2B5EF4-FFF2-40B4-BE49-F238E27FC236}">
              <a16:creationId xmlns:a16="http://schemas.microsoft.com/office/drawing/2014/main" id="{00000000-0008-0000-0400-0000DA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499" name="TextBox 1498">
          <a:extLst>
            <a:ext uri="{FF2B5EF4-FFF2-40B4-BE49-F238E27FC236}">
              <a16:creationId xmlns:a16="http://schemas.microsoft.com/office/drawing/2014/main" id="{00000000-0008-0000-0400-0000DB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500" name="TextBox 1499">
          <a:extLst>
            <a:ext uri="{FF2B5EF4-FFF2-40B4-BE49-F238E27FC236}">
              <a16:creationId xmlns:a16="http://schemas.microsoft.com/office/drawing/2014/main" id="{00000000-0008-0000-0400-0000DC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501" name="TextBox 1500">
          <a:extLst>
            <a:ext uri="{FF2B5EF4-FFF2-40B4-BE49-F238E27FC236}">
              <a16:creationId xmlns:a16="http://schemas.microsoft.com/office/drawing/2014/main" id="{00000000-0008-0000-0400-0000DD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51</xdr:row>
      <xdr:rowOff>570109</xdr:rowOff>
    </xdr:from>
    <xdr:ext cx="184731" cy="264560"/>
    <xdr:sp macro="" textlink="">
      <xdr:nvSpPr>
        <xdr:cNvPr id="1502" name="TextBox 1501">
          <a:extLst>
            <a:ext uri="{FF2B5EF4-FFF2-40B4-BE49-F238E27FC236}">
              <a16:creationId xmlns:a16="http://schemas.microsoft.com/office/drawing/2014/main" id="{00000000-0008-0000-0400-0000DE050000}"/>
            </a:ext>
          </a:extLst>
        </xdr:cNvPr>
        <xdr:cNvSpPr txBox="1"/>
      </xdr:nvSpPr>
      <xdr:spPr>
        <a:xfrm>
          <a:off x="6810375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3" name="TextBox 1502">
          <a:extLst>
            <a:ext uri="{FF2B5EF4-FFF2-40B4-BE49-F238E27FC236}">
              <a16:creationId xmlns:a16="http://schemas.microsoft.com/office/drawing/2014/main" id="{00000000-0008-0000-0400-0000DF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4" name="TextBox 1503">
          <a:extLst>
            <a:ext uri="{FF2B5EF4-FFF2-40B4-BE49-F238E27FC236}">
              <a16:creationId xmlns:a16="http://schemas.microsoft.com/office/drawing/2014/main" id="{00000000-0008-0000-0400-0000E0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5" name="TextBox 1504">
          <a:extLst>
            <a:ext uri="{FF2B5EF4-FFF2-40B4-BE49-F238E27FC236}">
              <a16:creationId xmlns:a16="http://schemas.microsoft.com/office/drawing/2014/main" id="{00000000-0008-0000-0400-0000E1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6" name="TextBox 1505">
          <a:extLst>
            <a:ext uri="{FF2B5EF4-FFF2-40B4-BE49-F238E27FC236}">
              <a16:creationId xmlns:a16="http://schemas.microsoft.com/office/drawing/2014/main" id="{00000000-0008-0000-0400-0000E2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7" name="TextBox 1506">
          <a:extLst>
            <a:ext uri="{FF2B5EF4-FFF2-40B4-BE49-F238E27FC236}">
              <a16:creationId xmlns:a16="http://schemas.microsoft.com/office/drawing/2014/main" id="{00000000-0008-0000-0400-0000E3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8" name="TextBox 1507">
          <a:extLst>
            <a:ext uri="{FF2B5EF4-FFF2-40B4-BE49-F238E27FC236}">
              <a16:creationId xmlns:a16="http://schemas.microsoft.com/office/drawing/2014/main" id="{00000000-0008-0000-0400-0000E4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09" name="TextBox 1508">
          <a:extLst>
            <a:ext uri="{FF2B5EF4-FFF2-40B4-BE49-F238E27FC236}">
              <a16:creationId xmlns:a16="http://schemas.microsoft.com/office/drawing/2014/main" id="{00000000-0008-0000-0400-0000E5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0" name="TextBox 1509">
          <a:extLst>
            <a:ext uri="{FF2B5EF4-FFF2-40B4-BE49-F238E27FC236}">
              <a16:creationId xmlns:a16="http://schemas.microsoft.com/office/drawing/2014/main" id="{00000000-0008-0000-0400-0000E6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1" name="TextBox 1510">
          <a:extLst>
            <a:ext uri="{FF2B5EF4-FFF2-40B4-BE49-F238E27FC236}">
              <a16:creationId xmlns:a16="http://schemas.microsoft.com/office/drawing/2014/main" id="{00000000-0008-0000-0400-0000E7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2" name="TextBox 1511">
          <a:extLst>
            <a:ext uri="{FF2B5EF4-FFF2-40B4-BE49-F238E27FC236}">
              <a16:creationId xmlns:a16="http://schemas.microsoft.com/office/drawing/2014/main" id="{00000000-0008-0000-0400-0000E8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3" name="TextBox 1512">
          <a:extLst>
            <a:ext uri="{FF2B5EF4-FFF2-40B4-BE49-F238E27FC236}">
              <a16:creationId xmlns:a16="http://schemas.microsoft.com/office/drawing/2014/main" id="{00000000-0008-0000-0400-0000E9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4" name="TextBox 1513">
          <a:extLst>
            <a:ext uri="{FF2B5EF4-FFF2-40B4-BE49-F238E27FC236}">
              <a16:creationId xmlns:a16="http://schemas.microsoft.com/office/drawing/2014/main" id="{00000000-0008-0000-0400-0000EA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5" name="TextBox 1514">
          <a:extLst>
            <a:ext uri="{FF2B5EF4-FFF2-40B4-BE49-F238E27FC236}">
              <a16:creationId xmlns:a16="http://schemas.microsoft.com/office/drawing/2014/main" id="{00000000-0008-0000-0400-0000EB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6" name="TextBox 1515">
          <a:extLst>
            <a:ext uri="{FF2B5EF4-FFF2-40B4-BE49-F238E27FC236}">
              <a16:creationId xmlns:a16="http://schemas.microsoft.com/office/drawing/2014/main" id="{00000000-0008-0000-0400-0000EC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7" name="TextBox 1516">
          <a:extLst>
            <a:ext uri="{FF2B5EF4-FFF2-40B4-BE49-F238E27FC236}">
              <a16:creationId xmlns:a16="http://schemas.microsoft.com/office/drawing/2014/main" id="{00000000-0008-0000-0400-0000ED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8" name="TextBox 1517">
          <a:extLst>
            <a:ext uri="{FF2B5EF4-FFF2-40B4-BE49-F238E27FC236}">
              <a16:creationId xmlns:a16="http://schemas.microsoft.com/office/drawing/2014/main" id="{00000000-0008-0000-0400-0000EE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19" name="TextBox 1518">
          <a:extLst>
            <a:ext uri="{FF2B5EF4-FFF2-40B4-BE49-F238E27FC236}">
              <a16:creationId xmlns:a16="http://schemas.microsoft.com/office/drawing/2014/main" id="{00000000-0008-0000-0400-0000EF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0" name="TextBox 1519">
          <a:extLst>
            <a:ext uri="{FF2B5EF4-FFF2-40B4-BE49-F238E27FC236}">
              <a16:creationId xmlns:a16="http://schemas.microsoft.com/office/drawing/2014/main" id="{00000000-0008-0000-0400-0000F0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1" name="TextBox 1520">
          <a:extLst>
            <a:ext uri="{FF2B5EF4-FFF2-40B4-BE49-F238E27FC236}">
              <a16:creationId xmlns:a16="http://schemas.microsoft.com/office/drawing/2014/main" id="{00000000-0008-0000-0400-0000F1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2" name="TextBox 1521">
          <a:extLst>
            <a:ext uri="{FF2B5EF4-FFF2-40B4-BE49-F238E27FC236}">
              <a16:creationId xmlns:a16="http://schemas.microsoft.com/office/drawing/2014/main" id="{00000000-0008-0000-0400-0000F2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3" name="TextBox 1522">
          <a:extLst>
            <a:ext uri="{FF2B5EF4-FFF2-40B4-BE49-F238E27FC236}">
              <a16:creationId xmlns:a16="http://schemas.microsoft.com/office/drawing/2014/main" id="{00000000-0008-0000-0400-0000F3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4" name="TextBox 1523">
          <a:extLst>
            <a:ext uri="{FF2B5EF4-FFF2-40B4-BE49-F238E27FC236}">
              <a16:creationId xmlns:a16="http://schemas.microsoft.com/office/drawing/2014/main" id="{00000000-0008-0000-0400-0000F4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5" name="TextBox 1524">
          <a:extLst>
            <a:ext uri="{FF2B5EF4-FFF2-40B4-BE49-F238E27FC236}">
              <a16:creationId xmlns:a16="http://schemas.microsoft.com/office/drawing/2014/main" id="{00000000-0008-0000-0400-0000F5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6" name="TextBox 1525">
          <a:extLst>
            <a:ext uri="{FF2B5EF4-FFF2-40B4-BE49-F238E27FC236}">
              <a16:creationId xmlns:a16="http://schemas.microsoft.com/office/drawing/2014/main" id="{00000000-0008-0000-0400-0000F6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7" name="TextBox 1526">
          <a:extLst>
            <a:ext uri="{FF2B5EF4-FFF2-40B4-BE49-F238E27FC236}">
              <a16:creationId xmlns:a16="http://schemas.microsoft.com/office/drawing/2014/main" id="{00000000-0008-0000-0400-0000F7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00000000-0008-0000-0400-0000F8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00000000-0008-0000-0400-0000F9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00000000-0008-0000-0400-0000FA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1" name="TextBox 1530">
          <a:extLst>
            <a:ext uri="{FF2B5EF4-FFF2-40B4-BE49-F238E27FC236}">
              <a16:creationId xmlns:a16="http://schemas.microsoft.com/office/drawing/2014/main" id="{00000000-0008-0000-0400-0000FB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2" name="TextBox 1531">
          <a:extLst>
            <a:ext uri="{FF2B5EF4-FFF2-40B4-BE49-F238E27FC236}">
              <a16:creationId xmlns:a16="http://schemas.microsoft.com/office/drawing/2014/main" id="{00000000-0008-0000-0400-0000FC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3" name="TextBox 1532">
          <a:extLst>
            <a:ext uri="{FF2B5EF4-FFF2-40B4-BE49-F238E27FC236}">
              <a16:creationId xmlns:a16="http://schemas.microsoft.com/office/drawing/2014/main" id="{00000000-0008-0000-0400-0000FD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4" name="TextBox 1533">
          <a:extLst>
            <a:ext uri="{FF2B5EF4-FFF2-40B4-BE49-F238E27FC236}">
              <a16:creationId xmlns:a16="http://schemas.microsoft.com/office/drawing/2014/main" id="{00000000-0008-0000-0400-0000FE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5" name="TextBox 1534">
          <a:extLst>
            <a:ext uri="{FF2B5EF4-FFF2-40B4-BE49-F238E27FC236}">
              <a16:creationId xmlns:a16="http://schemas.microsoft.com/office/drawing/2014/main" id="{00000000-0008-0000-0400-0000FF05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6" name="TextBox 1535">
          <a:extLst>
            <a:ext uri="{FF2B5EF4-FFF2-40B4-BE49-F238E27FC236}">
              <a16:creationId xmlns:a16="http://schemas.microsoft.com/office/drawing/2014/main" id="{00000000-0008-0000-0400-000000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7" name="TextBox 1536">
          <a:extLst>
            <a:ext uri="{FF2B5EF4-FFF2-40B4-BE49-F238E27FC236}">
              <a16:creationId xmlns:a16="http://schemas.microsoft.com/office/drawing/2014/main" id="{00000000-0008-0000-0400-000001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8" name="TextBox 1537">
          <a:extLst>
            <a:ext uri="{FF2B5EF4-FFF2-40B4-BE49-F238E27FC236}">
              <a16:creationId xmlns:a16="http://schemas.microsoft.com/office/drawing/2014/main" id="{00000000-0008-0000-0400-000002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39" name="TextBox 1538">
          <a:extLst>
            <a:ext uri="{FF2B5EF4-FFF2-40B4-BE49-F238E27FC236}">
              <a16:creationId xmlns:a16="http://schemas.microsoft.com/office/drawing/2014/main" id="{00000000-0008-0000-0400-000003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0" name="TextBox 1539">
          <a:extLst>
            <a:ext uri="{FF2B5EF4-FFF2-40B4-BE49-F238E27FC236}">
              <a16:creationId xmlns:a16="http://schemas.microsoft.com/office/drawing/2014/main" id="{00000000-0008-0000-0400-000004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32107</xdr:colOff>
      <xdr:row>51</xdr:row>
      <xdr:rowOff>293884</xdr:rowOff>
    </xdr:from>
    <xdr:ext cx="184731" cy="491326"/>
    <xdr:sp macro="" textlink="">
      <xdr:nvSpPr>
        <xdr:cNvPr id="1541" name="TextBox 1540">
          <a:extLst>
            <a:ext uri="{FF2B5EF4-FFF2-40B4-BE49-F238E27FC236}">
              <a16:creationId xmlns:a16="http://schemas.microsoft.com/office/drawing/2014/main" id="{00000000-0008-0000-0400-000005060000}"/>
            </a:ext>
          </a:extLst>
        </xdr:cNvPr>
        <xdr:cNvSpPr txBox="1"/>
      </xdr:nvSpPr>
      <xdr:spPr>
        <a:xfrm>
          <a:off x="7328257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2" name="TextBox 1541">
          <a:extLst>
            <a:ext uri="{FF2B5EF4-FFF2-40B4-BE49-F238E27FC236}">
              <a16:creationId xmlns:a16="http://schemas.microsoft.com/office/drawing/2014/main" id="{00000000-0008-0000-0400-000006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3" name="TextBox 1542">
          <a:extLst>
            <a:ext uri="{FF2B5EF4-FFF2-40B4-BE49-F238E27FC236}">
              <a16:creationId xmlns:a16="http://schemas.microsoft.com/office/drawing/2014/main" id="{00000000-0008-0000-0400-000007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4" name="TextBox 1543">
          <a:extLst>
            <a:ext uri="{FF2B5EF4-FFF2-40B4-BE49-F238E27FC236}">
              <a16:creationId xmlns:a16="http://schemas.microsoft.com/office/drawing/2014/main" id="{00000000-0008-0000-0400-000008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5" name="TextBox 1544">
          <a:extLst>
            <a:ext uri="{FF2B5EF4-FFF2-40B4-BE49-F238E27FC236}">
              <a16:creationId xmlns:a16="http://schemas.microsoft.com/office/drawing/2014/main" id="{00000000-0008-0000-0400-000009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6" name="TextBox 1545">
          <a:extLst>
            <a:ext uri="{FF2B5EF4-FFF2-40B4-BE49-F238E27FC236}">
              <a16:creationId xmlns:a16="http://schemas.microsoft.com/office/drawing/2014/main" id="{00000000-0008-0000-0400-00000A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7" name="TextBox 1546">
          <a:extLst>
            <a:ext uri="{FF2B5EF4-FFF2-40B4-BE49-F238E27FC236}">
              <a16:creationId xmlns:a16="http://schemas.microsoft.com/office/drawing/2014/main" id="{00000000-0008-0000-0400-00000B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8" name="TextBox 1547">
          <a:extLst>
            <a:ext uri="{FF2B5EF4-FFF2-40B4-BE49-F238E27FC236}">
              <a16:creationId xmlns:a16="http://schemas.microsoft.com/office/drawing/2014/main" id="{00000000-0008-0000-0400-00000C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49" name="TextBox 1548">
          <a:extLst>
            <a:ext uri="{FF2B5EF4-FFF2-40B4-BE49-F238E27FC236}">
              <a16:creationId xmlns:a16="http://schemas.microsoft.com/office/drawing/2014/main" id="{00000000-0008-0000-0400-00000D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0" name="TextBox 1549">
          <a:extLst>
            <a:ext uri="{FF2B5EF4-FFF2-40B4-BE49-F238E27FC236}">
              <a16:creationId xmlns:a16="http://schemas.microsoft.com/office/drawing/2014/main" id="{00000000-0008-0000-0400-00000E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1" name="TextBox 1550">
          <a:extLst>
            <a:ext uri="{FF2B5EF4-FFF2-40B4-BE49-F238E27FC236}">
              <a16:creationId xmlns:a16="http://schemas.microsoft.com/office/drawing/2014/main" id="{00000000-0008-0000-0400-00000F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2" name="TextBox 1551">
          <a:extLst>
            <a:ext uri="{FF2B5EF4-FFF2-40B4-BE49-F238E27FC236}">
              <a16:creationId xmlns:a16="http://schemas.microsoft.com/office/drawing/2014/main" id="{00000000-0008-0000-0400-000010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3" name="TextBox 1552">
          <a:extLst>
            <a:ext uri="{FF2B5EF4-FFF2-40B4-BE49-F238E27FC236}">
              <a16:creationId xmlns:a16="http://schemas.microsoft.com/office/drawing/2014/main" id="{00000000-0008-0000-0400-000011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32107</xdr:colOff>
      <xdr:row>51</xdr:row>
      <xdr:rowOff>293884</xdr:rowOff>
    </xdr:from>
    <xdr:ext cx="184731" cy="491326"/>
    <xdr:sp macro="" textlink="">
      <xdr:nvSpPr>
        <xdr:cNvPr id="1554" name="TextBox 1553">
          <a:extLst>
            <a:ext uri="{FF2B5EF4-FFF2-40B4-BE49-F238E27FC236}">
              <a16:creationId xmlns:a16="http://schemas.microsoft.com/office/drawing/2014/main" id="{00000000-0008-0000-0400-000012060000}"/>
            </a:ext>
          </a:extLst>
        </xdr:cNvPr>
        <xdr:cNvSpPr txBox="1"/>
      </xdr:nvSpPr>
      <xdr:spPr>
        <a:xfrm>
          <a:off x="7328257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5" name="TextBox 1554">
          <a:extLst>
            <a:ext uri="{FF2B5EF4-FFF2-40B4-BE49-F238E27FC236}">
              <a16:creationId xmlns:a16="http://schemas.microsoft.com/office/drawing/2014/main" id="{00000000-0008-0000-0400-000013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6" name="TextBox 1555">
          <a:extLst>
            <a:ext uri="{FF2B5EF4-FFF2-40B4-BE49-F238E27FC236}">
              <a16:creationId xmlns:a16="http://schemas.microsoft.com/office/drawing/2014/main" id="{00000000-0008-0000-0400-000014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7" name="TextBox 1556">
          <a:extLst>
            <a:ext uri="{FF2B5EF4-FFF2-40B4-BE49-F238E27FC236}">
              <a16:creationId xmlns:a16="http://schemas.microsoft.com/office/drawing/2014/main" id="{00000000-0008-0000-0400-000015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8" name="TextBox 1557">
          <a:extLst>
            <a:ext uri="{FF2B5EF4-FFF2-40B4-BE49-F238E27FC236}">
              <a16:creationId xmlns:a16="http://schemas.microsoft.com/office/drawing/2014/main" id="{00000000-0008-0000-0400-000016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59" name="TextBox 1558">
          <a:extLst>
            <a:ext uri="{FF2B5EF4-FFF2-40B4-BE49-F238E27FC236}">
              <a16:creationId xmlns:a16="http://schemas.microsoft.com/office/drawing/2014/main" id="{00000000-0008-0000-0400-000017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0" name="TextBox 1559">
          <a:extLst>
            <a:ext uri="{FF2B5EF4-FFF2-40B4-BE49-F238E27FC236}">
              <a16:creationId xmlns:a16="http://schemas.microsoft.com/office/drawing/2014/main" id="{00000000-0008-0000-0400-000018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1" name="TextBox 1560">
          <a:extLst>
            <a:ext uri="{FF2B5EF4-FFF2-40B4-BE49-F238E27FC236}">
              <a16:creationId xmlns:a16="http://schemas.microsoft.com/office/drawing/2014/main" id="{00000000-0008-0000-0400-000019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2" name="TextBox 1561">
          <a:extLst>
            <a:ext uri="{FF2B5EF4-FFF2-40B4-BE49-F238E27FC236}">
              <a16:creationId xmlns:a16="http://schemas.microsoft.com/office/drawing/2014/main" id="{00000000-0008-0000-0400-00001A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3" name="TextBox 1562">
          <a:extLst>
            <a:ext uri="{FF2B5EF4-FFF2-40B4-BE49-F238E27FC236}">
              <a16:creationId xmlns:a16="http://schemas.microsoft.com/office/drawing/2014/main" id="{00000000-0008-0000-0400-00001B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4" name="TextBox 1563">
          <a:extLst>
            <a:ext uri="{FF2B5EF4-FFF2-40B4-BE49-F238E27FC236}">
              <a16:creationId xmlns:a16="http://schemas.microsoft.com/office/drawing/2014/main" id="{00000000-0008-0000-0400-00001C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5" name="TextBox 1564">
          <a:extLst>
            <a:ext uri="{FF2B5EF4-FFF2-40B4-BE49-F238E27FC236}">
              <a16:creationId xmlns:a16="http://schemas.microsoft.com/office/drawing/2014/main" id="{00000000-0008-0000-0400-00001D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6" name="TextBox 1565">
          <a:extLst>
            <a:ext uri="{FF2B5EF4-FFF2-40B4-BE49-F238E27FC236}">
              <a16:creationId xmlns:a16="http://schemas.microsoft.com/office/drawing/2014/main" id="{00000000-0008-0000-0400-00001E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32107</xdr:colOff>
      <xdr:row>51</xdr:row>
      <xdr:rowOff>293884</xdr:rowOff>
    </xdr:from>
    <xdr:ext cx="184731" cy="491326"/>
    <xdr:sp macro="" textlink="">
      <xdr:nvSpPr>
        <xdr:cNvPr id="1567" name="TextBox 1566">
          <a:extLst>
            <a:ext uri="{FF2B5EF4-FFF2-40B4-BE49-F238E27FC236}">
              <a16:creationId xmlns:a16="http://schemas.microsoft.com/office/drawing/2014/main" id="{00000000-0008-0000-0400-00001F060000}"/>
            </a:ext>
          </a:extLst>
        </xdr:cNvPr>
        <xdr:cNvSpPr txBox="1"/>
      </xdr:nvSpPr>
      <xdr:spPr>
        <a:xfrm>
          <a:off x="7328257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8" name="TextBox 1567">
          <a:extLst>
            <a:ext uri="{FF2B5EF4-FFF2-40B4-BE49-F238E27FC236}">
              <a16:creationId xmlns:a16="http://schemas.microsoft.com/office/drawing/2014/main" id="{00000000-0008-0000-0400-000020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69" name="TextBox 1568">
          <a:extLst>
            <a:ext uri="{FF2B5EF4-FFF2-40B4-BE49-F238E27FC236}">
              <a16:creationId xmlns:a16="http://schemas.microsoft.com/office/drawing/2014/main" id="{00000000-0008-0000-0400-000021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0" name="TextBox 1569">
          <a:extLst>
            <a:ext uri="{FF2B5EF4-FFF2-40B4-BE49-F238E27FC236}">
              <a16:creationId xmlns:a16="http://schemas.microsoft.com/office/drawing/2014/main" id="{00000000-0008-0000-0400-000022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1" name="TextBox 1570">
          <a:extLst>
            <a:ext uri="{FF2B5EF4-FFF2-40B4-BE49-F238E27FC236}">
              <a16:creationId xmlns:a16="http://schemas.microsoft.com/office/drawing/2014/main" id="{00000000-0008-0000-0400-000023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2" name="TextBox 1571">
          <a:extLst>
            <a:ext uri="{FF2B5EF4-FFF2-40B4-BE49-F238E27FC236}">
              <a16:creationId xmlns:a16="http://schemas.microsoft.com/office/drawing/2014/main" id="{00000000-0008-0000-0400-000024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3" name="TextBox 1572">
          <a:extLst>
            <a:ext uri="{FF2B5EF4-FFF2-40B4-BE49-F238E27FC236}">
              <a16:creationId xmlns:a16="http://schemas.microsoft.com/office/drawing/2014/main" id="{00000000-0008-0000-0400-000025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4" name="TextBox 1573">
          <a:extLst>
            <a:ext uri="{FF2B5EF4-FFF2-40B4-BE49-F238E27FC236}">
              <a16:creationId xmlns:a16="http://schemas.microsoft.com/office/drawing/2014/main" id="{00000000-0008-0000-0400-000026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5" name="TextBox 1574">
          <a:extLst>
            <a:ext uri="{FF2B5EF4-FFF2-40B4-BE49-F238E27FC236}">
              <a16:creationId xmlns:a16="http://schemas.microsoft.com/office/drawing/2014/main" id="{00000000-0008-0000-0400-000027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6" name="TextBox 1575">
          <a:extLst>
            <a:ext uri="{FF2B5EF4-FFF2-40B4-BE49-F238E27FC236}">
              <a16:creationId xmlns:a16="http://schemas.microsoft.com/office/drawing/2014/main" id="{00000000-0008-0000-0400-000028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7" name="TextBox 1576">
          <a:extLst>
            <a:ext uri="{FF2B5EF4-FFF2-40B4-BE49-F238E27FC236}">
              <a16:creationId xmlns:a16="http://schemas.microsoft.com/office/drawing/2014/main" id="{00000000-0008-0000-0400-000029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8" name="TextBox 1577">
          <a:extLst>
            <a:ext uri="{FF2B5EF4-FFF2-40B4-BE49-F238E27FC236}">
              <a16:creationId xmlns:a16="http://schemas.microsoft.com/office/drawing/2014/main" id="{00000000-0008-0000-0400-00002A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79" name="TextBox 1578">
          <a:extLst>
            <a:ext uri="{FF2B5EF4-FFF2-40B4-BE49-F238E27FC236}">
              <a16:creationId xmlns:a16="http://schemas.microsoft.com/office/drawing/2014/main" id="{00000000-0008-0000-0400-00002B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32107</xdr:colOff>
      <xdr:row>51</xdr:row>
      <xdr:rowOff>293884</xdr:rowOff>
    </xdr:from>
    <xdr:ext cx="184731" cy="491326"/>
    <xdr:sp macro="" textlink="">
      <xdr:nvSpPr>
        <xdr:cNvPr id="1580" name="TextBox 1579">
          <a:extLst>
            <a:ext uri="{FF2B5EF4-FFF2-40B4-BE49-F238E27FC236}">
              <a16:creationId xmlns:a16="http://schemas.microsoft.com/office/drawing/2014/main" id="{00000000-0008-0000-0400-00002C060000}"/>
            </a:ext>
          </a:extLst>
        </xdr:cNvPr>
        <xdr:cNvSpPr txBox="1"/>
      </xdr:nvSpPr>
      <xdr:spPr>
        <a:xfrm>
          <a:off x="7328257" y="10247509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81" name="TextBox 1580">
          <a:extLst>
            <a:ext uri="{FF2B5EF4-FFF2-40B4-BE49-F238E27FC236}">
              <a16:creationId xmlns:a16="http://schemas.microsoft.com/office/drawing/2014/main" id="{00000000-0008-0000-0400-00002D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82" name="TextBox 1581">
          <a:extLst>
            <a:ext uri="{FF2B5EF4-FFF2-40B4-BE49-F238E27FC236}">
              <a16:creationId xmlns:a16="http://schemas.microsoft.com/office/drawing/2014/main" id="{00000000-0008-0000-0400-00002E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83" name="TextBox 1582">
          <a:extLst>
            <a:ext uri="{FF2B5EF4-FFF2-40B4-BE49-F238E27FC236}">
              <a16:creationId xmlns:a16="http://schemas.microsoft.com/office/drawing/2014/main" id="{00000000-0008-0000-0400-00002F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84" name="TextBox 1583">
          <a:extLst>
            <a:ext uri="{FF2B5EF4-FFF2-40B4-BE49-F238E27FC236}">
              <a16:creationId xmlns:a16="http://schemas.microsoft.com/office/drawing/2014/main" id="{00000000-0008-0000-0400-000030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51</xdr:row>
      <xdr:rowOff>570109</xdr:rowOff>
    </xdr:from>
    <xdr:ext cx="184731" cy="264560"/>
    <xdr:sp macro="" textlink="">
      <xdr:nvSpPr>
        <xdr:cNvPr id="1585" name="TextBox 1584">
          <a:extLst>
            <a:ext uri="{FF2B5EF4-FFF2-40B4-BE49-F238E27FC236}">
              <a16:creationId xmlns:a16="http://schemas.microsoft.com/office/drawing/2014/main" id="{00000000-0008-0000-0400-000031060000}"/>
            </a:ext>
          </a:extLst>
        </xdr:cNvPr>
        <xdr:cNvSpPr txBox="1"/>
      </xdr:nvSpPr>
      <xdr:spPr>
        <a:xfrm>
          <a:off x="7296150" y="10409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355" name="TextBox 2354">
          <a:extLst>
            <a:ext uri="{FF2B5EF4-FFF2-40B4-BE49-F238E27FC236}">
              <a16:creationId xmlns:a16="http://schemas.microsoft.com/office/drawing/2014/main" id="{61DECA5C-5702-4FCF-8954-179386A3865C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2356" name="TextBox 2355">
          <a:extLst>
            <a:ext uri="{FF2B5EF4-FFF2-40B4-BE49-F238E27FC236}">
              <a16:creationId xmlns:a16="http://schemas.microsoft.com/office/drawing/2014/main" id="{B2423E0D-9C02-4863-B77E-0E1F8238319D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57" name="TextBox 2356">
          <a:extLst>
            <a:ext uri="{FF2B5EF4-FFF2-40B4-BE49-F238E27FC236}">
              <a16:creationId xmlns:a16="http://schemas.microsoft.com/office/drawing/2014/main" id="{660DCEFA-1FCF-4640-AF29-ECBF8C189D3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58" name="TextBox 2357">
          <a:extLst>
            <a:ext uri="{FF2B5EF4-FFF2-40B4-BE49-F238E27FC236}">
              <a16:creationId xmlns:a16="http://schemas.microsoft.com/office/drawing/2014/main" id="{343D88AF-A682-4070-B01C-27AE3BDBCD84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59" name="TextBox 2358">
          <a:extLst>
            <a:ext uri="{FF2B5EF4-FFF2-40B4-BE49-F238E27FC236}">
              <a16:creationId xmlns:a16="http://schemas.microsoft.com/office/drawing/2014/main" id="{7DDB828B-B5A7-434A-AFB8-A5CEB8F7821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0" name="TextBox 2359">
          <a:extLst>
            <a:ext uri="{FF2B5EF4-FFF2-40B4-BE49-F238E27FC236}">
              <a16:creationId xmlns:a16="http://schemas.microsoft.com/office/drawing/2014/main" id="{107881B2-C11A-4923-9791-314DF3C6D93A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1" name="TextBox 2360">
          <a:extLst>
            <a:ext uri="{FF2B5EF4-FFF2-40B4-BE49-F238E27FC236}">
              <a16:creationId xmlns:a16="http://schemas.microsoft.com/office/drawing/2014/main" id="{F54DFCFD-E281-48EC-937B-09A70C19CAC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2" name="TextBox 2361">
          <a:extLst>
            <a:ext uri="{FF2B5EF4-FFF2-40B4-BE49-F238E27FC236}">
              <a16:creationId xmlns:a16="http://schemas.microsoft.com/office/drawing/2014/main" id="{E078A58C-4A1E-482D-8EC4-A603202A80C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3" name="TextBox 2362">
          <a:extLst>
            <a:ext uri="{FF2B5EF4-FFF2-40B4-BE49-F238E27FC236}">
              <a16:creationId xmlns:a16="http://schemas.microsoft.com/office/drawing/2014/main" id="{2774665C-6483-4E09-BAC5-FD0833981E3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4" name="TextBox 2363">
          <a:extLst>
            <a:ext uri="{FF2B5EF4-FFF2-40B4-BE49-F238E27FC236}">
              <a16:creationId xmlns:a16="http://schemas.microsoft.com/office/drawing/2014/main" id="{4CD39070-ECE4-4D84-B885-CD055F23BCB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5" name="TextBox 2364">
          <a:extLst>
            <a:ext uri="{FF2B5EF4-FFF2-40B4-BE49-F238E27FC236}">
              <a16:creationId xmlns:a16="http://schemas.microsoft.com/office/drawing/2014/main" id="{DD547402-1F99-496C-8F48-C075A8C97B8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6" name="TextBox 2365">
          <a:extLst>
            <a:ext uri="{FF2B5EF4-FFF2-40B4-BE49-F238E27FC236}">
              <a16:creationId xmlns:a16="http://schemas.microsoft.com/office/drawing/2014/main" id="{582D8D09-72B8-4E9B-8BCF-81AB560B100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7" name="TextBox 2366">
          <a:extLst>
            <a:ext uri="{FF2B5EF4-FFF2-40B4-BE49-F238E27FC236}">
              <a16:creationId xmlns:a16="http://schemas.microsoft.com/office/drawing/2014/main" id="{59D4F241-4D56-4515-9680-18DF5619415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68" name="TextBox 2367">
          <a:extLst>
            <a:ext uri="{FF2B5EF4-FFF2-40B4-BE49-F238E27FC236}">
              <a16:creationId xmlns:a16="http://schemas.microsoft.com/office/drawing/2014/main" id="{9FD5CF12-359E-4221-A829-2199792B835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2369" name="TextBox 2368">
          <a:extLst>
            <a:ext uri="{FF2B5EF4-FFF2-40B4-BE49-F238E27FC236}">
              <a16:creationId xmlns:a16="http://schemas.microsoft.com/office/drawing/2014/main" id="{098C61F8-0CEA-4E60-BECB-2B117E1132E5}"/>
            </a:ext>
          </a:extLst>
        </xdr:cNvPr>
        <xdr:cNvSpPr txBox="1"/>
      </xdr:nvSpPr>
      <xdr:spPr>
        <a:xfrm>
          <a:off x="5740400" y="122699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370" name="TextBox 2369">
          <a:extLst>
            <a:ext uri="{FF2B5EF4-FFF2-40B4-BE49-F238E27FC236}">
              <a16:creationId xmlns:a16="http://schemas.microsoft.com/office/drawing/2014/main" id="{DF96E69C-753E-4D41-902E-3EC9E9E8F2CE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1" name="TextBox 2370">
          <a:extLst>
            <a:ext uri="{FF2B5EF4-FFF2-40B4-BE49-F238E27FC236}">
              <a16:creationId xmlns:a16="http://schemas.microsoft.com/office/drawing/2014/main" id="{3860B500-1DE3-40D3-A33A-894F58C1F79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2" name="TextBox 2371">
          <a:extLst>
            <a:ext uri="{FF2B5EF4-FFF2-40B4-BE49-F238E27FC236}">
              <a16:creationId xmlns:a16="http://schemas.microsoft.com/office/drawing/2014/main" id="{8A5A996A-06A4-49A0-A825-1B4BFFE3C812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3" name="TextBox 2372">
          <a:extLst>
            <a:ext uri="{FF2B5EF4-FFF2-40B4-BE49-F238E27FC236}">
              <a16:creationId xmlns:a16="http://schemas.microsoft.com/office/drawing/2014/main" id="{DCEE9BC3-D947-4C89-9D32-E2C7901F5C6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4" name="TextBox 2373">
          <a:extLst>
            <a:ext uri="{FF2B5EF4-FFF2-40B4-BE49-F238E27FC236}">
              <a16:creationId xmlns:a16="http://schemas.microsoft.com/office/drawing/2014/main" id="{26854170-D228-49BA-8624-061B322398B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5" name="TextBox 2374">
          <a:extLst>
            <a:ext uri="{FF2B5EF4-FFF2-40B4-BE49-F238E27FC236}">
              <a16:creationId xmlns:a16="http://schemas.microsoft.com/office/drawing/2014/main" id="{C1FF48E5-5E34-4F15-BE96-B435B9759DE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6" name="TextBox 2375">
          <a:extLst>
            <a:ext uri="{FF2B5EF4-FFF2-40B4-BE49-F238E27FC236}">
              <a16:creationId xmlns:a16="http://schemas.microsoft.com/office/drawing/2014/main" id="{A9562F3B-3EBF-4EB6-A7E0-FBBEAC31115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7" name="TextBox 2376">
          <a:extLst>
            <a:ext uri="{FF2B5EF4-FFF2-40B4-BE49-F238E27FC236}">
              <a16:creationId xmlns:a16="http://schemas.microsoft.com/office/drawing/2014/main" id="{283E723A-1216-4C82-BE88-A1C3FBEEBC4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8" name="TextBox 2377">
          <a:extLst>
            <a:ext uri="{FF2B5EF4-FFF2-40B4-BE49-F238E27FC236}">
              <a16:creationId xmlns:a16="http://schemas.microsoft.com/office/drawing/2014/main" id="{AACE8C25-1BE6-440A-A1F7-758A5C64E57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79" name="TextBox 2378">
          <a:extLst>
            <a:ext uri="{FF2B5EF4-FFF2-40B4-BE49-F238E27FC236}">
              <a16:creationId xmlns:a16="http://schemas.microsoft.com/office/drawing/2014/main" id="{3978AAE5-0E74-4525-A800-B68686FFEA1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80" name="TextBox 2379">
          <a:extLst>
            <a:ext uri="{FF2B5EF4-FFF2-40B4-BE49-F238E27FC236}">
              <a16:creationId xmlns:a16="http://schemas.microsoft.com/office/drawing/2014/main" id="{DB9FE6BA-05E6-49FC-B65C-E833FF9D7D98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81" name="TextBox 2380">
          <a:extLst>
            <a:ext uri="{FF2B5EF4-FFF2-40B4-BE49-F238E27FC236}">
              <a16:creationId xmlns:a16="http://schemas.microsoft.com/office/drawing/2014/main" id="{D7160806-88A9-4C6A-BFED-0FF30BE1BAA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382" name="TextBox 2381">
          <a:extLst>
            <a:ext uri="{FF2B5EF4-FFF2-40B4-BE49-F238E27FC236}">
              <a16:creationId xmlns:a16="http://schemas.microsoft.com/office/drawing/2014/main" id="{2DA1D5E3-2C5B-4E38-A645-085BD868EB7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383" name="TextBox 2382">
          <a:extLst>
            <a:ext uri="{FF2B5EF4-FFF2-40B4-BE49-F238E27FC236}">
              <a16:creationId xmlns:a16="http://schemas.microsoft.com/office/drawing/2014/main" id="{2B6D7940-4A40-4C81-8691-5625E3E50B1A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384" name="TextBox 2383">
          <a:extLst>
            <a:ext uri="{FF2B5EF4-FFF2-40B4-BE49-F238E27FC236}">
              <a16:creationId xmlns:a16="http://schemas.microsoft.com/office/drawing/2014/main" id="{36D2EE82-3A4C-45CD-8916-88E8786EFBC7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85" name="TextBox 2384">
          <a:extLst>
            <a:ext uri="{FF2B5EF4-FFF2-40B4-BE49-F238E27FC236}">
              <a16:creationId xmlns:a16="http://schemas.microsoft.com/office/drawing/2014/main" id="{A70B2933-23D0-415C-9AE0-B92CB5D5809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86" name="TextBox 2385">
          <a:extLst>
            <a:ext uri="{FF2B5EF4-FFF2-40B4-BE49-F238E27FC236}">
              <a16:creationId xmlns:a16="http://schemas.microsoft.com/office/drawing/2014/main" id="{1D2CEAF1-547F-42A1-8660-54AA5DA0225E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87" name="TextBox 2386">
          <a:extLst>
            <a:ext uri="{FF2B5EF4-FFF2-40B4-BE49-F238E27FC236}">
              <a16:creationId xmlns:a16="http://schemas.microsoft.com/office/drawing/2014/main" id="{0F513E58-3490-4BC1-B370-72E1D63B8A7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88" name="TextBox 2387">
          <a:extLst>
            <a:ext uri="{FF2B5EF4-FFF2-40B4-BE49-F238E27FC236}">
              <a16:creationId xmlns:a16="http://schemas.microsoft.com/office/drawing/2014/main" id="{A38867C0-DA0F-4E96-833E-18D5C3AC119E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89" name="TextBox 2388">
          <a:extLst>
            <a:ext uri="{FF2B5EF4-FFF2-40B4-BE49-F238E27FC236}">
              <a16:creationId xmlns:a16="http://schemas.microsoft.com/office/drawing/2014/main" id="{8024CB27-95D9-4FBF-B0FA-62732BB3EB74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0" name="TextBox 2389">
          <a:extLst>
            <a:ext uri="{FF2B5EF4-FFF2-40B4-BE49-F238E27FC236}">
              <a16:creationId xmlns:a16="http://schemas.microsoft.com/office/drawing/2014/main" id="{6C4FE13D-6E3B-46C1-A9AE-B61CEB14029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1" name="TextBox 2390">
          <a:extLst>
            <a:ext uri="{FF2B5EF4-FFF2-40B4-BE49-F238E27FC236}">
              <a16:creationId xmlns:a16="http://schemas.microsoft.com/office/drawing/2014/main" id="{0C2F5F51-CBB0-48C3-996C-0155B995A8E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2" name="TextBox 2391">
          <a:extLst>
            <a:ext uri="{FF2B5EF4-FFF2-40B4-BE49-F238E27FC236}">
              <a16:creationId xmlns:a16="http://schemas.microsoft.com/office/drawing/2014/main" id="{8B9064A0-4E89-43D5-9394-5AFAAADC240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3" name="TextBox 2392">
          <a:extLst>
            <a:ext uri="{FF2B5EF4-FFF2-40B4-BE49-F238E27FC236}">
              <a16:creationId xmlns:a16="http://schemas.microsoft.com/office/drawing/2014/main" id="{42187198-7564-4E10-8819-32CE2825228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4" name="TextBox 2393">
          <a:extLst>
            <a:ext uri="{FF2B5EF4-FFF2-40B4-BE49-F238E27FC236}">
              <a16:creationId xmlns:a16="http://schemas.microsoft.com/office/drawing/2014/main" id="{6F50B9A2-C94D-4B06-8DC8-A66E586EC4C3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5" name="TextBox 2394">
          <a:extLst>
            <a:ext uri="{FF2B5EF4-FFF2-40B4-BE49-F238E27FC236}">
              <a16:creationId xmlns:a16="http://schemas.microsoft.com/office/drawing/2014/main" id="{BAEACCD5-4D50-42EE-B995-01B8F8BCDF7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6" name="TextBox 2395">
          <a:extLst>
            <a:ext uri="{FF2B5EF4-FFF2-40B4-BE49-F238E27FC236}">
              <a16:creationId xmlns:a16="http://schemas.microsoft.com/office/drawing/2014/main" id="{13A1AF7C-6754-4081-A910-8C5FCFAB3CF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7" name="TextBox 2396">
          <a:extLst>
            <a:ext uri="{FF2B5EF4-FFF2-40B4-BE49-F238E27FC236}">
              <a16:creationId xmlns:a16="http://schemas.microsoft.com/office/drawing/2014/main" id="{D6651FA6-6431-4F5D-B4B7-0BD94C32D63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8" name="TextBox 2397">
          <a:extLst>
            <a:ext uri="{FF2B5EF4-FFF2-40B4-BE49-F238E27FC236}">
              <a16:creationId xmlns:a16="http://schemas.microsoft.com/office/drawing/2014/main" id="{BBB06CFA-EC60-4B29-A751-8191901005F4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399" name="TextBox 2398">
          <a:extLst>
            <a:ext uri="{FF2B5EF4-FFF2-40B4-BE49-F238E27FC236}">
              <a16:creationId xmlns:a16="http://schemas.microsoft.com/office/drawing/2014/main" id="{F3D090E9-24AC-4050-A29D-EE618179788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0" name="TextBox 2399">
          <a:extLst>
            <a:ext uri="{FF2B5EF4-FFF2-40B4-BE49-F238E27FC236}">
              <a16:creationId xmlns:a16="http://schemas.microsoft.com/office/drawing/2014/main" id="{C10DAE97-1E60-4255-A1A0-CAC2A402B646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1" name="TextBox 2400">
          <a:extLst>
            <a:ext uri="{FF2B5EF4-FFF2-40B4-BE49-F238E27FC236}">
              <a16:creationId xmlns:a16="http://schemas.microsoft.com/office/drawing/2014/main" id="{3A184D25-792C-496F-B276-255A09B9B6C3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2" name="TextBox 2401">
          <a:extLst>
            <a:ext uri="{FF2B5EF4-FFF2-40B4-BE49-F238E27FC236}">
              <a16:creationId xmlns:a16="http://schemas.microsoft.com/office/drawing/2014/main" id="{1A5916F8-5C86-4B21-B963-EC3D0946994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3" name="TextBox 2402">
          <a:extLst>
            <a:ext uri="{FF2B5EF4-FFF2-40B4-BE49-F238E27FC236}">
              <a16:creationId xmlns:a16="http://schemas.microsoft.com/office/drawing/2014/main" id="{4496C11B-356E-44BD-9BDE-51CE08374535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4" name="TextBox 2403">
          <a:extLst>
            <a:ext uri="{FF2B5EF4-FFF2-40B4-BE49-F238E27FC236}">
              <a16:creationId xmlns:a16="http://schemas.microsoft.com/office/drawing/2014/main" id="{47654F8E-42F5-474B-AFE3-5B1EDFFD9E3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5" name="TextBox 2404">
          <a:extLst>
            <a:ext uri="{FF2B5EF4-FFF2-40B4-BE49-F238E27FC236}">
              <a16:creationId xmlns:a16="http://schemas.microsoft.com/office/drawing/2014/main" id="{D407EA9C-8A0C-479A-B9E0-2F94BAE10966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6" name="TextBox 2405">
          <a:extLst>
            <a:ext uri="{FF2B5EF4-FFF2-40B4-BE49-F238E27FC236}">
              <a16:creationId xmlns:a16="http://schemas.microsoft.com/office/drawing/2014/main" id="{055CB78B-6C88-4848-9465-53888AC867B6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7" name="TextBox 2406">
          <a:extLst>
            <a:ext uri="{FF2B5EF4-FFF2-40B4-BE49-F238E27FC236}">
              <a16:creationId xmlns:a16="http://schemas.microsoft.com/office/drawing/2014/main" id="{DB9FA12E-05F2-495E-AF3A-AC84A00887AC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408" name="TextBox 2407">
          <a:extLst>
            <a:ext uri="{FF2B5EF4-FFF2-40B4-BE49-F238E27FC236}">
              <a16:creationId xmlns:a16="http://schemas.microsoft.com/office/drawing/2014/main" id="{1D44DD83-C654-463E-8506-E1A64149C02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09" name="TextBox 2408">
          <a:extLst>
            <a:ext uri="{FF2B5EF4-FFF2-40B4-BE49-F238E27FC236}">
              <a16:creationId xmlns:a16="http://schemas.microsoft.com/office/drawing/2014/main" id="{8806C53B-D1A0-467C-9938-8DDD1BD9E037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410" name="TextBox 2409">
          <a:extLst>
            <a:ext uri="{FF2B5EF4-FFF2-40B4-BE49-F238E27FC236}">
              <a16:creationId xmlns:a16="http://schemas.microsoft.com/office/drawing/2014/main" id="{DDA52226-7967-4E61-AF25-7CE68244EA03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1" name="TextBox 2410">
          <a:extLst>
            <a:ext uri="{FF2B5EF4-FFF2-40B4-BE49-F238E27FC236}">
              <a16:creationId xmlns:a16="http://schemas.microsoft.com/office/drawing/2014/main" id="{234FBF71-CCCB-48FE-BF22-2CDE8B9CEE1D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2" name="TextBox 2411">
          <a:extLst>
            <a:ext uri="{FF2B5EF4-FFF2-40B4-BE49-F238E27FC236}">
              <a16:creationId xmlns:a16="http://schemas.microsoft.com/office/drawing/2014/main" id="{1E4CEF58-A95F-4D03-9336-E439F48EDAB5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413" name="TextBox 2412">
          <a:extLst>
            <a:ext uri="{FF2B5EF4-FFF2-40B4-BE49-F238E27FC236}">
              <a16:creationId xmlns:a16="http://schemas.microsoft.com/office/drawing/2014/main" id="{838D9643-D68A-417C-A9FD-1D6A2B5F95A6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4" name="TextBox 2413">
          <a:extLst>
            <a:ext uri="{FF2B5EF4-FFF2-40B4-BE49-F238E27FC236}">
              <a16:creationId xmlns:a16="http://schemas.microsoft.com/office/drawing/2014/main" id="{E35BFE85-E18D-4349-AB51-79D13EE13333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5" name="TextBox 2414">
          <a:extLst>
            <a:ext uri="{FF2B5EF4-FFF2-40B4-BE49-F238E27FC236}">
              <a16:creationId xmlns:a16="http://schemas.microsoft.com/office/drawing/2014/main" id="{82BC957C-E9C2-4684-803C-730D0B06C908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416" name="TextBox 2415">
          <a:extLst>
            <a:ext uri="{FF2B5EF4-FFF2-40B4-BE49-F238E27FC236}">
              <a16:creationId xmlns:a16="http://schemas.microsoft.com/office/drawing/2014/main" id="{C5435214-0EDD-4289-BA17-96825133B97B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7" name="TextBox 2416">
          <a:extLst>
            <a:ext uri="{FF2B5EF4-FFF2-40B4-BE49-F238E27FC236}">
              <a16:creationId xmlns:a16="http://schemas.microsoft.com/office/drawing/2014/main" id="{86629E3D-AA05-4172-84B4-8E30D47CCB87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18" name="TextBox 2417">
          <a:extLst>
            <a:ext uri="{FF2B5EF4-FFF2-40B4-BE49-F238E27FC236}">
              <a16:creationId xmlns:a16="http://schemas.microsoft.com/office/drawing/2014/main" id="{A2B07903-83A3-4D17-8A18-A2BAB23DC79A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419" name="TextBox 2418">
          <a:extLst>
            <a:ext uri="{FF2B5EF4-FFF2-40B4-BE49-F238E27FC236}">
              <a16:creationId xmlns:a16="http://schemas.microsoft.com/office/drawing/2014/main" id="{0D2DDCE7-26D1-43FD-AD43-1C8C87F561E4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420" name="TextBox 2419">
          <a:extLst>
            <a:ext uri="{FF2B5EF4-FFF2-40B4-BE49-F238E27FC236}">
              <a16:creationId xmlns:a16="http://schemas.microsoft.com/office/drawing/2014/main" id="{41AFE3CF-F02A-4C05-BB8B-4DB7F3576790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21" name="TextBox 2420">
          <a:extLst>
            <a:ext uri="{FF2B5EF4-FFF2-40B4-BE49-F238E27FC236}">
              <a16:creationId xmlns:a16="http://schemas.microsoft.com/office/drawing/2014/main" id="{F3803F1C-7C33-4752-AF19-DB06872630E6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22" name="TextBox 2421">
          <a:extLst>
            <a:ext uri="{FF2B5EF4-FFF2-40B4-BE49-F238E27FC236}">
              <a16:creationId xmlns:a16="http://schemas.microsoft.com/office/drawing/2014/main" id="{D97FD868-5AE5-4A2A-895D-763FFEC19C8B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7</xdr:col>
      <xdr:colOff>228600</xdr:colOff>
      <xdr:row>40</xdr:row>
      <xdr:rowOff>0</xdr:rowOff>
    </xdr:from>
    <xdr:ext cx="622657" cy="1028700"/>
    <xdr:sp macro="" textlink="">
      <xdr:nvSpPr>
        <xdr:cNvPr id="2423" name="TextBox 2422">
          <a:extLst>
            <a:ext uri="{FF2B5EF4-FFF2-40B4-BE49-F238E27FC236}">
              <a16:creationId xmlns:a16="http://schemas.microsoft.com/office/drawing/2014/main" id="{EDB8494C-EDF8-42A7-8668-A35411FB057F}"/>
            </a:ext>
          </a:extLst>
        </xdr:cNvPr>
        <xdr:cNvSpPr txBox="1"/>
      </xdr:nvSpPr>
      <xdr:spPr>
        <a:xfrm flipH="1">
          <a:off x="5740400" y="14446250"/>
          <a:ext cx="622657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24" name="TextBox 2423">
          <a:extLst>
            <a:ext uri="{FF2B5EF4-FFF2-40B4-BE49-F238E27FC236}">
              <a16:creationId xmlns:a16="http://schemas.microsoft.com/office/drawing/2014/main" id="{D9F1B920-EE38-4ED5-9F1D-239CB4BD06B3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25" name="TextBox 2424">
          <a:extLst>
            <a:ext uri="{FF2B5EF4-FFF2-40B4-BE49-F238E27FC236}">
              <a16:creationId xmlns:a16="http://schemas.microsoft.com/office/drawing/2014/main" id="{BD7AB985-A2E2-418E-B0A2-53E6D8A6D58B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26" name="TextBox 2425">
          <a:extLst>
            <a:ext uri="{FF2B5EF4-FFF2-40B4-BE49-F238E27FC236}">
              <a16:creationId xmlns:a16="http://schemas.microsoft.com/office/drawing/2014/main" id="{C75317ED-12E1-49C6-A666-4140DF648CFF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27" name="TextBox 2426">
          <a:extLst>
            <a:ext uri="{FF2B5EF4-FFF2-40B4-BE49-F238E27FC236}">
              <a16:creationId xmlns:a16="http://schemas.microsoft.com/office/drawing/2014/main" id="{D199F217-48C9-48F6-A01D-1ABFB54B5684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28" name="TextBox 2427">
          <a:extLst>
            <a:ext uri="{FF2B5EF4-FFF2-40B4-BE49-F238E27FC236}">
              <a16:creationId xmlns:a16="http://schemas.microsoft.com/office/drawing/2014/main" id="{D4C98907-1C62-4635-AE53-55F49F6A534B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29" name="TextBox 2428">
          <a:extLst>
            <a:ext uri="{FF2B5EF4-FFF2-40B4-BE49-F238E27FC236}">
              <a16:creationId xmlns:a16="http://schemas.microsoft.com/office/drawing/2014/main" id="{7154AEA9-AA24-493D-B32B-92733DDA2FB7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30" name="TextBox 2429">
          <a:extLst>
            <a:ext uri="{FF2B5EF4-FFF2-40B4-BE49-F238E27FC236}">
              <a16:creationId xmlns:a16="http://schemas.microsoft.com/office/drawing/2014/main" id="{865F99F0-D43C-488C-923B-F4FA3935FBC0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31" name="TextBox 2430">
          <a:extLst>
            <a:ext uri="{FF2B5EF4-FFF2-40B4-BE49-F238E27FC236}">
              <a16:creationId xmlns:a16="http://schemas.microsoft.com/office/drawing/2014/main" id="{8BC8D909-A6C2-4FC8-A26D-74DE06205380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32" name="TextBox 2431">
          <a:extLst>
            <a:ext uri="{FF2B5EF4-FFF2-40B4-BE49-F238E27FC236}">
              <a16:creationId xmlns:a16="http://schemas.microsoft.com/office/drawing/2014/main" id="{F67868AA-F195-4091-BE4C-3CF6D3780A8A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33" name="TextBox 2432">
          <a:extLst>
            <a:ext uri="{FF2B5EF4-FFF2-40B4-BE49-F238E27FC236}">
              <a16:creationId xmlns:a16="http://schemas.microsoft.com/office/drawing/2014/main" id="{85CFD20C-75BE-4364-B027-29E21B479182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434" name="TextBox 2433">
          <a:extLst>
            <a:ext uri="{FF2B5EF4-FFF2-40B4-BE49-F238E27FC236}">
              <a16:creationId xmlns:a16="http://schemas.microsoft.com/office/drawing/2014/main" id="{75D7064A-1695-4C5A-BA04-5F5ADDDAD198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35" name="TextBox 2434">
          <a:extLst>
            <a:ext uri="{FF2B5EF4-FFF2-40B4-BE49-F238E27FC236}">
              <a16:creationId xmlns:a16="http://schemas.microsoft.com/office/drawing/2014/main" id="{6DAAF3C3-4371-4FF0-9D9F-159FB67D0544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436" name="TextBox 2435">
          <a:extLst>
            <a:ext uri="{FF2B5EF4-FFF2-40B4-BE49-F238E27FC236}">
              <a16:creationId xmlns:a16="http://schemas.microsoft.com/office/drawing/2014/main" id="{01F96567-E0E9-40B4-9336-EEE555F6324B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437" name="TextBox 2436">
          <a:extLst>
            <a:ext uri="{FF2B5EF4-FFF2-40B4-BE49-F238E27FC236}">
              <a16:creationId xmlns:a16="http://schemas.microsoft.com/office/drawing/2014/main" id="{E078C922-6DCE-411D-AE3F-78B69753CAE4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438" name="TextBox 2437">
          <a:extLst>
            <a:ext uri="{FF2B5EF4-FFF2-40B4-BE49-F238E27FC236}">
              <a16:creationId xmlns:a16="http://schemas.microsoft.com/office/drawing/2014/main" id="{3CC8B6FF-C46E-4AAC-8273-A2F5C35C1470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39" name="TextBox 2438">
          <a:extLst>
            <a:ext uri="{FF2B5EF4-FFF2-40B4-BE49-F238E27FC236}">
              <a16:creationId xmlns:a16="http://schemas.microsoft.com/office/drawing/2014/main" id="{3F360D02-408F-4BC6-B916-456BCDAA9CEA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440" name="TextBox 2439">
          <a:extLst>
            <a:ext uri="{FF2B5EF4-FFF2-40B4-BE49-F238E27FC236}">
              <a16:creationId xmlns:a16="http://schemas.microsoft.com/office/drawing/2014/main" id="{7A05D0C1-1451-42DF-8B09-69EFD0F56AFC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41" name="TextBox 2440">
          <a:extLst>
            <a:ext uri="{FF2B5EF4-FFF2-40B4-BE49-F238E27FC236}">
              <a16:creationId xmlns:a16="http://schemas.microsoft.com/office/drawing/2014/main" id="{A0E11783-BE63-401C-938A-3A6C99B44B7E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442" name="TextBox 2441">
          <a:extLst>
            <a:ext uri="{FF2B5EF4-FFF2-40B4-BE49-F238E27FC236}">
              <a16:creationId xmlns:a16="http://schemas.microsoft.com/office/drawing/2014/main" id="{D6ACADCE-1785-4760-8F56-FD5962776980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43" name="TextBox 2442">
          <a:extLst>
            <a:ext uri="{FF2B5EF4-FFF2-40B4-BE49-F238E27FC236}">
              <a16:creationId xmlns:a16="http://schemas.microsoft.com/office/drawing/2014/main" id="{35FBB71D-291A-4BCB-8936-4922EF6500F5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444" name="TextBox 2443">
          <a:extLst>
            <a:ext uri="{FF2B5EF4-FFF2-40B4-BE49-F238E27FC236}">
              <a16:creationId xmlns:a16="http://schemas.microsoft.com/office/drawing/2014/main" id="{32E42599-9C12-4F6B-829D-D1641FDCF66F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45" name="TextBox 2444">
          <a:extLst>
            <a:ext uri="{FF2B5EF4-FFF2-40B4-BE49-F238E27FC236}">
              <a16:creationId xmlns:a16="http://schemas.microsoft.com/office/drawing/2014/main" id="{794C7C7B-F906-4F0F-A886-98A4E1514D2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446" name="TextBox 2445">
          <a:extLst>
            <a:ext uri="{FF2B5EF4-FFF2-40B4-BE49-F238E27FC236}">
              <a16:creationId xmlns:a16="http://schemas.microsoft.com/office/drawing/2014/main" id="{AA908154-533E-4349-9282-95750E87D6E8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47" name="TextBox 2446">
          <a:extLst>
            <a:ext uri="{FF2B5EF4-FFF2-40B4-BE49-F238E27FC236}">
              <a16:creationId xmlns:a16="http://schemas.microsoft.com/office/drawing/2014/main" id="{F4733EE5-81F1-4730-96C2-446E6164BB56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448" name="TextBox 2447">
          <a:extLst>
            <a:ext uri="{FF2B5EF4-FFF2-40B4-BE49-F238E27FC236}">
              <a16:creationId xmlns:a16="http://schemas.microsoft.com/office/drawing/2014/main" id="{74416881-B99F-4334-9E44-BD61DFA7C58B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49" name="TextBox 2448">
          <a:extLst>
            <a:ext uri="{FF2B5EF4-FFF2-40B4-BE49-F238E27FC236}">
              <a16:creationId xmlns:a16="http://schemas.microsoft.com/office/drawing/2014/main" id="{E033B3B4-85BD-490C-B7B9-5FA26909C8CD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2450" name="TextBox 2449">
          <a:extLst>
            <a:ext uri="{FF2B5EF4-FFF2-40B4-BE49-F238E27FC236}">
              <a16:creationId xmlns:a16="http://schemas.microsoft.com/office/drawing/2014/main" id="{6530E384-4BF9-4550-9866-55DA7857C18D}"/>
            </a:ext>
          </a:extLst>
        </xdr:cNvPr>
        <xdr:cNvSpPr txBox="1"/>
      </xdr:nvSpPr>
      <xdr:spPr>
        <a:xfrm>
          <a:off x="5740400" y="144099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451" name="TextBox 2450">
          <a:extLst>
            <a:ext uri="{FF2B5EF4-FFF2-40B4-BE49-F238E27FC236}">
              <a16:creationId xmlns:a16="http://schemas.microsoft.com/office/drawing/2014/main" id="{83CA6A46-18A1-4213-9BEE-ABAB1657CDFC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52" name="TextBox 2451">
          <a:extLst>
            <a:ext uri="{FF2B5EF4-FFF2-40B4-BE49-F238E27FC236}">
              <a16:creationId xmlns:a16="http://schemas.microsoft.com/office/drawing/2014/main" id="{16D6CBFA-CEAC-4379-A4F4-FCF5C1B4A1B2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453" name="TextBox 2452">
          <a:extLst>
            <a:ext uri="{FF2B5EF4-FFF2-40B4-BE49-F238E27FC236}">
              <a16:creationId xmlns:a16="http://schemas.microsoft.com/office/drawing/2014/main" id="{7A8F1802-CBE1-4667-8C99-62B1F1AD3B79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54" name="TextBox 2453">
          <a:extLst>
            <a:ext uri="{FF2B5EF4-FFF2-40B4-BE49-F238E27FC236}">
              <a16:creationId xmlns:a16="http://schemas.microsoft.com/office/drawing/2014/main" id="{861990AE-9F5A-490B-A2DC-3B6D2830D71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455" name="TextBox 2454">
          <a:extLst>
            <a:ext uri="{FF2B5EF4-FFF2-40B4-BE49-F238E27FC236}">
              <a16:creationId xmlns:a16="http://schemas.microsoft.com/office/drawing/2014/main" id="{B2729BC5-7300-476E-88C3-9B34E8C799A0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56" name="TextBox 2455">
          <a:extLst>
            <a:ext uri="{FF2B5EF4-FFF2-40B4-BE49-F238E27FC236}">
              <a16:creationId xmlns:a16="http://schemas.microsoft.com/office/drawing/2014/main" id="{BA0063DD-8F81-4E66-BD2C-772ECD39B0AE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457" name="TextBox 2456">
          <a:extLst>
            <a:ext uri="{FF2B5EF4-FFF2-40B4-BE49-F238E27FC236}">
              <a16:creationId xmlns:a16="http://schemas.microsoft.com/office/drawing/2014/main" id="{696DB4FB-E864-4BFA-9B33-5B118EBDE0C5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58" name="TextBox 2457">
          <a:extLst>
            <a:ext uri="{FF2B5EF4-FFF2-40B4-BE49-F238E27FC236}">
              <a16:creationId xmlns:a16="http://schemas.microsoft.com/office/drawing/2014/main" id="{BC32B053-AB26-4D5F-BEFB-D684924CA198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459" name="TextBox 2458">
          <a:extLst>
            <a:ext uri="{FF2B5EF4-FFF2-40B4-BE49-F238E27FC236}">
              <a16:creationId xmlns:a16="http://schemas.microsoft.com/office/drawing/2014/main" id="{8A399A6C-ECF1-4C2A-A817-CDD5EFC12E4F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60" name="TextBox 2459">
          <a:extLst>
            <a:ext uri="{FF2B5EF4-FFF2-40B4-BE49-F238E27FC236}">
              <a16:creationId xmlns:a16="http://schemas.microsoft.com/office/drawing/2014/main" id="{F6555E9C-EBD9-414B-B591-20890B13103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461" name="TextBox 2460">
          <a:extLst>
            <a:ext uri="{FF2B5EF4-FFF2-40B4-BE49-F238E27FC236}">
              <a16:creationId xmlns:a16="http://schemas.microsoft.com/office/drawing/2014/main" id="{81F00F6D-C11E-4889-9882-79B5D853E9A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462" name="TextBox 2461">
          <a:extLst>
            <a:ext uri="{FF2B5EF4-FFF2-40B4-BE49-F238E27FC236}">
              <a16:creationId xmlns:a16="http://schemas.microsoft.com/office/drawing/2014/main" id="{317A25C8-E7C1-48C6-878B-49DA4A580846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463" name="TextBox 2462">
          <a:extLst>
            <a:ext uri="{FF2B5EF4-FFF2-40B4-BE49-F238E27FC236}">
              <a16:creationId xmlns:a16="http://schemas.microsoft.com/office/drawing/2014/main" id="{E4714226-2057-4F33-8840-1116A9680169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2464" name="TextBox 2463">
          <a:extLst>
            <a:ext uri="{FF2B5EF4-FFF2-40B4-BE49-F238E27FC236}">
              <a16:creationId xmlns:a16="http://schemas.microsoft.com/office/drawing/2014/main" id="{2CDFCCB3-E7D7-4C54-93B9-7DC04FF9D4E4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465" name="TextBox 2464">
          <a:extLst>
            <a:ext uri="{FF2B5EF4-FFF2-40B4-BE49-F238E27FC236}">
              <a16:creationId xmlns:a16="http://schemas.microsoft.com/office/drawing/2014/main" id="{8A6AC907-A0FA-4106-A9D3-29AF89604F7A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66" name="TextBox 2465">
          <a:extLst>
            <a:ext uri="{FF2B5EF4-FFF2-40B4-BE49-F238E27FC236}">
              <a16:creationId xmlns:a16="http://schemas.microsoft.com/office/drawing/2014/main" id="{C9B4A154-FF52-444B-B107-ED791469AF78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467" name="TextBox 2466">
          <a:extLst>
            <a:ext uri="{FF2B5EF4-FFF2-40B4-BE49-F238E27FC236}">
              <a16:creationId xmlns:a16="http://schemas.microsoft.com/office/drawing/2014/main" id="{38645285-FBFE-49CC-A175-F4EA06B6315E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68" name="TextBox 2467">
          <a:extLst>
            <a:ext uri="{FF2B5EF4-FFF2-40B4-BE49-F238E27FC236}">
              <a16:creationId xmlns:a16="http://schemas.microsoft.com/office/drawing/2014/main" id="{16D57EB8-5857-4B6F-9AF0-9B7CA9E36F02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469" name="TextBox 2468">
          <a:extLst>
            <a:ext uri="{FF2B5EF4-FFF2-40B4-BE49-F238E27FC236}">
              <a16:creationId xmlns:a16="http://schemas.microsoft.com/office/drawing/2014/main" id="{81D70E09-5AAB-4C51-9333-1D760CDEAD9E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70" name="TextBox 2469">
          <a:extLst>
            <a:ext uri="{FF2B5EF4-FFF2-40B4-BE49-F238E27FC236}">
              <a16:creationId xmlns:a16="http://schemas.microsoft.com/office/drawing/2014/main" id="{38861F8E-1421-4984-B2C6-D47161405C7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471" name="TextBox 2470">
          <a:extLst>
            <a:ext uri="{FF2B5EF4-FFF2-40B4-BE49-F238E27FC236}">
              <a16:creationId xmlns:a16="http://schemas.microsoft.com/office/drawing/2014/main" id="{C607E39E-E526-4E0E-9BD5-9ADB0E71B026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72" name="TextBox 2471">
          <a:extLst>
            <a:ext uri="{FF2B5EF4-FFF2-40B4-BE49-F238E27FC236}">
              <a16:creationId xmlns:a16="http://schemas.microsoft.com/office/drawing/2014/main" id="{1DDDB2D6-D42A-4B21-89C4-E8D6BA0A3839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473" name="TextBox 2472">
          <a:extLst>
            <a:ext uri="{FF2B5EF4-FFF2-40B4-BE49-F238E27FC236}">
              <a16:creationId xmlns:a16="http://schemas.microsoft.com/office/drawing/2014/main" id="{BBC1C22C-B008-4E7C-9DED-5C56DCB87B77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74" name="TextBox 2473">
          <a:extLst>
            <a:ext uri="{FF2B5EF4-FFF2-40B4-BE49-F238E27FC236}">
              <a16:creationId xmlns:a16="http://schemas.microsoft.com/office/drawing/2014/main" id="{6E5B9A7E-268A-45DD-AE4E-13132072A557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475" name="TextBox 2474">
          <a:extLst>
            <a:ext uri="{FF2B5EF4-FFF2-40B4-BE49-F238E27FC236}">
              <a16:creationId xmlns:a16="http://schemas.microsoft.com/office/drawing/2014/main" id="{E4826661-F7C8-4BD4-8612-107945AE120F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76" name="TextBox 2475">
          <a:extLst>
            <a:ext uri="{FF2B5EF4-FFF2-40B4-BE49-F238E27FC236}">
              <a16:creationId xmlns:a16="http://schemas.microsoft.com/office/drawing/2014/main" id="{B6907380-5F96-418F-8AD2-B3734BFBB4C7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293884</xdr:rowOff>
    </xdr:from>
    <xdr:ext cx="184731" cy="491326"/>
    <xdr:sp macro="" textlink="">
      <xdr:nvSpPr>
        <xdr:cNvPr id="2477" name="TextBox 2476">
          <a:extLst>
            <a:ext uri="{FF2B5EF4-FFF2-40B4-BE49-F238E27FC236}">
              <a16:creationId xmlns:a16="http://schemas.microsoft.com/office/drawing/2014/main" id="{B39DB0BA-5A4D-4614-9BAF-2B92108FB353}"/>
            </a:ext>
          </a:extLst>
        </xdr:cNvPr>
        <xdr:cNvSpPr txBox="1"/>
      </xdr:nvSpPr>
      <xdr:spPr>
        <a:xfrm>
          <a:off x="5740400" y="14740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478" name="TextBox 2477">
          <a:extLst>
            <a:ext uri="{FF2B5EF4-FFF2-40B4-BE49-F238E27FC236}">
              <a16:creationId xmlns:a16="http://schemas.microsoft.com/office/drawing/2014/main" id="{9F939316-A3EE-4A30-8622-C8B02E6961B7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79" name="TextBox 2478">
          <a:extLst>
            <a:ext uri="{FF2B5EF4-FFF2-40B4-BE49-F238E27FC236}">
              <a16:creationId xmlns:a16="http://schemas.microsoft.com/office/drawing/2014/main" id="{6D753E67-1869-47E1-9B05-F94421341605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480" name="TextBox 2479">
          <a:extLst>
            <a:ext uri="{FF2B5EF4-FFF2-40B4-BE49-F238E27FC236}">
              <a16:creationId xmlns:a16="http://schemas.microsoft.com/office/drawing/2014/main" id="{33860105-DC3A-4C26-AA17-385A9CAACDB1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81" name="TextBox 2480">
          <a:extLst>
            <a:ext uri="{FF2B5EF4-FFF2-40B4-BE49-F238E27FC236}">
              <a16:creationId xmlns:a16="http://schemas.microsoft.com/office/drawing/2014/main" id="{5E831B30-E1C4-4CDE-82B2-00F97A5A3FD1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482" name="TextBox 2481">
          <a:extLst>
            <a:ext uri="{FF2B5EF4-FFF2-40B4-BE49-F238E27FC236}">
              <a16:creationId xmlns:a16="http://schemas.microsoft.com/office/drawing/2014/main" id="{40F7C273-96E1-4953-9D03-067F57121402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83" name="TextBox 2482">
          <a:extLst>
            <a:ext uri="{FF2B5EF4-FFF2-40B4-BE49-F238E27FC236}">
              <a16:creationId xmlns:a16="http://schemas.microsoft.com/office/drawing/2014/main" id="{82DA24F1-DA18-49F4-9422-B2F6F12C5830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484" name="TextBox 2483">
          <a:extLst>
            <a:ext uri="{FF2B5EF4-FFF2-40B4-BE49-F238E27FC236}">
              <a16:creationId xmlns:a16="http://schemas.microsoft.com/office/drawing/2014/main" id="{2146E926-E7DA-4183-868C-EE0FEA6C59D0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85" name="TextBox 2484">
          <a:extLst>
            <a:ext uri="{FF2B5EF4-FFF2-40B4-BE49-F238E27FC236}">
              <a16:creationId xmlns:a16="http://schemas.microsoft.com/office/drawing/2014/main" id="{EE456183-4E30-4E84-AF3B-8C412432A9F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486" name="TextBox 2485">
          <a:extLst>
            <a:ext uri="{FF2B5EF4-FFF2-40B4-BE49-F238E27FC236}">
              <a16:creationId xmlns:a16="http://schemas.microsoft.com/office/drawing/2014/main" id="{00A2CE3B-EFA1-4583-948C-7DD47E4967D2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87" name="TextBox 2486">
          <a:extLst>
            <a:ext uri="{FF2B5EF4-FFF2-40B4-BE49-F238E27FC236}">
              <a16:creationId xmlns:a16="http://schemas.microsoft.com/office/drawing/2014/main" id="{9B170544-E22E-4CC2-A71C-3DA62AB7BD51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488" name="TextBox 2487">
          <a:extLst>
            <a:ext uri="{FF2B5EF4-FFF2-40B4-BE49-F238E27FC236}">
              <a16:creationId xmlns:a16="http://schemas.microsoft.com/office/drawing/2014/main" id="{0A442FD5-443C-4E91-AA25-C7DB8E6345A6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489" name="TextBox 2488">
          <a:extLst>
            <a:ext uri="{FF2B5EF4-FFF2-40B4-BE49-F238E27FC236}">
              <a16:creationId xmlns:a16="http://schemas.microsoft.com/office/drawing/2014/main" id="{34882765-67B5-4D46-9649-B98B72D2C312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2490" name="TextBox 2489">
          <a:extLst>
            <a:ext uri="{FF2B5EF4-FFF2-40B4-BE49-F238E27FC236}">
              <a16:creationId xmlns:a16="http://schemas.microsoft.com/office/drawing/2014/main" id="{A4D6F9D7-F33E-431B-926E-2467DA80AE41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491" name="TextBox 2490">
          <a:extLst>
            <a:ext uri="{FF2B5EF4-FFF2-40B4-BE49-F238E27FC236}">
              <a16:creationId xmlns:a16="http://schemas.microsoft.com/office/drawing/2014/main" id="{D2620B02-AC95-4E7A-A444-3CA2A49DAC27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492" name="TextBox 2491">
          <a:extLst>
            <a:ext uri="{FF2B5EF4-FFF2-40B4-BE49-F238E27FC236}">
              <a16:creationId xmlns:a16="http://schemas.microsoft.com/office/drawing/2014/main" id="{BE9AD4C1-B33B-4E87-B8CA-7071374A8C5C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493" name="TextBox 2492">
          <a:extLst>
            <a:ext uri="{FF2B5EF4-FFF2-40B4-BE49-F238E27FC236}">
              <a16:creationId xmlns:a16="http://schemas.microsoft.com/office/drawing/2014/main" id="{F2B13D03-B3FE-4C75-BE50-870F5A472D19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494" name="TextBox 2493">
          <a:extLst>
            <a:ext uri="{FF2B5EF4-FFF2-40B4-BE49-F238E27FC236}">
              <a16:creationId xmlns:a16="http://schemas.microsoft.com/office/drawing/2014/main" id="{2A7FA99B-7F78-4C7A-BF36-EA98B0F858BD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495" name="TextBox 2494">
          <a:extLst>
            <a:ext uri="{FF2B5EF4-FFF2-40B4-BE49-F238E27FC236}">
              <a16:creationId xmlns:a16="http://schemas.microsoft.com/office/drawing/2014/main" id="{0A440F6B-5DFA-4D52-B128-ADD7D6F80895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496" name="TextBox 2495">
          <a:extLst>
            <a:ext uri="{FF2B5EF4-FFF2-40B4-BE49-F238E27FC236}">
              <a16:creationId xmlns:a16="http://schemas.microsoft.com/office/drawing/2014/main" id="{FA248790-AF7A-41B4-A4A0-C87BA4040E21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497" name="TextBox 2496">
          <a:extLst>
            <a:ext uri="{FF2B5EF4-FFF2-40B4-BE49-F238E27FC236}">
              <a16:creationId xmlns:a16="http://schemas.microsoft.com/office/drawing/2014/main" id="{13A7568E-ECF4-49B0-87A1-61C49A97590B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498" name="TextBox 2497">
          <a:extLst>
            <a:ext uri="{FF2B5EF4-FFF2-40B4-BE49-F238E27FC236}">
              <a16:creationId xmlns:a16="http://schemas.microsoft.com/office/drawing/2014/main" id="{84898E0F-6375-4E0D-AB90-AED9577CBE31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499" name="TextBox 2498">
          <a:extLst>
            <a:ext uri="{FF2B5EF4-FFF2-40B4-BE49-F238E27FC236}">
              <a16:creationId xmlns:a16="http://schemas.microsoft.com/office/drawing/2014/main" id="{52AE2425-34BD-423E-B90A-4D36795A5B20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500" name="TextBox 2499">
          <a:extLst>
            <a:ext uri="{FF2B5EF4-FFF2-40B4-BE49-F238E27FC236}">
              <a16:creationId xmlns:a16="http://schemas.microsoft.com/office/drawing/2014/main" id="{EBDA70E6-172A-4C70-BA15-E96AAC9D78D6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501" name="TextBox 2500">
          <a:extLst>
            <a:ext uri="{FF2B5EF4-FFF2-40B4-BE49-F238E27FC236}">
              <a16:creationId xmlns:a16="http://schemas.microsoft.com/office/drawing/2014/main" id="{89C23D6E-B4FB-401B-B29A-4F035C02B0C8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502" name="TextBox 2501">
          <a:extLst>
            <a:ext uri="{FF2B5EF4-FFF2-40B4-BE49-F238E27FC236}">
              <a16:creationId xmlns:a16="http://schemas.microsoft.com/office/drawing/2014/main" id="{72B95693-C09D-4817-99BA-81D8AA61343C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503" name="TextBox 2502">
          <a:extLst>
            <a:ext uri="{FF2B5EF4-FFF2-40B4-BE49-F238E27FC236}">
              <a16:creationId xmlns:a16="http://schemas.microsoft.com/office/drawing/2014/main" id="{B14F7D64-0150-4DF0-9EEB-2EBAD7A656BB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504" name="TextBox 2503">
          <a:extLst>
            <a:ext uri="{FF2B5EF4-FFF2-40B4-BE49-F238E27FC236}">
              <a16:creationId xmlns:a16="http://schemas.microsoft.com/office/drawing/2014/main" id="{3C6A6B30-2F72-4912-ACD1-E0947548892F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505" name="TextBox 2504">
          <a:extLst>
            <a:ext uri="{FF2B5EF4-FFF2-40B4-BE49-F238E27FC236}">
              <a16:creationId xmlns:a16="http://schemas.microsoft.com/office/drawing/2014/main" id="{23223442-6C00-420E-9778-D8861937727D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506" name="TextBox 2505">
          <a:extLst>
            <a:ext uri="{FF2B5EF4-FFF2-40B4-BE49-F238E27FC236}">
              <a16:creationId xmlns:a16="http://schemas.microsoft.com/office/drawing/2014/main" id="{CA958F91-A601-470A-9D9D-FEE5835D3512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507" name="TextBox 2506">
          <a:extLst>
            <a:ext uri="{FF2B5EF4-FFF2-40B4-BE49-F238E27FC236}">
              <a16:creationId xmlns:a16="http://schemas.microsoft.com/office/drawing/2014/main" id="{3934AE2E-2DD8-43E8-AE0A-A2AD68D6F0EF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08" name="TextBox 2507">
          <a:extLst>
            <a:ext uri="{FF2B5EF4-FFF2-40B4-BE49-F238E27FC236}">
              <a16:creationId xmlns:a16="http://schemas.microsoft.com/office/drawing/2014/main" id="{5A8E3E40-F18A-400B-9B15-45A77C04D33A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509" name="TextBox 2508">
          <a:extLst>
            <a:ext uri="{FF2B5EF4-FFF2-40B4-BE49-F238E27FC236}">
              <a16:creationId xmlns:a16="http://schemas.microsoft.com/office/drawing/2014/main" id="{E08A0F1F-869F-4B99-835D-671FA811BAD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10" name="TextBox 2509">
          <a:extLst>
            <a:ext uri="{FF2B5EF4-FFF2-40B4-BE49-F238E27FC236}">
              <a16:creationId xmlns:a16="http://schemas.microsoft.com/office/drawing/2014/main" id="{7A11BDD2-9397-4A59-9789-E73EBED4203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511" name="TextBox 2510">
          <a:extLst>
            <a:ext uri="{FF2B5EF4-FFF2-40B4-BE49-F238E27FC236}">
              <a16:creationId xmlns:a16="http://schemas.microsoft.com/office/drawing/2014/main" id="{9724BFD7-43A8-4341-9C9F-EBC598D4549A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12" name="TextBox 2511">
          <a:extLst>
            <a:ext uri="{FF2B5EF4-FFF2-40B4-BE49-F238E27FC236}">
              <a16:creationId xmlns:a16="http://schemas.microsoft.com/office/drawing/2014/main" id="{08889636-C895-47D6-9F0C-28F20656BF1F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513" name="TextBox 2512">
          <a:extLst>
            <a:ext uri="{FF2B5EF4-FFF2-40B4-BE49-F238E27FC236}">
              <a16:creationId xmlns:a16="http://schemas.microsoft.com/office/drawing/2014/main" id="{8FF81218-05F0-4393-9D22-2DD40A3EB851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14" name="TextBox 2513">
          <a:extLst>
            <a:ext uri="{FF2B5EF4-FFF2-40B4-BE49-F238E27FC236}">
              <a16:creationId xmlns:a16="http://schemas.microsoft.com/office/drawing/2014/main" id="{FC705553-0724-4764-9549-8F7057E18B6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515" name="TextBox 2514">
          <a:extLst>
            <a:ext uri="{FF2B5EF4-FFF2-40B4-BE49-F238E27FC236}">
              <a16:creationId xmlns:a16="http://schemas.microsoft.com/office/drawing/2014/main" id="{29643FB1-A3A2-4019-A2E7-F1C9A77C43E7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16" name="TextBox 2515">
          <a:extLst>
            <a:ext uri="{FF2B5EF4-FFF2-40B4-BE49-F238E27FC236}">
              <a16:creationId xmlns:a16="http://schemas.microsoft.com/office/drawing/2014/main" id="{95C9CBD3-BE38-4FF5-9790-364EF2E35C1A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517" name="TextBox 2516">
          <a:extLst>
            <a:ext uri="{FF2B5EF4-FFF2-40B4-BE49-F238E27FC236}">
              <a16:creationId xmlns:a16="http://schemas.microsoft.com/office/drawing/2014/main" id="{EFD297E6-FEB9-40DB-B8FB-FD2DD4F0B8F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18" name="TextBox 2517">
          <a:extLst>
            <a:ext uri="{FF2B5EF4-FFF2-40B4-BE49-F238E27FC236}">
              <a16:creationId xmlns:a16="http://schemas.microsoft.com/office/drawing/2014/main" id="{DE7C321B-FEE5-4B2C-924E-9D2522B2E257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52</xdr:row>
      <xdr:rowOff>293884</xdr:rowOff>
    </xdr:from>
    <xdr:ext cx="184731" cy="491326"/>
    <xdr:sp macro="" textlink="">
      <xdr:nvSpPr>
        <xdr:cNvPr id="2519" name="TextBox 2518">
          <a:extLst>
            <a:ext uri="{FF2B5EF4-FFF2-40B4-BE49-F238E27FC236}">
              <a16:creationId xmlns:a16="http://schemas.microsoft.com/office/drawing/2014/main" id="{8BC5CB04-BE99-4358-833C-68A4B5CBFAFB}"/>
            </a:ext>
          </a:extLst>
        </xdr:cNvPr>
        <xdr:cNvSpPr txBox="1"/>
      </xdr:nvSpPr>
      <xdr:spPr>
        <a:xfrm>
          <a:off x="5740400" y="19439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520" name="TextBox 2519">
          <a:extLst>
            <a:ext uri="{FF2B5EF4-FFF2-40B4-BE49-F238E27FC236}">
              <a16:creationId xmlns:a16="http://schemas.microsoft.com/office/drawing/2014/main" id="{ADC62B61-2B50-4F1E-A6C2-C7CF2C1C4EB6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21" name="TextBox 2520">
          <a:extLst>
            <a:ext uri="{FF2B5EF4-FFF2-40B4-BE49-F238E27FC236}">
              <a16:creationId xmlns:a16="http://schemas.microsoft.com/office/drawing/2014/main" id="{4A2C5B67-B923-4FC7-9F18-0869F07C8E30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522" name="TextBox 2521">
          <a:extLst>
            <a:ext uri="{FF2B5EF4-FFF2-40B4-BE49-F238E27FC236}">
              <a16:creationId xmlns:a16="http://schemas.microsoft.com/office/drawing/2014/main" id="{FDBC5AD2-3382-4757-A38A-076AA70715C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23" name="TextBox 2522">
          <a:extLst>
            <a:ext uri="{FF2B5EF4-FFF2-40B4-BE49-F238E27FC236}">
              <a16:creationId xmlns:a16="http://schemas.microsoft.com/office/drawing/2014/main" id="{849D5C70-B16D-4E90-8F05-0E2494C470C1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524" name="TextBox 2523">
          <a:extLst>
            <a:ext uri="{FF2B5EF4-FFF2-40B4-BE49-F238E27FC236}">
              <a16:creationId xmlns:a16="http://schemas.microsoft.com/office/drawing/2014/main" id="{09CBF168-C4D0-43D5-9D08-B5BD0ABC4094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25" name="TextBox 2524">
          <a:extLst>
            <a:ext uri="{FF2B5EF4-FFF2-40B4-BE49-F238E27FC236}">
              <a16:creationId xmlns:a16="http://schemas.microsoft.com/office/drawing/2014/main" id="{C137430D-28B0-4BD0-945E-86D6A24C465C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526" name="TextBox 2525">
          <a:extLst>
            <a:ext uri="{FF2B5EF4-FFF2-40B4-BE49-F238E27FC236}">
              <a16:creationId xmlns:a16="http://schemas.microsoft.com/office/drawing/2014/main" id="{BDDFB7C5-650B-4890-B827-BF264D523A9B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27" name="TextBox 2526">
          <a:extLst>
            <a:ext uri="{FF2B5EF4-FFF2-40B4-BE49-F238E27FC236}">
              <a16:creationId xmlns:a16="http://schemas.microsoft.com/office/drawing/2014/main" id="{52AFD8BA-E794-4532-A677-9EB514011C85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528" name="TextBox 2527">
          <a:extLst>
            <a:ext uri="{FF2B5EF4-FFF2-40B4-BE49-F238E27FC236}">
              <a16:creationId xmlns:a16="http://schemas.microsoft.com/office/drawing/2014/main" id="{E84FB3D9-0962-40F6-B6F4-CBC6CB941DC8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29" name="TextBox 2528">
          <a:extLst>
            <a:ext uri="{FF2B5EF4-FFF2-40B4-BE49-F238E27FC236}">
              <a16:creationId xmlns:a16="http://schemas.microsoft.com/office/drawing/2014/main" id="{05E376B7-DFEA-4FBB-8A17-E9416A3C915C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530" name="TextBox 2529">
          <a:extLst>
            <a:ext uri="{FF2B5EF4-FFF2-40B4-BE49-F238E27FC236}">
              <a16:creationId xmlns:a16="http://schemas.microsoft.com/office/drawing/2014/main" id="{FB6DC043-529E-43FA-9C5F-F3F0B20832B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531" name="TextBox 2530">
          <a:extLst>
            <a:ext uri="{FF2B5EF4-FFF2-40B4-BE49-F238E27FC236}">
              <a16:creationId xmlns:a16="http://schemas.microsoft.com/office/drawing/2014/main" id="{98D6BA65-60A3-453C-A01C-4AD803D3CF2C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532" name="TextBox 2531">
          <a:extLst>
            <a:ext uri="{FF2B5EF4-FFF2-40B4-BE49-F238E27FC236}">
              <a16:creationId xmlns:a16="http://schemas.microsoft.com/office/drawing/2014/main" id="{32B485EA-C2BE-4E3D-8B8F-6663EA905940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2533" name="TextBox 2532">
          <a:extLst>
            <a:ext uri="{FF2B5EF4-FFF2-40B4-BE49-F238E27FC236}">
              <a16:creationId xmlns:a16="http://schemas.microsoft.com/office/drawing/2014/main" id="{693E49F9-B824-4C05-A4B3-75A127DCD0E7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34" name="TextBox 2533">
          <a:extLst>
            <a:ext uri="{FF2B5EF4-FFF2-40B4-BE49-F238E27FC236}">
              <a16:creationId xmlns:a16="http://schemas.microsoft.com/office/drawing/2014/main" id="{ACE6365C-E669-4FA5-8290-583D33A12A3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35" name="TextBox 2534">
          <a:extLst>
            <a:ext uri="{FF2B5EF4-FFF2-40B4-BE49-F238E27FC236}">
              <a16:creationId xmlns:a16="http://schemas.microsoft.com/office/drawing/2014/main" id="{C1754719-460C-4674-B14D-5665FE6B8812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36" name="TextBox 2535">
          <a:extLst>
            <a:ext uri="{FF2B5EF4-FFF2-40B4-BE49-F238E27FC236}">
              <a16:creationId xmlns:a16="http://schemas.microsoft.com/office/drawing/2014/main" id="{F5396577-329C-486E-88A2-B7A808F07E2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37" name="TextBox 2536">
          <a:extLst>
            <a:ext uri="{FF2B5EF4-FFF2-40B4-BE49-F238E27FC236}">
              <a16:creationId xmlns:a16="http://schemas.microsoft.com/office/drawing/2014/main" id="{DB544A9C-DFAC-418D-A9EB-4D189C176DE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38" name="TextBox 2537">
          <a:extLst>
            <a:ext uri="{FF2B5EF4-FFF2-40B4-BE49-F238E27FC236}">
              <a16:creationId xmlns:a16="http://schemas.microsoft.com/office/drawing/2014/main" id="{E1032810-15FB-4142-BE5F-81D523002A5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39" name="TextBox 2538">
          <a:extLst>
            <a:ext uri="{FF2B5EF4-FFF2-40B4-BE49-F238E27FC236}">
              <a16:creationId xmlns:a16="http://schemas.microsoft.com/office/drawing/2014/main" id="{6FD5ADDC-6136-4A71-8B30-1603A4004D3A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0" name="TextBox 2539">
          <a:extLst>
            <a:ext uri="{FF2B5EF4-FFF2-40B4-BE49-F238E27FC236}">
              <a16:creationId xmlns:a16="http://schemas.microsoft.com/office/drawing/2014/main" id="{3CCE858C-81E4-4FB6-B371-3DC7E51837D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1" name="TextBox 2540">
          <a:extLst>
            <a:ext uri="{FF2B5EF4-FFF2-40B4-BE49-F238E27FC236}">
              <a16:creationId xmlns:a16="http://schemas.microsoft.com/office/drawing/2014/main" id="{BAB12C47-F22A-4DAF-88A1-C117975126C4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2" name="TextBox 2541">
          <a:extLst>
            <a:ext uri="{FF2B5EF4-FFF2-40B4-BE49-F238E27FC236}">
              <a16:creationId xmlns:a16="http://schemas.microsoft.com/office/drawing/2014/main" id="{08E1F36C-E38C-47E1-B8AA-1E0FEA7C1B6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3" name="TextBox 2542">
          <a:extLst>
            <a:ext uri="{FF2B5EF4-FFF2-40B4-BE49-F238E27FC236}">
              <a16:creationId xmlns:a16="http://schemas.microsoft.com/office/drawing/2014/main" id="{A57D5FD4-30CA-4A93-ADB6-BE11172E188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4" name="TextBox 2543">
          <a:extLst>
            <a:ext uri="{FF2B5EF4-FFF2-40B4-BE49-F238E27FC236}">
              <a16:creationId xmlns:a16="http://schemas.microsoft.com/office/drawing/2014/main" id="{10F0A136-81BC-48F5-B395-1F2B0278ACAA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5" name="TextBox 2544">
          <a:extLst>
            <a:ext uri="{FF2B5EF4-FFF2-40B4-BE49-F238E27FC236}">
              <a16:creationId xmlns:a16="http://schemas.microsoft.com/office/drawing/2014/main" id="{AEA9CAAB-01A2-481F-8566-7D6CF52B590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2546" name="TextBox 2545">
          <a:extLst>
            <a:ext uri="{FF2B5EF4-FFF2-40B4-BE49-F238E27FC236}">
              <a16:creationId xmlns:a16="http://schemas.microsoft.com/office/drawing/2014/main" id="{E16A159A-86F2-47AD-A266-650A2519E0F7}"/>
            </a:ext>
          </a:extLst>
        </xdr:cNvPr>
        <xdr:cNvSpPr txBox="1"/>
      </xdr:nvSpPr>
      <xdr:spPr>
        <a:xfrm>
          <a:off x="5740400" y="122699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547" name="TextBox 2546">
          <a:extLst>
            <a:ext uri="{FF2B5EF4-FFF2-40B4-BE49-F238E27FC236}">
              <a16:creationId xmlns:a16="http://schemas.microsoft.com/office/drawing/2014/main" id="{69C1CE93-B8D1-42D0-AE3B-9F304400E477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8" name="TextBox 2547">
          <a:extLst>
            <a:ext uri="{FF2B5EF4-FFF2-40B4-BE49-F238E27FC236}">
              <a16:creationId xmlns:a16="http://schemas.microsoft.com/office/drawing/2014/main" id="{65D7B31E-BABE-4B18-B9C4-351DD07E9CA0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49" name="TextBox 2548">
          <a:extLst>
            <a:ext uri="{FF2B5EF4-FFF2-40B4-BE49-F238E27FC236}">
              <a16:creationId xmlns:a16="http://schemas.microsoft.com/office/drawing/2014/main" id="{822CFB64-A01D-486E-B941-3A5ABE8FC2F1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0" name="TextBox 2549">
          <a:extLst>
            <a:ext uri="{FF2B5EF4-FFF2-40B4-BE49-F238E27FC236}">
              <a16:creationId xmlns:a16="http://schemas.microsoft.com/office/drawing/2014/main" id="{732F771E-18C0-4EA7-8093-03566571739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1" name="TextBox 2550">
          <a:extLst>
            <a:ext uri="{FF2B5EF4-FFF2-40B4-BE49-F238E27FC236}">
              <a16:creationId xmlns:a16="http://schemas.microsoft.com/office/drawing/2014/main" id="{6BF0AFC8-C1E6-4915-9550-0C9D04B9E59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2" name="TextBox 2551">
          <a:extLst>
            <a:ext uri="{FF2B5EF4-FFF2-40B4-BE49-F238E27FC236}">
              <a16:creationId xmlns:a16="http://schemas.microsoft.com/office/drawing/2014/main" id="{7AD6C4F8-50E5-4D69-9AF2-3F5C1F33C68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3" name="TextBox 2552">
          <a:extLst>
            <a:ext uri="{FF2B5EF4-FFF2-40B4-BE49-F238E27FC236}">
              <a16:creationId xmlns:a16="http://schemas.microsoft.com/office/drawing/2014/main" id="{E4566F82-93EE-4E28-85D0-6C854F96A48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4" name="TextBox 2553">
          <a:extLst>
            <a:ext uri="{FF2B5EF4-FFF2-40B4-BE49-F238E27FC236}">
              <a16:creationId xmlns:a16="http://schemas.microsoft.com/office/drawing/2014/main" id="{403345E6-F28F-4AC9-9BD6-F0604588AA92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5" name="TextBox 2554">
          <a:extLst>
            <a:ext uri="{FF2B5EF4-FFF2-40B4-BE49-F238E27FC236}">
              <a16:creationId xmlns:a16="http://schemas.microsoft.com/office/drawing/2014/main" id="{D0DA8DAB-0098-43A7-A831-0097F0B229D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6" name="TextBox 2555">
          <a:extLst>
            <a:ext uri="{FF2B5EF4-FFF2-40B4-BE49-F238E27FC236}">
              <a16:creationId xmlns:a16="http://schemas.microsoft.com/office/drawing/2014/main" id="{5457B16E-D977-418F-A3D1-FF17DE7816F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7" name="TextBox 2556">
          <a:extLst>
            <a:ext uri="{FF2B5EF4-FFF2-40B4-BE49-F238E27FC236}">
              <a16:creationId xmlns:a16="http://schemas.microsoft.com/office/drawing/2014/main" id="{0658A865-29D7-438D-A0AD-54810F1C81F0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8" name="TextBox 2557">
          <a:extLst>
            <a:ext uri="{FF2B5EF4-FFF2-40B4-BE49-F238E27FC236}">
              <a16:creationId xmlns:a16="http://schemas.microsoft.com/office/drawing/2014/main" id="{A90BD9EC-C5BD-4DD6-A470-FBD8B627A8A0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559" name="TextBox 2558">
          <a:extLst>
            <a:ext uri="{FF2B5EF4-FFF2-40B4-BE49-F238E27FC236}">
              <a16:creationId xmlns:a16="http://schemas.microsoft.com/office/drawing/2014/main" id="{8BB60F54-ACEC-4E87-880A-20EBC02172F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560" name="TextBox 2559">
          <a:extLst>
            <a:ext uri="{FF2B5EF4-FFF2-40B4-BE49-F238E27FC236}">
              <a16:creationId xmlns:a16="http://schemas.microsoft.com/office/drawing/2014/main" id="{69640B28-C8C0-4C91-8577-FB8A980A4B57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561" name="TextBox 2560">
          <a:extLst>
            <a:ext uri="{FF2B5EF4-FFF2-40B4-BE49-F238E27FC236}">
              <a16:creationId xmlns:a16="http://schemas.microsoft.com/office/drawing/2014/main" id="{276052E8-B09C-4E6D-B440-264D8246EEE2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2" name="TextBox 2561">
          <a:extLst>
            <a:ext uri="{FF2B5EF4-FFF2-40B4-BE49-F238E27FC236}">
              <a16:creationId xmlns:a16="http://schemas.microsoft.com/office/drawing/2014/main" id="{17425FFB-DE83-47B7-9FA8-18C91AF1D75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3" name="TextBox 2562">
          <a:extLst>
            <a:ext uri="{FF2B5EF4-FFF2-40B4-BE49-F238E27FC236}">
              <a16:creationId xmlns:a16="http://schemas.microsoft.com/office/drawing/2014/main" id="{D5695762-D3BC-4C45-B163-25466A6F9874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4" name="TextBox 2563">
          <a:extLst>
            <a:ext uri="{FF2B5EF4-FFF2-40B4-BE49-F238E27FC236}">
              <a16:creationId xmlns:a16="http://schemas.microsoft.com/office/drawing/2014/main" id="{D2105D9D-D7B6-45D9-9CD6-0D82795B57E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5" name="TextBox 2564">
          <a:extLst>
            <a:ext uri="{FF2B5EF4-FFF2-40B4-BE49-F238E27FC236}">
              <a16:creationId xmlns:a16="http://schemas.microsoft.com/office/drawing/2014/main" id="{C11C2D3B-BCDA-4305-8F9E-851A2B8BFB2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6" name="TextBox 2565">
          <a:extLst>
            <a:ext uri="{FF2B5EF4-FFF2-40B4-BE49-F238E27FC236}">
              <a16:creationId xmlns:a16="http://schemas.microsoft.com/office/drawing/2014/main" id="{5E1EC539-2BF3-4765-B8A2-3172C412AC9D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7" name="TextBox 2566">
          <a:extLst>
            <a:ext uri="{FF2B5EF4-FFF2-40B4-BE49-F238E27FC236}">
              <a16:creationId xmlns:a16="http://schemas.microsoft.com/office/drawing/2014/main" id="{4C9CAA73-91F2-4B16-8200-62E40056248C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8" name="TextBox 2567">
          <a:extLst>
            <a:ext uri="{FF2B5EF4-FFF2-40B4-BE49-F238E27FC236}">
              <a16:creationId xmlns:a16="http://schemas.microsoft.com/office/drawing/2014/main" id="{EA5DDED0-F7B8-4CF2-83B4-B980B94A19C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69" name="TextBox 2568">
          <a:extLst>
            <a:ext uri="{FF2B5EF4-FFF2-40B4-BE49-F238E27FC236}">
              <a16:creationId xmlns:a16="http://schemas.microsoft.com/office/drawing/2014/main" id="{3DBDD5A7-B14C-4755-8AF3-E0E63CE755C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0" name="TextBox 2569">
          <a:extLst>
            <a:ext uri="{FF2B5EF4-FFF2-40B4-BE49-F238E27FC236}">
              <a16:creationId xmlns:a16="http://schemas.microsoft.com/office/drawing/2014/main" id="{A9001312-1B94-422C-960B-15604370BDA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1" name="TextBox 2570">
          <a:extLst>
            <a:ext uri="{FF2B5EF4-FFF2-40B4-BE49-F238E27FC236}">
              <a16:creationId xmlns:a16="http://schemas.microsoft.com/office/drawing/2014/main" id="{02FF4B49-6C95-46DF-9755-4C28982F87C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2" name="TextBox 2571">
          <a:extLst>
            <a:ext uri="{FF2B5EF4-FFF2-40B4-BE49-F238E27FC236}">
              <a16:creationId xmlns:a16="http://schemas.microsoft.com/office/drawing/2014/main" id="{45B49992-47D8-4F1D-A874-19D8B51C4A20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3" name="TextBox 2572">
          <a:extLst>
            <a:ext uri="{FF2B5EF4-FFF2-40B4-BE49-F238E27FC236}">
              <a16:creationId xmlns:a16="http://schemas.microsoft.com/office/drawing/2014/main" id="{32EAF530-1E39-4E62-B91D-605E020189DB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4" name="TextBox 2573">
          <a:extLst>
            <a:ext uri="{FF2B5EF4-FFF2-40B4-BE49-F238E27FC236}">
              <a16:creationId xmlns:a16="http://schemas.microsoft.com/office/drawing/2014/main" id="{F0CCFB97-5379-4940-BE53-2144C881237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5" name="TextBox 2574">
          <a:extLst>
            <a:ext uri="{FF2B5EF4-FFF2-40B4-BE49-F238E27FC236}">
              <a16:creationId xmlns:a16="http://schemas.microsoft.com/office/drawing/2014/main" id="{80D71993-EF4B-4D2E-A307-45B1CE6C738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6" name="TextBox 2575">
          <a:extLst>
            <a:ext uri="{FF2B5EF4-FFF2-40B4-BE49-F238E27FC236}">
              <a16:creationId xmlns:a16="http://schemas.microsoft.com/office/drawing/2014/main" id="{BE5241E8-2A3F-4510-A031-6991BC29F735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7" name="TextBox 2576">
          <a:extLst>
            <a:ext uri="{FF2B5EF4-FFF2-40B4-BE49-F238E27FC236}">
              <a16:creationId xmlns:a16="http://schemas.microsoft.com/office/drawing/2014/main" id="{4E3FD005-617A-4650-9C53-6F0B93321B5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8" name="TextBox 2577">
          <a:extLst>
            <a:ext uri="{FF2B5EF4-FFF2-40B4-BE49-F238E27FC236}">
              <a16:creationId xmlns:a16="http://schemas.microsoft.com/office/drawing/2014/main" id="{F9B1FBBF-7AFA-4395-8241-CD3C68B9B0CD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79" name="TextBox 2578">
          <a:extLst>
            <a:ext uri="{FF2B5EF4-FFF2-40B4-BE49-F238E27FC236}">
              <a16:creationId xmlns:a16="http://schemas.microsoft.com/office/drawing/2014/main" id="{01B4838C-189B-4470-A9F1-9E8724BA8435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80" name="TextBox 2579">
          <a:extLst>
            <a:ext uri="{FF2B5EF4-FFF2-40B4-BE49-F238E27FC236}">
              <a16:creationId xmlns:a16="http://schemas.microsoft.com/office/drawing/2014/main" id="{76A564A4-33A4-418B-B1B6-359C2520C9D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81" name="TextBox 2580">
          <a:extLst>
            <a:ext uri="{FF2B5EF4-FFF2-40B4-BE49-F238E27FC236}">
              <a16:creationId xmlns:a16="http://schemas.microsoft.com/office/drawing/2014/main" id="{95BB6043-2290-4037-BA88-0F684C656356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82" name="TextBox 2581">
          <a:extLst>
            <a:ext uri="{FF2B5EF4-FFF2-40B4-BE49-F238E27FC236}">
              <a16:creationId xmlns:a16="http://schemas.microsoft.com/office/drawing/2014/main" id="{7287EB24-4452-4683-A41D-C0CBA6B9F61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83" name="TextBox 2582">
          <a:extLst>
            <a:ext uri="{FF2B5EF4-FFF2-40B4-BE49-F238E27FC236}">
              <a16:creationId xmlns:a16="http://schemas.microsoft.com/office/drawing/2014/main" id="{14157975-D89B-41E5-8CA0-AD2C58B8A6CB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84" name="TextBox 2583">
          <a:extLst>
            <a:ext uri="{FF2B5EF4-FFF2-40B4-BE49-F238E27FC236}">
              <a16:creationId xmlns:a16="http://schemas.microsoft.com/office/drawing/2014/main" id="{68A80C66-5A49-473C-9719-9E6901CDB06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585" name="TextBox 2584">
          <a:extLst>
            <a:ext uri="{FF2B5EF4-FFF2-40B4-BE49-F238E27FC236}">
              <a16:creationId xmlns:a16="http://schemas.microsoft.com/office/drawing/2014/main" id="{8B1AD756-6C60-4FE5-BCE1-D1551D73C7C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86" name="TextBox 2585">
          <a:extLst>
            <a:ext uri="{FF2B5EF4-FFF2-40B4-BE49-F238E27FC236}">
              <a16:creationId xmlns:a16="http://schemas.microsoft.com/office/drawing/2014/main" id="{7F1D164D-54C2-4E63-A239-94B52DA0632F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587" name="TextBox 2586">
          <a:extLst>
            <a:ext uri="{FF2B5EF4-FFF2-40B4-BE49-F238E27FC236}">
              <a16:creationId xmlns:a16="http://schemas.microsoft.com/office/drawing/2014/main" id="{CE571A59-A098-4575-9389-5BEBC62A3995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88" name="TextBox 2587">
          <a:extLst>
            <a:ext uri="{FF2B5EF4-FFF2-40B4-BE49-F238E27FC236}">
              <a16:creationId xmlns:a16="http://schemas.microsoft.com/office/drawing/2014/main" id="{0CFC9273-FAFF-4C36-8D2E-96497AD89A4D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89" name="TextBox 2588">
          <a:extLst>
            <a:ext uri="{FF2B5EF4-FFF2-40B4-BE49-F238E27FC236}">
              <a16:creationId xmlns:a16="http://schemas.microsoft.com/office/drawing/2014/main" id="{507261CF-0BBA-4069-AE59-F6883FEFEC43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590" name="TextBox 2589">
          <a:extLst>
            <a:ext uri="{FF2B5EF4-FFF2-40B4-BE49-F238E27FC236}">
              <a16:creationId xmlns:a16="http://schemas.microsoft.com/office/drawing/2014/main" id="{FD992E40-3815-49B6-A44E-81E8C8A24C10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91" name="TextBox 2590">
          <a:extLst>
            <a:ext uri="{FF2B5EF4-FFF2-40B4-BE49-F238E27FC236}">
              <a16:creationId xmlns:a16="http://schemas.microsoft.com/office/drawing/2014/main" id="{4C43F34A-A788-4894-91D5-267C99E366C7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92" name="TextBox 2591">
          <a:extLst>
            <a:ext uri="{FF2B5EF4-FFF2-40B4-BE49-F238E27FC236}">
              <a16:creationId xmlns:a16="http://schemas.microsoft.com/office/drawing/2014/main" id="{D7F9367B-0A3C-4056-8923-54775423D436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593" name="TextBox 2592">
          <a:extLst>
            <a:ext uri="{FF2B5EF4-FFF2-40B4-BE49-F238E27FC236}">
              <a16:creationId xmlns:a16="http://schemas.microsoft.com/office/drawing/2014/main" id="{9CF4DBC6-51A1-4FC6-A95A-36B41A397013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94" name="TextBox 2593">
          <a:extLst>
            <a:ext uri="{FF2B5EF4-FFF2-40B4-BE49-F238E27FC236}">
              <a16:creationId xmlns:a16="http://schemas.microsoft.com/office/drawing/2014/main" id="{034B872A-3963-49BF-A900-9DDDD3435D9B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95" name="TextBox 2594">
          <a:extLst>
            <a:ext uri="{FF2B5EF4-FFF2-40B4-BE49-F238E27FC236}">
              <a16:creationId xmlns:a16="http://schemas.microsoft.com/office/drawing/2014/main" id="{E0DD2057-203B-4B3E-BDCA-D357534BA222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596" name="TextBox 2595">
          <a:extLst>
            <a:ext uri="{FF2B5EF4-FFF2-40B4-BE49-F238E27FC236}">
              <a16:creationId xmlns:a16="http://schemas.microsoft.com/office/drawing/2014/main" id="{1FA4A0E7-A616-42AF-983F-85D3ADF7BFAD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597" name="TextBox 2596">
          <a:extLst>
            <a:ext uri="{FF2B5EF4-FFF2-40B4-BE49-F238E27FC236}">
              <a16:creationId xmlns:a16="http://schemas.microsoft.com/office/drawing/2014/main" id="{027D8857-3358-4E61-9BF0-87A17AEE1CEF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98" name="TextBox 2597">
          <a:extLst>
            <a:ext uri="{FF2B5EF4-FFF2-40B4-BE49-F238E27FC236}">
              <a16:creationId xmlns:a16="http://schemas.microsoft.com/office/drawing/2014/main" id="{2E912B87-45A1-4D58-AC61-D5BAA0137876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599" name="TextBox 2598">
          <a:extLst>
            <a:ext uri="{FF2B5EF4-FFF2-40B4-BE49-F238E27FC236}">
              <a16:creationId xmlns:a16="http://schemas.microsoft.com/office/drawing/2014/main" id="{DD2DA037-9D4B-45A8-A58A-99A76769109A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01" name="TextBox 2600">
          <a:extLst>
            <a:ext uri="{FF2B5EF4-FFF2-40B4-BE49-F238E27FC236}">
              <a16:creationId xmlns:a16="http://schemas.microsoft.com/office/drawing/2014/main" id="{DA50DE00-923F-49E6-8B8D-49EA948E7BDF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602" name="TextBox 2601">
          <a:extLst>
            <a:ext uri="{FF2B5EF4-FFF2-40B4-BE49-F238E27FC236}">
              <a16:creationId xmlns:a16="http://schemas.microsoft.com/office/drawing/2014/main" id="{8C4A39BB-1A18-45A2-A6BA-D3DE6B59BF35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603" name="TextBox 2602">
          <a:extLst>
            <a:ext uri="{FF2B5EF4-FFF2-40B4-BE49-F238E27FC236}">
              <a16:creationId xmlns:a16="http://schemas.microsoft.com/office/drawing/2014/main" id="{22D71829-2ADE-4FA7-B479-3B3D2FCEFCC7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04" name="TextBox 2603">
          <a:extLst>
            <a:ext uri="{FF2B5EF4-FFF2-40B4-BE49-F238E27FC236}">
              <a16:creationId xmlns:a16="http://schemas.microsoft.com/office/drawing/2014/main" id="{F95421E4-44D6-48D2-88EC-FD8130487079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05" name="TextBox 2604">
          <a:extLst>
            <a:ext uri="{FF2B5EF4-FFF2-40B4-BE49-F238E27FC236}">
              <a16:creationId xmlns:a16="http://schemas.microsoft.com/office/drawing/2014/main" id="{159E2284-7FE4-4868-842B-02D513A345FF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606" name="TextBox 2605">
          <a:extLst>
            <a:ext uri="{FF2B5EF4-FFF2-40B4-BE49-F238E27FC236}">
              <a16:creationId xmlns:a16="http://schemas.microsoft.com/office/drawing/2014/main" id="{564E8BA4-072E-4170-9A71-E805592A5D2C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607" name="TextBox 2606">
          <a:extLst>
            <a:ext uri="{FF2B5EF4-FFF2-40B4-BE49-F238E27FC236}">
              <a16:creationId xmlns:a16="http://schemas.microsoft.com/office/drawing/2014/main" id="{0AD20A69-5265-46A0-93F1-C0AA47621E0A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08" name="TextBox 2607">
          <a:extLst>
            <a:ext uri="{FF2B5EF4-FFF2-40B4-BE49-F238E27FC236}">
              <a16:creationId xmlns:a16="http://schemas.microsoft.com/office/drawing/2014/main" id="{320F207D-99B1-4EFC-9294-4812C6F8D3E1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09" name="TextBox 2608">
          <a:extLst>
            <a:ext uri="{FF2B5EF4-FFF2-40B4-BE49-F238E27FC236}">
              <a16:creationId xmlns:a16="http://schemas.microsoft.com/office/drawing/2014/main" id="{9F5C3F6C-0380-490F-BFAF-4CA562292CF5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610" name="TextBox 2609">
          <a:extLst>
            <a:ext uri="{FF2B5EF4-FFF2-40B4-BE49-F238E27FC236}">
              <a16:creationId xmlns:a16="http://schemas.microsoft.com/office/drawing/2014/main" id="{C2607C31-4868-4952-AC73-EB2B7A966019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611" name="TextBox 2610">
          <a:extLst>
            <a:ext uri="{FF2B5EF4-FFF2-40B4-BE49-F238E27FC236}">
              <a16:creationId xmlns:a16="http://schemas.microsoft.com/office/drawing/2014/main" id="{2F8527D3-033B-43BD-84E0-9CF1A5712416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12" name="TextBox 2611">
          <a:extLst>
            <a:ext uri="{FF2B5EF4-FFF2-40B4-BE49-F238E27FC236}">
              <a16:creationId xmlns:a16="http://schemas.microsoft.com/office/drawing/2014/main" id="{361A1F08-5289-412D-8E06-2C9BDC8B826F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613" name="TextBox 2612">
          <a:extLst>
            <a:ext uri="{FF2B5EF4-FFF2-40B4-BE49-F238E27FC236}">
              <a16:creationId xmlns:a16="http://schemas.microsoft.com/office/drawing/2014/main" id="{172837B9-4514-4ED3-AB1A-A0D177F8D95E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614" name="TextBox 2613">
          <a:extLst>
            <a:ext uri="{FF2B5EF4-FFF2-40B4-BE49-F238E27FC236}">
              <a16:creationId xmlns:a16="http://schemas.microsoft.com/office/drawing/2014/main" id="{DE8AD099-D95E-48A3-97ED-3A04B66AE507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15" name="TextBox 2614">
          <a:extLst>
            <a:ext uri="{FF2B5EF4-FFF2-40B4-BE49-F238E27FC236}">
              <a16:creationId xmlns:a16="http://schemas.microsoft.com/office/drawing/2014/main" id="{7F107C89-9CDC-405B-A912-BD7D42DE6605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16" name="TextBox 2615">
          <a:extLst>
            <a:ext uri="{FF2B5EF4-FFF2-40B4-BE49-F238E27FC236}">
              <a16:creationId xmlns:a16="http://schemas.microsoft.com/office/drawing/2014/main" id="{D9A9DC21-8228-4511-9CD1-E1556199AACB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17" name="TextBox 2616">
          <a:extLst>
            <a:ext uri="{FF2B5EF4-FFF2-40B4-BE49-F238E27FC236}">
              <a16:creationId xmlns:a16="http://schemas.microsoft.com/office/drawing/2014/main" id="{00F61476-554B-465D-9B56-AFE9E4438293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18" name="TextBox 2617">
          <a:extLst>
            <a:ext uri="{FF2B5EF4-FFF2-40B4-BE49-F238E27FC236}">
              <a16:creationId xmlns:a16="http://schemas.microsoft.com/office/drawing/2014/main" id="{F82E0DCE-5373-4CF4-9058-BE0834D4ED2C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19" name="TextBox 2618">
          <a:extLst>
            <a:ext uri="{FF2B5EF4-FFF2-40B4-BE49-F238E27FC236}">
              <a16:creationId xmlns:a16="http://schemas.microsoft.com/office/drawing/2014/main" id="{26A6A7F6-B7E4-4EA9-B36D-A4CC1071E2B8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20" name="TextBox 2619">
          <a:extLst>
            <a:ext uri="{FF2B5EF4-FFF2-40B4-BE49-F238E27FC236}">
              <a16:creationId xmlns:a16="http://schemas.microsoft.com/office/drawing/2014/main" id="{4A149C9C-728A-4D3F-BF22-560AF3270910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21" name="TextBox 2620">
          <a:extLst>
            <a:ext uri="{FF2B5EF4-FFF2-40B4-BE49-F238E27FC236}">
              <a16:creationId xmlns:a16="http://schemas.microsoft.com/office/drawing/2014/main" id="{116652CB-8569-42B6-B2EC-271FB0200B37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22" name="TextBox 2621">
          <a:extLst>
            <a:ext uri="{FF2B5EF4-FFF2-40B4-BE49-F238E27FC236}">
              <a16:creationId xmlns:a16="http://schemas.microsoft.com/office/drawing/2014/main" id="{D841FFDF-9DC8-47E4-9181-C8FF561935E0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23" name="TextBox 2622">
          <a:extLst>
            <a:ext uri="{FF2B5EF4-FFF2-40B4-BE49-F238E27FC236}">
              <a16:creationId xmlns:a16="http://schemas.microsoft.com/office/drawing/2014/main" id="{B08ECF80-8D9C-42B6-8C0C-DE73A7AE6B22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24" name="TextBox 2623">
          <a:extLst>
            <a:ext uri="{FF2B5EF4-FFF2-40B4-BE49-F238E27FC236}">
              <a16:creationId xmlns:a16="http://schemas.microsoft.com/office/drawing/2014/main" id="{63567F8A-4B07-4ABE-B109-EF7D0D43923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25" name="TextBox 2624">
          <a:extLst>
            <a:ext uri="{FF2B5EF4-FFF2-40B4-BE49-F238E27FC236}">
              <a16:creationId xmlns:a16="http://schemas.microsoft.com/office/drawing/2014/main" id="{56A1F499-828F-41F2-9E6E-F53EA801EC82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26" name="TextBox 2625">
          <a:extLst>
            <a:ext uri="{FF2B5EF4-FFF2-40B4-BE49-F238E27FC236}">
              <a16:creationId xmlns:a16="http://schemas.microsoft.com/office/drawing/2014/main" id="{ED999AE7-E6AB-4EBE-900C-8212074952A5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2627" name="TextBox 2626">
          <a:extLst>
            <a:ext uri="{FF2B5EF4-FFF2-40B4-BE49-F238E27FC236}">
              <a16:creationId xmlns:a16="http://schemas.microsoft.com/office/drawing/2014/main" id="{D3568273-1E1D-4479-88B3-4841EBD4B570}"/>
            </a:ext>
          </a:extLst>
        </xdr:cNvPr>
        <xdr:cNvSpPr txBox="1"/>
      </xdr:nvSpPr>
      <xdr:spPr>
        <a:xfrm>
          <a:off x="5740400" y="144099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28" name="TextBox 2627">
          <a:extLst>
            <a:ext uri="{FF2B5EF4-FFF2-40B4-BE49-F238E27FC236}">
              <a16:creationId xmlns:a16="http://schemas.microsoft.com/office/drawing/2014/main" id="{1ECA5453-83B4-4057-BA3A-BED01C210821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29" name="TextBox 2628">
          <a:extLst>
            <a:ext uri="{FF2B5EF4-FFF2-40B4-BE49-F238E27FC236}">
              <a16:creationId xmlns:a16="http://schemas.microsoft.com/office/drawing/2014/main" id="{73EC5F91-8E75-4B73-A46B-FD6676FAB25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30" name="TextBox 2629">
          <a:extLst>
            <a:ext uri="{FF2B5EF4-FFF2-40B4-BE49-F238E27FC236}">
              <a16:creationId xmlns:a16="http://schemas.microsoft.com/office/drawing/2014/main" id="{C1207532-C29E-4E69-85EA-E355AB614D4A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31" name="TextBox 2630">
          <a:extLst>
            <a:ext uri="{FF2B5EF4-FFF2-40B4-BE49-F238E27FC236}">
              <a16:creationId xmlns:a16="http://schemas.microsoft.com/office/drawing/2014/main" id="{1BC90741-8D80-4FB6-8A36-5B4D6E86922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32" name="TextBox 2631">
          <a:extLst>
            <a:ext uri="{FF2B5EF4-FFF2-40B4-BE49-F238E27FC236}">
              <a16:creationId xmlns:a16="http://schemas.microsoft.com/office/drawing/2014/main" id="{C864CF3B-70E2-4121-92F4-44F56042F5F5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33" name="TextBox 2632">
          <a:extLst>
            <a:ext uri="{FF2B5EF4-FFF2-40B4-BE49-F238E27FC236}">
              <a16:creationId xmlns:a16="http://schemas.microsoft.com/office/drawing/2014/main" id="{21369D01-1623-4031-A607-8C539E090D1D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34" name="TextBox 2633">
          <a:extLst>
            <a:ext uri="{FF2B5EF4-FFF2-40B4-BE49-F238E27FC236}">
              <a16:creationId xmlns:a16="http://schemas.microsoft.com/office/drawing/2014/main" id="{C246613D-8C81-46EA-9AAE-D4D4F74580F8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35" name="TextBox 2634">
          <a:extLst>
            <a:ext uri="{FF2B5EF4-FFF2-40B4-BE49-F238E27FC236}">
              <a16:creationId xmlns:a16="http://schemas.microsoft.com/office/drawing/2014/main" id="{F32CBB15-0DEF-4D80-A2E3-10498F92777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636" name="TextBox 2635">
          <a:extLst>
            <a:ext uri="{FF2B5EF4-FFF2-40B4-BE49-F238E27FC236}">
              <a16:creationId xmlns:a16="http://schemas.microsoft.com/office/drawing/2014/main" id="{87D7C51F-5A00-4F2B-897D-6DBEA5DFA69A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37" name="TextBox 2636">
          <a:extLst>
            <a:ext uri="{FF2B5EF4-FFF2-40B4-BE49-F238E27FC236}">
              <a16:creationId xmlns:a16="http://schemas.microsoft.com/office/drawing/2014/main" id="{73957D92-3DEE-4CD1-9D96-E099069B0B03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638" name="TextBox 2637">
          <a:extLst>
            <a:ext uri="{FF2B5EF4-FFF2-40B4-BE49-F238E27FC236}">
              <a16:creationId xmlns:a16="http://schemas.microsoft.com/office/drawing/2014/main" id="{F322B92A-7C3C-450F-AD1D-662366020B5E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639" name="TextBox 2638">
          <a:extLst>
            <a:ext uri="{FF2B5EF4-FFF2-40B4-BE49-F238E27FC236}">
              <a16:creationId xmlns:a16="http://schemas.microsoft.com/office/drawing/2014/main" id="{EF1945B1-D178-4BF1-8B26-98CAB0CA55FE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640" name="TextBox 2639">
          <a:extLst>
            <a:ext uri="{FF2B5EF4-FFF2-40B4-BE49-F238E27FC236}">
              <a16:creationId xmlns:a16="http://schemas.microsoft.com/office/drawing/2014/main" id="{4EDDADF7-14CF-4DA4-BDBD-806D708026BB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2641" name="TextBox 2640">
          <a:extLst>
            <a:ext uri="{FF2B5EF4-FFF2-40B4-BE49-F238E27FC236}">
              <a16:creationId xmlns:a16="http://schemas.microsoft.com/office/drawing/2014/main" id="{1D4AA647-2A3B-478B-89EA-BA96DDBE99A1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642" name="TextBox 2641">
          <a:extLst>
            <a:ext uri="{FF2B5EF4-FFF2-40B4-BE49-F238E27FC236}">
              <a16:creationId xmlns:a16="http://schemas.microsoft.com/office/drawing/2014/main" id="{E01B062E-11AB-4B42-B2ED-7AA62A9F80E5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43" name="TextBox 2642">
          <a:extLst>
            <a:ext uri="{FF2B5EF4-FFF2-40B4-BE49-F238E27FC236}">
              <a16:creationId xmlns:a16="http://schemas.microsoft.com/office/drawing/2014/main" id="{E929EC78-3510-48E8-A76F-665FEEBCA9F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644" name="TextBox 2643">
          <a:extLst>
            <a:ext uri="{FF2B5EF4-FFF2-40B4-BE49-F238E27FC236}">
              <a16:creationId xmlns:a16="http://schemas.microsoft.com/office/drawing/2014/main" id="{13C3ABC9-D86A-49A2-8D25-1C9498E5DA2D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45" name="TextBox 2644">
          <a:extLst>
            <a:ext uri="{FF2B5EF4-FFF2-40B4-BE49-F238E27FC236}">
              <a16:creationId xmlns:a16="http://schemas.microsoft.com/office/drawing/2014/main" id="{02483A30-7FCA-47D1-965A-775DC58D0A5A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646" name="TextBox 2645">
          <a:extLst>
            <a:ext uri="{FF2B5EF4-FFF2-40B4-BE49-F238E27FC236}">
              <a16:creationId xmlns:a16="http://schemas.microsoft.com/office/drawing/2014/main" id="{597D920E-726C-4F3A-B1AE-B1856D3A73F0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47" name="TextBox 2646">
          <a:extLst>
            <a:ext uri="{FF2B5EF4-FFF2-40B4-BE49-F238E27FC236}">
              <a16:creationId xmlns:a16="http://schemas.microsoft.com/office/drawing/2014/main" id="{C1878919-1636-4CD8-B0E6-B33760FDA4D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648" name="TextBox 2647">
          <a:extLst>
            <a:ext uri="{FF2B5EF4-FFF2-40B4-BE49-F238E27FC236}">
              <a16:creationId xmlns:a16="http://schemas.microsoft.com/office/drawing/2014/main" id="{825EF1F3-ACF6-4A9C-A20D-D9E1CA4BFE10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49" name="TextBox 2648">
          <a:extLst>
            <a:ext uri="{FF2B5EF4-FFF2-40B4-BE49-F238E27FC236}">
              <a16:creationId xmlns:a16="http://schemas.microsoft.com/office/drawing/2014/main" id="{AC2A3DD2-59D1-4F9A-B8C2-412B2C12972E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650" name="TextBox 2649">
          <a:extLst>
            <a:ext uri="{FF2B5EF4-FFF2-40B4-BE49-F238E27FC236}">
              <a16:creationId xmlns:a16="http://schemas.microsoft.com/office/drawing/2014/main" id="{22C98DC4-1281-4C29-AE00-D243B56853B0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51" name="TextBox 2650">
          <a:extLst>
            <a:ext uri="{FF2B5EF4-FFF2-40B4-BE49-F238E27FC236}">
              <a16:creationId xmlns:a16="http://schemas.microsoft.com/office/drawing/2014/main" id="{A41DF1CD-50D3-4699-8499-9C9F3D5CCA06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652" name="TextBox 2651">
          <a:extLst>
            <a:ext uri="{FF2B5EF4-FFF2-40B4-BE49-F238E27FC236}">
              <a16:creationId xmlns:a16="http://schemas.microsoft.com/office/drawing/2014/main" id="{1A6359AC-99A4-49E8-8F50-4176CC86275F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53" name="TextBox 2652">
          <a:extLst>
            <a:ext uri="{FF2B5EF4-FFF2-40B4-BE49-F238E27FC236}">
              <a16:creationId xmlns:a16="http://schemas.microsoft.com/office/drawing/2014/main" id="{58CD1F58-5763-4989-B725-4164999E9937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293884</xdr:rowOff>
    </xdr:from>
    <xdr:ext cx="184731" cy="491326"/>
    <xdr:sp macro="" textlink="">
      <xdr:nvSpPr>
        <xdr:cNvPr id="2654" name="TextBox 2653">
          <a:extLst>
            <a:ext uri="{FF2B5EF4-FFF2-40B4-BE49-F238E27FC236}">
              <a16:creationId xmlns:a16="http://schemas.microsoft.com/office/drawing/2014/main" id="{F94A5E23-90F3-4634-9D1B-CD6A4C430F18}"/>
            </a:ext>
          </a:extLst>
        </xdr:cNvPr>
        <xdr:cNvSpPr txBox="1"/>
      </xdr:nvSpPr>
      <xdr:spPr>
        <a:xfrm>
          <a:off x="5740400" y="14740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655" name="TextBox 2654">
          <a:extLst>
            <a:ext uri="{FF2B5EF4-FFF2-40B4-BE49-F238E27FC236}">
              <a16:creationId xmlns:a16="http://schemas.microsoft.com/office/drawing/2014/main" id="{6DF97EF3-AA10-4FBF-AD3C-0D1C397B5C3C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56" name="TextBox 2655">
          <a:extLst>
            <a:ext uri="{FF2B5EF4-FFF2-40B4-BE49-F238E27FC236}">
              <a16:creationId xmlns:a16="http://schemas.microsoft.com/office/drawing/2014/main" id="{8866A757-5EC0-4F95-AEB7-0A6E0CC6238E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657" name="TextBox 2656">
          <a:extLst>
            <a:ext uri="{FF2B5EF4-FFF2-40B4-BE49-F238E27FC236}">
              <a16:creationId xmlns:a16="http://schemas.microsoft.com/office/drawing/2014/main" id="{9766F1B8-3953-4392-8DA4-2B8E8187ACD0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58" name="TextBox 2657">
          <a:extLst>
            <a:ext uri="{FF2B5EF4-FFF2-40B4-BE49-F238E27FC236}">
              <a16:creationId xmlns:a16="http://schemas.microsoft.com/office/drawing/2014/main" id="{1AF9E696-1F29-41B7-811A-598B3C7345A0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659" name="TextBox 2658">
          <a:extLst>
            <a:ext uri="{FF2B5EF4-FFF2-40B4-BE49-F238E27FC236}">
              <a16:creationId xmlns:a16="http://schemas.microsoft.com/office/drawing/2014/main" id="{D1E82BFB-B9D2-4EAB-AB45-E7721EF0B8E6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60" name="TextBox 2659">
          <a:extLst>
            <a:ext uri="{FF2B5EF4-FFF2-40B4-BE49-F238E27FC236}">
              <a16:creationId xmlns:a16="http://schemas.microsoft.com/office/drawing/2014/main" id="{E8FA1EB2-7CDC-424F-A457-791218DCF203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661" name="TextBox 2660">
          <a:extLst>
            <a:ext uri="{FF2B5EF4-FFF2-40B4-BE49-F238E27FC236}">
              <a16:creationId xmlns:a16="http://schemas.microsoft.com/office/drawing/2014/main" id="{2BD9FA66-897D-4821-B81F-7E6170F1A5AF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62" name="TextBox 2661">
          <a:extLst>
            <a:ext uri="{FF2B5EF4-FFF2-40B4-BE49-F238E27FC236}">
              <a16:creationId xmlns:a16="http://schemas.microsoft.com/office/drawing/2014/main" id="{1FCD3D62-58CA-4B5A-B7C0-8E23F099403C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663" name="TextBox 2662">
          <a:extLst>
            <a:ext uri="{FF2B5EF4-FFF2-40B4-BE49-F238E27FC236}">
              <a16:creationId xmlns:a16="http://schemas.microsoft.com/office/drawing/2014/main" id="{CB76C3BE-5C21-495D-8732-A9B86B3F8448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64" name="TextBox 2663">
          <a:extLst>
            <a:ext uri="{FF2B5EF4-FFF2-40B4-BE49-F238E27FC236}">
              <a16:creationId xmlns:a16="http://schemas.microsoft.com/office/drawing/2014/main" id="{6710CCDF-09EF-4FB9-82ED-3CE45001E11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665" name="TextBox 2664">
          <a:extLst>
            <a:ext uri="{FF2B5EF4-FFF2-40B4-BE49-F238E27FC236}">
              <a16:creationId xmlns:a16="http://schemas.microsoft.com/office/drawing/2014/main" id="{DCC9819F-184A-4055-9F6F-DEE865EB34DE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666" name="TextBox 2665">
          <a:extLst>
            <a:ext uri="{FF2B5EF4-FFF2-40B4-BE49-F238E27FC236}">
              <a16:creationId xmlns:a16="http://schemas.microsoft.com/office/drawing/2014/main" id="{82AFDD50-A110-47F5-ACB7-E1DCDDAD2353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2667" name="TextBox 2666">
          <a:extLst>
            <a:ext uri="{FF2B5EF4-FFF2-40B4-BE49-F238E27FC236}">
              <a16:creationId xmlns:a16="http://schemas.microsoft.com/office/drawing/2014/main" id="{28782F90-4E86-4EC1-8CE4-7D17B484AC87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68" name="TextBox 2667">
          <a:extLst>
            <a:ext uri="{FF2B5EF4-FFF2-40B4-BE49-F238E27FC236}">
              <a16:creationId xmlns:a16="http://schemas.microsoft.com/office/drawing/2014/main" id="{5C821695-95D3-4D7B-BF71-5BAE942C0E9D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69" name="TextBox 2668">
          <a:extLst>
            <a:ext uri="{FF2B5EF4-FFF2-40B4-BE49-F238E27FC236}">
              <a16:creationId xmlns:a16="http://schemas.microsoft.com/office/drawing/2014/main" id="{1E029905-D089-48C8-8181-1358EBAEFCC8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70" name="TextBox 2669">
          <a:extLst>
            <a:ext uri="{FF2B5EF4-FFF2-40B4-BE49-F238E27FC236}">
              <a16:creationId xmlns:a16="http://schemas.microsoft.com/office/drawing/2014/main" id="{3CEB3E7F-3748-4EF5-9324-49CA8C43EBEF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71" name="TextBox 2670">
          <a:extLst>
            <a:ext uri="{FF2B5EF4-FFF2-40B4-BE49-F238E27FC236}">
              <a16:creationId xmlns:a16="http://schemas.microsoft.com/office/drawing/2014/main" id="{EB2210CC-4F8F-4ACE-9264-F3BCD0B20D91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72" name="TextBox 2671">
          <a:extLst>
            <a:ext uri="{FF2B5EF4-FFF2-40B4-BE49-F238E27FC236}">
              <a16:creationId xmlns:a16="http://schemas.microsoft.com/office/drawing/2014/main" id="{06C8AA29-9660-4F9B-A770-9866769594B0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73" name="TextBox 2672">
          <a:extLst>
            <a:ext uri="{FF2B5EF4-FFF2-40B4-BE49-F238E27FC236}">
              <a16:creationId xmlns:a16="http://schemas.microsoft.com/office/drawing/2014/main" id="{FBC4F2F1-4F6D-4F48-88EE-C9D276D0E972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74" name="TextBox 2673">
          <a:extLst>
            <a:ext uri="{FF2B5EF4-FFF2-40B4-BE49-F238E27FC236}">
              <a16:creationId xmlns:a16="http://schemas.microsoft.com/office/drawing/2014/main" id="{56496866-1D07-41AC-876A-D8711C154C73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75" name="TextBox 2674">
          <a:extLst>
            <a:ext uri="{FF2B5EF4-FFF2-40B4-BE49-F238E27FC236}">
              <a16:creationId xmlns:a16="http://schemas.microsoft.com/office/drawing/2014/main" id="{73E6AF97-C724-4F87-8598-5D5929F89195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76" name="TextBox 2675">
          <a:extLst>
            <a:ext uri="{FF2B5EF4-FFF2-40B4-BE49-F238E27FC236}">
              <a16:creationId xmlns:a16="http://schemas.microsoft.com/office/drawing/2014/main" id="{FC7990F5-29A6-462B-BB08-308178C40929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77" name="TextBox 2676">
          <a:extLst>
            <a:ext uri="{FF2B5EF4-FFF2-40B4-BE49-F238E27FC236}">
              <a16:creationId xmlns:a16="http://schemas.microsoft.com/office/drawing/2014/main" id="{98D38A60-BE9A-419C-95EE-7D3A76A50FEC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78" name="TextBox 2677">
          <a:extLst>
            <a:ext uri="{FF2B5EF4-FFF2-40B4-BE49-F238E27FC236}">
              <a16:creationId xmlns:a16="http://schemas.microsoft.com/office/drawing/2014/main" id="{D5666B84-4E2F-4CB6-9D19-72699B08AA8D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79" name="TextBox 2678">
          <a:extLst>
            <a:ext uri="{FF2B5EF4-FFF2-40B4-BE49-F238E27FC236}">
              <a16:creationId xmlns:a16="http://schemas.microsoft.com/office/drawing/2014/main" id="{D711FFAE-7BCF-4CE0-B4A9-DE4BDBF951DA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80" name="TextBox 2679">
          <a:extLst>
            <a:ext uri="{FF2B5EF4-FFF2-40B4-BE49-F238E27FC236}">
              <a16:creationId xmlns:a16="http://schemas.microsoft.com/office/drawing/2014/main" id="{8A87FCDC-480B-4DEE-867A-62EB283753A3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81" name="TextBox 2680">
          <a:extLst>
            <a:ext uri="{FF2B5EF4-FFF2-40B4-BE49-F238E27FC236}">
              <a16:creationId xmlns:a16="http://schemas.microsoft.com/office/drawing/2014/main" id="{A5A4570E-A79E-499F-B6F4-6B18FA52ACAA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682" name="TextBox 2681">
          <a:extLst>
            <a:ext uri="{FF2B5EF4-FFF2-40B4-BE49-F238E27FC236}">
              <a16:creationId xmlns:a16="http://schemas.microsoft.com/office/drawing/2014/main" id="{F284D4E2-C652-4914-BB0B-9267848C8ED6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683" name="TextBox 2682">
          <a:extLst>
            <a:ext uri="{FF2B5EF4-FFF2-40B4-BE49-F238E27FC236}">
              <a16:creationId xmlns:a16="http://schemas.microsoft.com/office/drawing/2014/main" id="{B6AEA9FA-9D3C-4B8B-871F-4C3EFFDEB17E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684" name="TextBox 2683">
          <a:extLst>
            <a:ext uri="{FF2B5EF4-FFF2-40B4-BE49-F238E27FC236}">
              <a16:creationId xmlns:a16="http://schemas.microsoft.com/office/drawing/2014/main" id="{4CD0F345-5ECE-4B55-B1B2-E014C40BC223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85" name="TextBox 2684">
          <a:extLst>
            <a:ext uri="{FF2B5EF4-FFF2-40B4-BE49-F238E27FC236}">
              <a16:creationId xmlns:a16="http://schemas.microsoft.com/office/drawing/2014/main" id="{51B3C238-6D50-4293-9491-8DB49EDEE79B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686" name="TextBox 2685">
          <a:extLst>
            <a:ext uri="{FF2B5EF4-FFF2-40B4-BE49-F238E27FC236}">
              <a16:creationId xmlns:a16="http://schemas.microsoft.com/office/drawing/2014/main" id="{E59D81E7-EE91-4EB6-B13A-48B44E58F2C0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87" name="TextBox 2686">
          <a:extLst>
            <a:ext uri="{FF2B5EF4-FFF2-40B4-BE49-F238E27FC236}">
              <a16:creationId xmlns:a16="http://schemas.microsoft.com/office/drawing/2014/main" id="{38420696-2BC6-4848-8937-4E8EF88A9E14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688" name="TextBox 2687">
          <a:extLst>
            <a:ext uri="{FF2B5EF4-FFF2-40B4-BE49-F238E27FC236}">
              <a16:creationId xmlns:a16="http://schemas.microsoft.com/office/drawing/2014/main" id="{70901A30-678D-4AD1-B3A5-76B18AB42A37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89" name="TextBox 2688">
          <a:extLst>
            <a:ext uri="{FF2B5EF4-FFF2-40B4-BE49-F238E27FC236}">
              <a16:creationId xmlns:a16="http://schemas.microsoft.com/office/drawing/2014/main" id="{A0218E9A-8597-4CC3-9A52-7022F84F6E1E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690" name="TextBox 2689">
          <a:extLst>
            <a:ext uri="{FF2B5EF4-FFF2-40B4-BE49-F238E27FC236}">
              <a16:creationId xmlns:a16="http://schemas.microsoft.com/office/drawing/2014/main" id="{D6B43B1A-5AE4-4058-AAA3-3B0127AF860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91" name="TextBox 2690">
          <a:extLst>
            <a:ext uri="{FF2B5EF4-FFF2-40B4-BE49-F238E27FC236}">
              <a16:creationId xmlns:a16="http://schemas.microsoft.com/office/drawing/2014/main" id="{7D3C0A74-0C01-46EF-B354-A98AAE75EC08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692" name="TextBox 2691">
          <a:extLst>
            <a:ext uri="{FF2B5EF4-FFF2-40B4-BE49-F238E27FC236}">
              <a16:creationId xmlns:a16="http://schemas.microsoft.com/office/drawing/2014/main" id="{6B1CB80E-1FC7-4CBC-8732-AD83447E2215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93" name="TextBox 2692">
          <a:extLst>
            <a:ext uri="{FF2B5EF4-FFF2-40B4-BE49-F238E27FC236}">
              <a16:creationId xmlns:a16="http://schemas.microsoft.com/office/drawing/2014/main" id="{81B45CF3-7E6A-4FCC-AD87-1EE523558A1F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694" name="TextBox 2693">
          <a:extLst>
            <a:ext uri="{FF2B5EF4-FFF2-40B4-BE49-F238E27FC236}">
              <a16:creationId xmlns:a16="http://schemas.microsoft.com/office/drawing/2014/main" id="{BA39DC2E-B438-4647-99BC-2BB4A6B2DF51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95" name="TextBox 2694">
          <a:extLst>
            <a:ext uri="{FF2B5EF4-FFF2-40B4-BE49-F238E27FC236}">
              <a16:creationId xmlns:a16="http://schemas.microsoft.com/office/drawing/2014/main" id="{5142A3C1-4890-4C5C-B810-55A682AE6F37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52</xdr:row>
      <xdr:rowOff>293884</xdr:rowOff>
    </xdr:from>
    <xdr:ext cx="184731" cy="491326"/>
    <xdr:sp macro="" textlink="">
      <xdr:nvSpPr>
        <xdr:cNvPr id="2696" name="TextBox 2695">
          <a:extLst>
            <a:ext uri="{FF2B5EF4-FFF2-40B4-BE49-F238E27FC236}">
              <a16:creationId xmlns:a16="http://schemas.microsoft.com/office/drawing/2014/main" id="{C682EBC5-7B85-43E3-86EB-878BE9887C05}"/>
            </a:ext>
          </a:extLst>
        </xdr:cNvPr>
        <xdr:cNvSpPr txBox="1"/>
      </xdr:nvSpPr>
      <xdr:spPr>
        <a:xfrm>
          <a:off x="5740400" y="19439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697" name="TextBox 2696">
          <a:extLst>
            <a:ext uri="{FF2B5EF4-FFF2-40B4-BE49-F238E27FC236}">
              <a16:creationId xmlns:a16="http://schemas.microsoft.com/office/drawing/2014/main" id="{2E4CBE81-D8BE-4E01-BF6F-F7616E6214C2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698" name="TextBox 2697">
          <a:extLst>
            <a:ext uri="{FF2B5EF4-FFF2-40B4-BE49-F238E27FC236}">
              <a16:creationId xmlns:a16="http://schemas.microsoft.com/office/drawing/2014/main" id="{2277E82F-C3F1-4C48-8186-EF1586EF891C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699" name="TextBox 2698">
          <a:extLst>
            <a:ext uri="{FF2B5EF4-FFF2-40B4-BE49-F238E27FC236}">
              <a16:creationId xmlns:a16="http://schemas.microsoft.com/office/drawing/2014/main" id="{83A13D6B-7C60-4FFE-801A-F049BAF9382E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700" name="TextBox 2699">
          <a:extLst>
            <a:ext uri="{FF2B5EF4-FFF2-40B4-BE49-F238E27FC236}">
              <a16:creationId xmlns:a16="http://schemas.microsoft.com/office/drawing/2014/main" id="{F605044D-10D8-40D3-8B8F-B0406B0EA350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701" name="TextBox 2700">
          <a:extLst>
            <a:ext uri="{FF2B5EF4-FFF2-40B4-BE49-F238E27FC236}">
              <a16:creationId xmlns:a16="http://schemas.microsoft.com/office/drawing/2014/main" id="{B83AE9EE-8F0D-408E-9CB5-B3CE1ABF7CEF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702" name="TextBox 2701">
          <a:extLst>
            <a:ext uri="{FF2B5EF4-FFF2-40B4-BE49-F238E27FC236}">
              <a16:creationId xmlns:a16="http://schemas.microsoft.com/office/drawing/2014/main" id="{71844A29-CAF1-4D49-9FEC-5A4324BBF501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703" name="TextBox 2702">
          <a:extLst>
            <a:ext uri="{FF2B5EF4-FFF2-40B4-BE49-F238E27FC236}">
              <a16:creationId xmlns:a16="http://schemas.microsoft.com/office/drawing/2014/main" id="{C140C198-8E14-44DD-8628-CB2B22340CFB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704" name="TextBox 2703">
          <a:extLst>
            <a:ext uri="{FF2B5EF4-FFF2-40B4-BE49-F238E27FC236}">
              <a16:creationId xmlns:a16="http://schemas.microsoft.com/office/drawing/2014/main" id="{7B77CEA9-0BFD-4BDB-88D8-610C9C44877A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705" name="TextBox 2704">
          <a:extLst>
            <a:ext uri="{FF2B5EF4-FFF2-40B4-BE49-F238E27FC236}">
              <a16:creationId xmlns:a16="http://schemas.microsoft.com/office/drawing/2014/main" id="{6090AAEE-7A59-4526-8226-003451403E4D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706" name="TextBox 2705">
          <a:extLst>
            <a:ext uri="{FF2B5EF4-FFF2-40B4-BE49-F238E27FC236}">
              <a16:creationId xmlns:a16="http://schemas.microsoft.com/office/drawing/2014/main" id="{F569DABA-5C5C-4ADC-BAAA-9011829706E8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707" name="TextBox 2706">
          <a:extLst>
            <a:ext uri="{FF2B5EF4-FFF2-40B4-BE49-F238E27FC236}">
              <a16:creationId xmlns:a16="http://schemas.microsoft.com/office/drawing/2014/main" id="{184C4EC0-FDD8-4D0C-9315-68E73E7C01B5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708" name="TextBox 2707">
          <a:extLst>
            <a:ext uri="{FF2B5EF4-FFF2-40B4-BE49-F238E27FC236}">
              <a16:creationId xmlns:a16="http://schemas.microsoft.com/office/drawing/2014/main" id="{F2358E30-A3BB-4DD3-A933-186AD7E7ADD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2709" name="TextBox 2708">
          <a:extLst>
            <a:ext uri="{FF2B5EF4-FFF2-40B4-BE49-F238E27FC236}">
              <a16:creationId xmlns:a16="http://schemas.microsoft.com/office/drawing/2014/main" id="{8F40946F-B336-4031-96C0-394A7698CAF0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160534</xdr:rowOff>
    </xdr:from>
    <xdr:ext cx="184731" cy="462980"/>
    <xdr:sp macro="" textlink="">
      <xdr:nvSpPr>
        <xdr:cNvPr id="2710" name="TextBox 2709">
          <a:extLst>
            <a:ext uri="{FF2B5EF4-FFF2-40B4-BE49-F238E27FC236}">
              <a16:creationId xmlns:a16="http://schemas.microsoft.com/office/drawing/2014/main" id="{A3F37427-F564-497D-B11A-2B91F0DD2D2F}"/>
            </a:ext>
          </a:extLst>
        </xdr:cNvPr>
        <xdr:cNvSpPr txBox="1"/>
      </xdr:nvSpPr>
      <xdr:spPr>
        <a:xfrm>
          <a:off x="5168900" y="9225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1" name="TextBox 2710">
          <a:extLst>
            <a:ext uri="{FF2B5EF4-FFF2-40B4-BE49-F238E27FC236}">
              <a16:creationId xmlns:a16="http://schemas.microsoft.com/office/drawing/2014/main" id="{C72C6FA3-F4C9-45C4-8329-A7BDCF8F099F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2" name="TextBox 2711">
          <a:extLst>
            <a:ext uri="{FF2B5EF4-FFF2-40B4-BE49-F238E27FC236}">
              <a16:creationId xmlns:a16="http://schemas.microsoft.com/office/drawing/2014/main" id="{C0E42FA7-1375-427B-8DB3-AAE1F6676617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3" name="TextBox 2712">
          <a:extLst>
            <a:ext uri="{FF2B5EF4-FFF2-40B4-BE49-F238E27FC236}">
              <a16:creationId xmlns:a16="http://schemas.microsoft.com/office/drawing/2014/main" id="{B33B1405-DCFA-4B91-8FC2-BB8852E36A7B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4" name="TextBox 2713">
          <a:extLst>
            <a:ext uri="{FF2B5EF4-FFF2-40B4-BE49-F238E27FC236}">
              <a16:creationId xmlns:a16="http://schemas.microsoft.com/office/drawing/2014/main" id="{4BA62691-731F-4714-8572-3C82BD183766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5" name="TextBox 2714">
          <a:extLst>
            <a:ext uri="{FF2B5EF4-FFF2-40B4-BE49-F238E27FC236}">
              <a16:creationId xmlns:a16="http://schemas.microsoft.com/office/drawing/2014/main" id="{6D89FB73-2B58-491A-8BB7-586B99A083A5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6" name="TextBox 2715">
          <a:extLst>
            <a:ext uri="{FF2B5EF4-FFF2-40B4-BE49-F238E27FC236}">
              <a16:creationId xmlns:a16="http://schemas.microsoft.com/office/drawing/2014/main" id="{38F472C9-F78C-418B-A53E-4278EC37A3F9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7" name="TextBox 2716">
          <a:extLst>
            <a:ext uri="{FF2B5EF4-FFF2-40B4-BE49-F238E27FC236}">
              <a16:creationId xmlns:a16="http://schemas.microsoft.com/office/drawing/2014/main" id="{879D63C9-EE4D-4C64-9520-19E95C06171B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8" name="TextBox 2717">
          <a:extLst>
            <a:ext uri="{FF2B5EF4-FFF2-40B4-BE49-F238E27FC236}">
              <a16:creationId xmlns:a16="http://schemas.microsoft.com/office/drawing/2014/main" id="{0F58AE68-3ACF-4A61-AA24-CD0FE182270E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19" name="TextBox 2718">
          <a:extLst>
            <a:ext uri="{FF2B5EF4-FFF2-40B4-BE49-F238E27FC236}">
              <a16:creationId xmlns:a16="http://schemas.microsoft.com/office/drawing/2014/main" id="{DCCE0836-40AC-4F6D-83C6-A12DD8617431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0" name="TextBox 2719">
          <a:extLst>
            <a:ext uri="{FF2B5EF4-FFF2-40B4-BE49-F238E27FC236}">
              <a16:creationId xmlns:a16="http://schemas.microsoft.com/office/drawing/2014/main" id="{6581F47F-743B-4E14-AA7A-9EB7F0A8EAC5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1" name="TextBox 2720">
          <a:extLst>
            <a:ext uri="{FF2B5EF4-FFF2-40B4-BE49-F238E27FC236}">
              <a16:creationId xmlns:a16="http://schemas.microsoft.com/office/drawing/2014/main" id="{BFDF6081-2FE4-44D0-80AA-2E6E4FA9F9B3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2" name="TextBox 2721">
          <a:extLst>
            <a:ext uri="{FF2B5EF4-FFF2-40B4-BE49-F238E27FC236}">
              <a16:creationId xmlns:a16="http://schemas.microsoft.com/office/drawing/2014/main" id="{3E7A8765-7DB6-4779-A9BB-2E44FD0DA8AB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359046"/>
    <xdr:sp macro="" textlink="">
      <xdr:nvSpPr>
        <xdr:cNvPr id="2723" name="TextBox 2722">
          <a:extLst>
            <a:ext uri="{FF2B5EF4-FFF2-40B4-BE49-F238E27FC236}">
              <a16:creationId xmlns:a16="http://schemas.microsoft.com/office/drawing/2014/main" id="{060ACD5A-2EC1-475D-B5E0-B09137147F25}"/>
            </a:ext>
          </a:extLst>
        </xdr:cNvPr>
        <xdr:cNvSpPr txBox="1"/>
      </xdr:nvSpPr>
      <xdr:spPr>
        <a:xfrm>
          <a:off x="5740400" y="136703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2724" name="TextBox 2723">
          <a:extLst>
            <a:ext uri="{FF2B5EF4-FFF2-40B4-BE49-F238E27FC236}">
              <a16:creationId xmlns:a16="http://schemas.microsoft.com/office/drawing/2014/main" id="{78062EF2-7794-4622-96FB-3DD1A0AC8326}"/>
            </a:ext>
          </a:extLst>
        </xdr:cNvPr>
        <xdr:cNvSpPr txBox="1"/>
      </xdr:nvSpPr>
      <xdr:spPr>
        <a:xfrm>
          <a:off x="5740400" y="136703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5" name="TextBox 2724">
          <a:extLst>
            <a:ext uri="{FF2B5EF4-FFF2-40B4-BE49-F238E27FC236}">
              <a16:creationId xmlns:a16="http://schemas.microsoft.com/office/drawing/2014/main" id="{8094D9E8-EF27-43D9-B301-CA430A8F82B6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6" name="TextBox 2725">
          <a:extLst>
            <a:ext uri="{FF2B5EF4-FFF2-40B4-BE49-F238E27FC236}">
              <a16:creationId xmlns:a16="http://schemas.microsoft.com/office/drawing/2014/main" id="{58635F93-1966-4F04-9766-FB0B7ED0DCCA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7" name="TextBox 2726">
          <a:extLst>
            <a:ext uri="{FF2B5EF4-FFF2-40B4-BE49-F238E27FC236}">
              <a16:creationId xmlns:a16="http://schemas.microsoft.com/office/drawing/2014/main" id="{5FC69A1B-E862-4187-AAB7-8046104FB342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8" name="TextBox 2727">
          <a:extLst>
            <a:ext uri="{FF2B5EF4-FFF2-40B4-BE49-F238E27FC236}">
              <a16:creationId xmlns:a16="http://schemas.microsoft.com/office/drawing/2014/main" id="{C90E5B2B-69A9-4B35-A702-0D6BC26CE206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29" name="TextBox 2728">
          <a:extLst>
            <a:ext uri="{FF2B5EF4-FFF2-40B4-BE49-F238E27FC236}">
              <a16:creationId xmlns:a16="http://schemas.microsoft.com/office/drawing/2014/main" id="{9C65EDBB-1D8E-40FA-8B8F-9AD03B9D30F9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0" name="TextBox 2729">
          <a:extLst>
            <a:ext uri="{FF2B5EF4-FFF2-40B4-BE49-F238E27FC236}">
              <a16:creationId xmlns:a16="http://schemas.microsoft.com/office/drawing/2014/main" id="{E1B28084-4A37-40BA-BA4A-F81B0AB76BCA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1" name="TextBox 2730">
          <a:extLst>
            <a:ext uri="{FF2B5EF4-FFF2-40B4-BE49-F238E27FC236}">
              <a16:creationId xmlns:a16="http://schemas.microsoft.com/office/drawing/2014/main" id="{362E04C6-B5E0-42FC-827B-D050D21C9A81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2" name="TextBox 2731">
          <a:extLst>
            <a:ext uri="{FF2B5EF4-FFF2-40B4-BE49-F238E27FC236}">
              <a16:creationId xmlns:a16="http://schemas.microsoft.com/office/drawing/2014/main" id="{4AE057B9-96DD-4B1E-81DE-A89712E27B63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3" name="TextBox 2732">
          <a:extLst>
            <a:ext uri="{FF2B5EF4-FFF2-40B4-BE49-F238E27FC236}">
              <a16:creationId xmlns:a16="http://schemas.microsoft.com/office/drawing/2014/main" id="{A9CCF137-9938-40DF-A86B-40029B003770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4" name="TextBox 2733">
          <a:extLst>
            <a:ext uri="{FF2B5EF4-FFF2-40B4-BE49-F238E27FC236}">
              <a16:creationId xmlns:a16="http://schemas.microsoft.com/office/drawing/2014/main" id="{E8E8AAC0-ED36-421E-9E8E-54B7C44F4789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5" name="TextBox 2734">
          <a:extLst>
            <a:ext uri="{FF2B5EF4-FFF2-40B4-BE49-F238E27FC236}">
              <a16:creationId xmlns:a16="http://schemas.microsoft.com/office/drawing/2014/main" id="{F3C944E2-1C10-4EB2-91F6-6B6ED07AB2D5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736" name="TextBox 2735">
          <a:extLst>
            <a:ext uri="{FF2B5EF4-FFF2-40B4-BE49-F238E27FC236}">
              <a16:creationId xmlns:a16="http://schemas.microsoft.com/office/drawing/2014/main" id="{F7047E8F-B3EB-4541-B384-97592235373D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2737" name="TextBox 2736">
          <a:extLst>
            <a:ext uri="{FF2B5EF4-FFF2-40B4-BE49-F238E27FC236}">
              <a16:creationId xmlns:a16="http://schemas.microsoft.com/office/drawing/2014/main" id="{C879DAEA-721F-47BF-B700-29A06A951E39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2738" name="TextBox 2737">
          <a:extLst>
            <a:ext uri="{FF2B5EF4-FFF2-40B4-BE49-F238E27FC236}">
              <a16:creationId xmlns:a16="http://schemas.microsoft.com/office/drawing/2014/main" id="{930292E2-73E3-4C6D-B162-BC7EFF220F7C}"/>
            </a:ext>
          </a:extLst>
        </xdr:cNvPr>
        <xdr:cNvSpPr txBox="1"/>
      </xdr:nvSpPr>
      <xdr:spPr>
        <a:xfrm>
          <a:off x="5740400" y="136703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739" name="TextBox 2738">
          <a:extLst>
            <a:ext uri="{FF2B5EF4-FFF2-40B4-BE49-F238E27FC236}">
              <a16:creationId xmlns:a16="http://schemas.microsoft.com/office/drawing/2014/main" id="{D4BBC6FB-EDDF-4E18-A20A-35246AB25A29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2740" name="TextBox 2739">
          <a:extLst>
            <a:ext uri="{FF2B5EF4-FFF2-40B4-BE49-F238E27FC236}">
              <a16:creationId xmlns:a16="http://schemas.microsoft.com/office/drawing/2014/main" id="{EE4CE240-634D-49F3-9675-5FEAE520FAAF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1" name="TextBox 2740">
          <a:extLst>
            <a:ext uri="{FF2B5EF4-FFF2-40B4-BE49-F238E27FC236}">
              <a16:creationId xmlns:a16="http://schemas.microsoft.com/office/drawing/2014/main" id="{FD624791-3498-4321-B98C-9C55AE9BD34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2" name="TextBox 2741">
          <a:extLst>
            <a:ext uri="{FF2B5EF4-FFF2-40B4-BE49-F238E27FC236}">
              <a16:creationId xmlns:a16="http://schemas.microsoft.com/office/drawing/2014/main" id="{97AB2358-F13E-45F9-ACAD-E7AE7EE39AD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3" name="TextBox 2742">
          <a:extLst>
            <a:ext uri="{FF2B5EF4-FFF2-40B4-BE49-F238E27FC236}">
              <a16:creationId xmlns:a16="http://schemas.microsoft.com/office/drawing/2014/main" id="{CC0B9A47-C703-4219-83BD-51168D0735FC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4" name="TextBox 2743">
          <a:extLst>
            <a:ext uri="{FF2B5EF4-FFF2-40B4-BE49-F238E27FC236}">
              <a16:creationId xmlns:a16="http://schemas.microsoft.com/office/drawing/2014/main" id="{BE5023B0-145F-46DB-998E-D85E4A96C03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5" name="TextBox 2744">
          <a:extLst>
            <a:ext uri="{FF2B5EF4-FFF2-40B4-BE49-F238E27FC236}">
              <a16:creationId xmlns:a16="http://schemas.microsoft.com/office/drawing/2014/main" id="{FCB0B57D-29D6-49BF-BE95-6F660D1591C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6" name="TextBox 2745">
          <a:extLst>
            <a:ext uri="{FF2B5EF4-FFF2-40B4-BE49-F238E27FC236}">
              <a16:creationId xmlns:a16="http://schemas.microsoft.com/office/drawing/2014/main" id="{B8EA95B0-F129-40DB-BD8D-7952745D8DBA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7" name="TextBox 2746">
          <a:extLst>
            <a:ext uri="{FF2B5EF4-FFF2-40B4-BE49-F238E27FC236}">
              <a16:creationId xmlns:a16="http://schemas.microsoft.com/office/drawing/2014/main" id="{5807BA55-68ED-4FF7-8BE0-01392F076BA8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8" name="TextBox 2747">
          <a:extLst>
            <a:ext uri="{FF2B5EF4-FFF2-40B4-BE49-F238E27FC236}">
              <a16:creationId xmlns:a16="http://schemas.microsoft.com/office/drawing/2014/main" id="{AE954393-0DBA-42B6-B3E2-96CD0D9BBE4C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49" name="TextBox 2748">
          <a:extLst>
            <a:ext uri="{FF2B5EF4-FFF2-40B4-BE49-F238E27FC236}">
              <a16:creationId xmlns:a16="http://schemas.microsoft.com/office/drawing/2014/main" id="{6516B5C7-8BC2-4F2F-800E-2439696F0E0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0" name="TextBox 2749">
          <a:extLst>
            <a:ext uri="{FF2B5EF4-FFF2-40B4-BE49-F238E27FC236}">
              <a16:creationId xmlns:a16="http://schemas.microsoft.com/office/drawing/2014/main" id="{FC912238-5D8D-45C3-9617-8AC8924496BA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1" name="TextBox 2750">
          <a:extLst>
            <a:ext uri="{FF2B5EF4-FFF2-40B4-BE49-F238E27FC236}">
              <a16:creationId xmlns:a16="http://schemas.microsoft.com/office/drawing/2014/main" id="{0AFB224B-2FED-430B-AB37-F686959739E4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2" name="TextBox 2751">
          <a:extLst>
            <a:ext uri="{FF2B5EF4-FFF2-40B4-BE49-F238E27FC236}">
              <a16:creationId xmlns:a16="http://schemas.microsoft.com/office/drawing/2014/main" id="{90B0C45D-F418-410D-8B67-03CF72300AA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2753" name="TextBox 2752">
          <a:extLst>
            <a:ext uri="{FF2B5EF4-FFF2-40B4-BE49-F238E27FC236}">
              <a16:creationId xmlns:a16="http://schemas.microsoft.com/office/drawing/2014/main" id="{D117357B-A789-4E4D-AEBB-F3DB62ED2DF1}"/>
            </a:ext>
          </a:extLst>
        </xdr:cNvPr>
        <xdr:cNvSpPr txBox="1"/>
      </xdr:nvSpPr>
      <xdr:spPr>
        <a:xfrm>
          <a:off x="5740400" y="122699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754" name="TextBox 2753">
          <a:extLst>
            <a:ext uri="{FF2B5EF4-FFF2-40B4-BE49-F238E27FC236}">
              <a16:creationId xmlns:a16="http://schemas.microsoft.com/office/drawing/2014/main" id="{4878A493-8485-4496-A56F-D72E02A4766A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5" name="TextBox 2754">
          <a:extLst>
            <a:ext uri="{FF2B5EF4-FFF2-40B4-BE49-F238E27FC236}">
              <a16:creationId xmlns:a16="http://schemas.microsoft.com/office/drawing/2014/main" id="{DE7FC637-CDBB-4961-ACC9-66A135D6D013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6" name="TextBox 2755">
          <a:extLst>
            <a:ext uri="{FF2B5EF4-FFF2-40B4-BE49-F238E27FC236}">
              <a16:creationId xmlns:a16="http://schemas.microsoft.com/office/drawing/2014/main" id="{95AECF33-4179-45A8-9B28-D7578B24ED94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7" name="TextBox 2756">
          <a:extLst>
            <a:ext uri="{FF2B5EF4-FFF2-40B4-BE49-F238E27FC236}">
              <a16:creationId xmlns:a16="http://schemas.microsoft.com/office/drawing/2014/main" id="{D67CAA17-422E-43DE-A2DC-E260A33FC8E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8" name="TextBox 2757">
          <a:extLst>
            <a:ext uri="{FF2B5EF4-FFF2-40B4-BE49-F238E27FC236}">
              <a16:creationId xmlns:a16="http://schemas.microsoft.com/office/drawing/2014/main" id="{47C907B9-A85E-4835-9948-3FFB035CDDF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59" name="TextBox 2758">
          <a:extLst>
            <a:ext uri="{FF2B5EF4-FFF2-40B4-BE49-F238E27FC236}">
              <a16:creationId xmlns:a16="http://schemas.microsoft.com/office/drawing/2014/main" id="{4C4A3BE2-6A9D-4416-A671-00093F951E83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0" name="TextBox 2759">
          <a:extLst>
            <a:ext uri="{FF2B5EF4-FFF2-40B4-BE49-F238E27FC236}">
              <a16:creationId xmlns:a16="http://schemas.microsoft.com/office/drawing/2014/main" id="{52DC7639-B384-409E-BF0D-EC3EA4109D1A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1" name="TextBox 2760">
          <a:extLst>
            <a:ext uri="{FF2B5EF4-FFF2-40B4-BE49-F238E27FC236}">
              <a16:creationId xmlns:a16="http://schemas.microsoft.com/office/drawing/2014/main" id="{3FDF9B2A-EC4B-4084-A12C-DFF203EBDC8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2" name="TextBox 2761">
          <a:extLst>
            <a:ext uri="{FF2B5EF4-FFF2-40B4-BE49-F238E27FC236}">
              <a16:creationId xmlns:a16="http://schemas.microsoft.com/office/drawing/2014/main" id="{FF9CE846-EE40-4B8C-A583-8435E47C9D2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3" name="TextBox 2762">
          <a:extLst>
            <a:ext uri="{FF2B5EF4-FFF2-40B4-BE49-F238E27FC236}">
              <a16:creationId xmlns:a16="http://schemas.microsoft.com/office/drawing/2014/main" id="{DB0D19B4-F879-4368-B301-008833D3E1C6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4" name="TextBox 2763">
          <a:extLst>
            <a:ext uri="{FF2B5EF4-FFF2-40B4-BE49-F238E27FC236}">
              <a16:creationId xmlns:a16="http://schemas.microsoft.com/office/drawing/2014/main" id="{D87EFE1F-8450-4E2D-8DAB-D33F045B6B86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5" name="TextBox 2764">
          <a:extLst>
            <a:ext uri="{FF2B5EF4-FFF2-40B4-BE49-F238E27FC236}">
              <a16:creationId xmlns:a16="http://schemas.microsoft.com/office/drawing/2014/main" id="{F7E55808-A5C4-4099-AF8E-6302FAD9533E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766" name="TextBox 2765">
          <a:extLst>
            <a:ext uri="{FF2B5EF4-FFF2-40B4-BE49-F238E27FC236}">
              <a16:creationId xmlns:a16="http://schemas.microsoft.com/office/drawing/2014/main" id="{9A76209D-792E-4158-8A7A-EF33D12DA622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767" name="TextBox 2766">
          <a:extLst>
            <a:ext uri="{FF2B5EF4-FFF2-40B4-BE49-F238E27FC236}">
              <a16:creationId xmlns:a16="http://schemas.microsoft.com/office/drawing/2014/main" id="{07F5266C-4387-488A-AA7D-F12D74EFE589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768" name="TextBox 2767">
          <a:extLst>
            <a:ext uri="{FF2B5EF4-FFF2-40B4-BE49-F238E27FC236}">
              <a16:creationId xmlns:a16="http://schemas.microsoft.com/office/drawing/2014/main" id="{3D8D149D-8498-477C-B5D5-9C8986389E3D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69" name="TextBox 2768">
          <a:extLst>
            <a:ext uri="{FF2B5EF4-FFF2-40B4-BE49-F238E27FC236}">
              <a16:creationId xmlns:a16="http://schemas.microsoft.com/office/drawing/2014/main" id="{CEBE3AFB-7AA5-480D-9E39-059BC3038FE3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0" name="TextBox 2769">
          <a:extLst>
            <a:ext uri="{FF2B5EF4-FFF2-40B4-BE49-F238E27FC236}">
              <a16:creationId xmlns:a16="http://schemas.microsoft.com/office/drawing/2014/main" id="{37AAA7BF-F2F6-4D85-9BA6-B3A4D180FD8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1" name="TextBox 2770">
          <a:extLst>
            <a:ext uri="{FF2B5EF4-FFF2-40B4-BE49-F238E27FC236}">
              <a16:creationId xmlns:a16="http://schemas.microsoft.com/office/drawing/2014/main" id="{21B569D9-A7CA-4477-B801-7A18877D4A10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2" name="TextBox 2771">
          <a:extLst>
            <a:ext uri="{FF2B5EF4-FFF2-40B4-BE49-F238E27FC236}">
              <a16:creationId xmlns:a16="http://schemas.microsoft.com/office/drawing/2014/main" id="{6A8A43BE-F0EB-4760-998D-61A4222875A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3" name="TextBox 2772">
          <a:extLst>
            <a:ext uri="{FF2B5EF4-FFF2-40B4-BE49-F238E27FC236}">
              <a16:creationId xmlns:a16="http://schemas.microsoft.com/office/drawing/2014/main" id="{08C781DE-9C2C-4D25-8CF5-DC78C0BBD71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4" name="TextBox 2773">
          <a:extLst>
            <a:ext uri="{FF2B5EF4-FFF2-40B4-BE49-F238E27FC236}">
              <a16:creationId xmlns:a16="http://schemas.microsoft.com/office/drawing/2014/main" id="{3A16DD33-706A-44A4-B6DB-C0F868B8A63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5" name="TextBox 2774">
          <a:extLst>
            <a:ext uri="{FF2B5EF4-FFF2-40B4-BE49-F238E27FC236}">
              <a16:creationId xmlns:a16="http://schemas.microsoft.com/office/drawing/2014/main" id="{02E330AD-5FE9-4432-A5B3-1A0648B6980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6" name="TextBox 2775">
          <a:extLst>
            <a:ext uri="{FF2B5EF4-FFF2-40B4-BE49-F238E27FC236}">
              <a16:creationId xmlns:a16="http://schemas.microsoft.com/office/drawing/2014/main" id="{74A2AD3D-45CD-472D-B593-6A675C5171AB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7" name="TextBox 2776">
          <a:extLst>
            <a:ext uri="{FF2B5EF4-FFF2-40B4-BE49-F238E27FC236}">
              <a16:creationId xmlns:a16="http://schemas.microsoft.com/office/drawing/2014/main" id="{9D518C46-AC0A-465F-B1FF-3BA887F74A6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8" name="TextBox 2777">
          <a:extLst>
            <a:ext uri="{FF2B5EF4-FFF2-40B4-BE49-F238E27FC236}">
              <a16:creationId xmlns:a16="http://schemas.microsoft.com/office/drawing/2014/main" id="{28FDE5BE-AB33-4481-99CF-BA9F6A3A2324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79" name="TextBox 2778">
          <a:extLst>
            <a:ext uri="{FF2B5EF4-FFF2-40B4-BE49-F238E27FC236}">
              <a16:creationId xmlns:a16="http://schemas.microsoft.com/office/drawing/2014/main" id="{44F795B8-2001-470E-AB83-43368152A29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0" name="TextBox 2779">
          <a:extLst>
            <a:ext uri="{FF2B5EF4-FFF2-40B4-BE49-F238E27FC236}">
              <a16:creationId xmlns:a16="http://schemas.microsoft.com/office/drawing/2014/main" id="{984EFCA5-6C28-47F6-A827-04CC75FE64AC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1" name="TextBox 2780">
          <a:extLst>
            <a:ext uri="{FF2B5EF4-FFF2-40B4-BE49-F238E27FC236}">
              <a16:creationId xmlns:a16="http://schemas.microsoft.com/office/drawing/2014/main" id="{7293F028-D8A8-4D37-AA81-FE9B29EDCA8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2" name="TextBox 2781">
          <a:extLst>
            <a:ext uri="{FF2B5EF4-FFF2-40B4-BE49-F238E27FC236}">
              <a16:creationId xmlns:a16="http://schemas.microsoft.com/office/drawing/2014/main" id="{98856076-DBEA-4B11-A3A6-F23B2F66FB4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3" name="TextBox 2782">
          <a:extLst>
            <a:ext uri="{FF2B5EF4-FFF2-40B4-BE49-F238E27FC236}">
              <a16:creationId xmlns:a16="http://schemas.microsoft.com/office/drawing/2014/main" id="{4B551CBB-1188-474B-A945-810F67EC799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4" name="TextBox 2783">
          <a:extLst>
            <a:ext uri="{FF2B5EF4-FFF2-40B4-BE49-F238E27FC236}">
              <a16:creationId xmlns:a16="http://schemas.microsoft.com/office/drawing/2014/main" id="{D864A4E8-DDCA-4208-A66F-E1D9A69693BD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5" name="TextBox 2784">
          <a:extLst>
            <a:ext uri="{FF2B5EF4-FFF2-40B4-BE49-F238E27FC236}">
              <a16:creationId xmlns:a16="http://schemas.microsoft.com/office/drawing/2014/main" id="{7FE3BBF5-CA10-40DE-B073-5D3E66F3D740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6" name="TextBox 2785">
          <a:extLst>
            <a:ext uri="{FF2B5EF4-FFF2-40B4-BE49-F238E27FC236}">
              <a16:creationId xmlns:a16="http://schemas.microsoft.com/office/drawing/2014/main" id="{75CA94CF-8EF5-4FD7-8C7B-84DD7AB1A76E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7" name="TextBox 2786">
          <a:extLst>
            <a:ext uri="{FF2B5EF4-FFF2-40B4-BE49-F238E27FC236}">
              <a16:creationId xmlns:a16="http://schemas.microsoft.com/office/drawing/2014/main" id="{86409C57-A083-4072-B374-DF45C9DF7E8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8" name="TextBox 2787">
          <a:extLst>
            <a:ext uri="{FF2B5EF4-FFF2-40B4-BE49-F238E27FC236}">
              <a16:creationId xmlns:a16="http://schemas.microsoft.com/office/drawing/2014/main" id="{C2079945-9A9A-4CB9-81FC-07D2974ADFA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89" name="TextBox 2788">
          <a:extLst>
            <a:ext uri="{FF2B5EF4-FFF2-40B4-BE49-F238E27FC236}">
              <a16:creationId xmlns:a16="http://schemas.microsoft.com/office/drawing/2014/main" id="{E0580846-AC2A-4CDE-AD98-63C1F5C22F3E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90" name="TextBox 2789">
          <a:extLst>
            <a:ext uri="{FF2B5EF4-FFF2-40B4-BE49-F238E27FC236}">
              <a16:creationId xmlns:a16="http://schemas.microsoft.com/office/drawing/2014/main" id="{46A2D6B7-4288-4D80-8091-5BF3ED8902C4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91" name="TextBox 2790">
          <a:extLst>
            <a:ext uri="{FF2B5EF4-FFF2-40B4-BE49-F238E27FC236}">
              <a16:creationId xmlns:a16="http://schemas.microsoft.com/office/drawing/2014/main" id="{1AF07E83-6EFA-4959-B70C-F82B02C69F4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792" name="TextBox 2791">
          <a:extLst>
            <a:ext uri="{FF2B5EF4-FFF2-40B4-BE49-F238E27FC236}">
              <a16:creationId xmlns:a16="http://schemas.microsoft.com/office/drawing/2014/main" id="{19A7FCD3-83D0-40DB-B21C-71E97CE0A3F0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793" name="TextBox 2792">
          <a:extLst>
            <a:ext uri="{FF2B5EF4-FFF2-40B4-BE49-F238E27FC236}">
              <a16:creationId xmlns:a16="http://schemas.microsoft.com/office/drawing/2014/main" id="{E69F9FB4-7B30-4034-8E9E-03891D2B507E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794" name="TextBox 2793">
          <a:extLst>
            <a:ext uri="{FF2B5EF4-FFF2-40B4-BE49-F238E27FC236}">
              <a16:creationId xmlns:a16="http://schemas.microsoft.com/office/drawing/2014/main" id="{D8FEC767-4A8C-4E1C-902E-20876D02FC6B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795" name="TextBox 2794">
          <a:extLst>
            <a:ext uri="{FF2B5EF4-FFF2-40B4-BE49-F238E27FC236}">
              <a16:creationId xmlns:a16="http://schemas.microsoft.com/office/drawing/2014/main" id="{32758C40-4F1B-4772-B521-1537177B5B8F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796" name="TextBox 2795">
          <a:extLst>
            <a:ext uri="{FF2B5EF4-FFF2-40B4-BE49-F238E27FC236}">
              <a16:creationId xmlns:a16="http://schemas.microsoft.com/office/drawing/2014/main" id="{57190A50-4401-44A0-BFB1-5E425DE74CE8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797" name="TextBox 2796">
          <a:extLst>
            <a:ext uri="{FF2B5EF4-FFF2-40B4-BE49-F238E27FC236}">
              <a16:creationId xmlns:a16="http://schemas.microsoft.com/office/drawing/2014/main" id="{EAAD9DF9-BD95-4E53-9D10-9D2237BED3E8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798" name="TextBox 2797">
          <a:extLst>
            <a:ext uri="{FF2B5EF4-FFF2-40B4-BE49-F238E27FC236}">
              <a16:creationId xmlns:a16="http://schemas.microsoft.com/office/drawing/2014/main" id="{59B4906D-ABED-43A1-B59A-33856140578A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799" name="TextBox 2798">
          <a:extLst>
            <a:ext uri="{FF2B5EF4-FFF2-40B4-BE49-F238E27FC236}">
              <a16:creationId xmlns:a16="http://schemas.microsoft.com/office/drawing/2014/main" id="{169AC8DA-4B65-4BA7-99F1-81E3017321C1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800" name="TextBox 2799">
          <a:extLst>
            <a:ext uri="{FF2B5EF4-FFF2-40B4-BE49-F238E27FC236}">
              <a16:creationId xmlns:a16="http://schemas.microsoft.com/office/drawing/2014/main" id="{9EBE61BC-C9D7-4407-8130-CF8B35273A73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801" name="TextBox 2800">
          <a:extLst>
            <a:ext uri="{FF2B5EF4-FFF2-40B4-BE49-F238E27FC236}">
              <a16:creationId xmlns:a16="http://schemas.microsoft.com/office/drawing/2014/main" id="{9DCA8E8C-B324-49D0-8099-9EE9D691AE80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802" name="TextBox 2801">
          <a:extLst>
            <a:ext uri="{FF2B5EF4-FFF2-40B4-BE49-F238E27FC236}">
              <a16:creationId xmlns:a16="http://schemas.microsoft.com/office/drawing/2014/main" id="{3CE65D9E-CF28-4626-838F-18717685C96C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2803" name="TextBox 2802">
          <a:extLst>
            <a:ext uri="{FF2B5EF4-FFF2-40B4-BE49-F238E27FC236}">
              <a16:creationId xmlns:a16="http://schemas.microsoft.com/office/drawing/2014/main" id="{D1ABE5D2-CA04-4876-B56C-6EF74839E3BA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2804" name="TextBox 2803">
          <a:extLst>
            <a:ext uri="{FF2B5EF4-FFF2-40B4-BE49-F238E27FC236}">
              <a16:creationId xmlns:a16="http://schemas.microsoft.com/office/drawing/2014/main" id="{29D696CD-2649-4633-A594-EE6F609E32C0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05" name="TextBox 2804">
          <a:extLst>
            <a:ext uri="{FF2B5EF4-FFF2-40B4-BE49-F238E27FC236}">
              <a16:creationId xmlns:a16="http://schemas.microsoft.com/office/drawing/2014/main" id="{73F093CC-B21E-46FC-A5A3-B3E39E8E26CD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06" name="TextBox 2805">
          <a:extLst>
            <a:ext uri="{FF2B5EF4-FFF2-40B4-BE49-F238E27FC236}">
              <a16:creationId xmlns:a16="http://schemas.microsoft.com/office/drawing/2014/main" id="{1B917900-FC17-4399-859E-9E355257AD25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08" name="TextBox 2807">
          <a:extLst>
            <a:ext uri="{FF2B5EF4-FFF2-40B4-BE49-F238E27FC236}">
              <a16:creationId xmlns:a16="http://schemas.microsoft.com/office/drawing/2014/main" id="{84EFEB7E-0FFD-4A5F-8548-F960686337E5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09" name="TextBox 2808">
          <a:extLst>
            <a:ext uri="{FF2B5EF4-FFF2-40B4-BE49-F238E27FC236}">
              <a16:creationId xmlns:a16="http://schemas.microsoft.com/office/drawing/2014/main" id="{14C6FD6F-250B-4B25-B262-E706011CA88C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10" name="TextBox 2809">
          <a:extLst>
            <a:ext uri="{FF2B5EF4-FFF2-40B4-BE49-F238E27FC236}">
              <a16:creationId xmlns:a16="http://schemas.microsoft.com/office/drawing/2014/main" id="{B2042AB1-AA12-4B0D-AB5B-D69815AF9B79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11" name="TextBox 2810">
          <a:extLst>
            <a:ext uri="{FF2B5EF4-FFF2-40B4-BE49-F238E27FC236}">
              <a16:creationId xmlns:a16="http://schemas.microsoft.com/office/drawing/2014/main" id="{CD673DAC-22F7-4841-9CAD-BF2DFA9A23F4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12" name="TextBox 2811">
          <a:extLst>
            <a:ext uri="{FF2B5EF4-FFF2-40B4-BE49-F238E27FC236}">
              <a16:creationId xmlns:a16="http://schemas.microsoft.com/office/drawing/2014/main" id="{F5DC4704-E7CB-42B8-94D5-E2BC7DBA2077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13" name="TextBox 2812">
          <a:extLst>
            <a:ext uri="{FF2B5EF4-FFF2-40B4-BE49-F238E27FC236}">
              <a16:creationId xmlns:a16="http://schemas.microsoft.com/office/drawing/2014/main" id="{F17F5381-B53D-47B3-B1BE-04F0DE147A7E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14" name="TextBox 2813">
          <a:extLst>
            <a:ext uri="{FF2B5EF4-FFF2-40B4-BE49-F238E27FC236}">
              <a16:creationId xmlns:a16="http://schemas.microsoft.com/office/drawing/2014/main" id="{B6184119-4642-4ACE-9F51-F3AAEA516B91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15" name="TextBox 2814">
          <a:extLst>
            <a:ext uri="{FF2B5EF4-FFF2-40B4-BE49-F238E27FC236}">
              <a16:creationId xmlns:a16="http://schemas.microsoft.com/office/drawing/2014/main" id="{754CA546-ED68-48BA-A03D-F9FF6B14DF4A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16" name="TextBox 2815">
          <a:extLst>
            <a:ext uri="{FF2B5EF4-FFF2-40B4-BE49-F238E27FC236}">
              <a16:creationId xmlns:a16="http://schemas.microsoft.com/office/drawing/2014/main" id="{092B9C66-8C07-4D60-9126-74262990D9D5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17" name="TextBox 2816">
          <a:extLst>
            <a:ext uri="{FF2B5EF4-FFF2-40B4-BE49-F238E27FC236}">
              <a16:creationId xmlns:a16="http://schemas.microsoft.com/office/drawing/2014/main" id="{791D8E4B-CFFC-4D45-8E6B-AD5C8A57A4E6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2818" name="TextBox 2817">
          <a:extLst>
            <a:ext uri="{FF2B5EF4-FFF2-40B4-BE49-F238E27FC236}">
              <a16:creationId xmlns:a16="http://schemas.microsoft.com/office/drawing/2014/main" id="{63B8056E-2E37-426E-B22C-0F7E22C5AD57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19" name="TextBox 2818">
          <a:extLst>
            <a:ext uri="{FF2B5EF4-FFF2-40B4-BE49-F238E27FC236}">
              <a16:creationId xmlns:a16="http://schemas.microsoft.com/office/drawing/2014/main" id="{7C5C0AB1-0098-4A3E-9FAE-290ADF4F7A8A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2820" name="TextBox 2819">
          <a:extLst>
            <a:ext uri="{FF2B5EF4-FFF2-40B4-BE49-F238E27FC236}">
              <a16:creationId xmlns:a16="http://schemas.microsoft.com/office/drawing/2014/main" id="{8B7BF07B-672F-47B3-98D0-8C1689BE947A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821" name="TextBox 2820">
          <a:extLst>
            <a:ext uri="{FF2B5EF4-FFF2-40B4-BE49-F238E27FC236}">
              <a16:creationId xmlns:a16="http://schemas.microsoft.com/office/drawing/2014/main" id="{6124C4D8-E560-4B9B-98A4-67A725FB5498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22" name="TextBox 2821">
          <a:extLst>
            <a:ext uri="{FF2B5EF4-FFF2-40B4-BE49-F238E27FC236}">
              <a16:creationId xmlns:a16="http://schemas.microsoft.com/office/drawing/2014/main" id="{52D13D0A-CA8B-4C97-AB1F-26F3DE56A711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23" name="TextBox 2822">
          <a:extLst>
            <a:ext uri="{FF2B5EF4-FFF2-40B4-BE49-F238E27FC236}">
              <a16:creationId xmlns:a16="http://schemas.microsoft.com/office/drawing/2014/main" id="{E3067C66-C733-42BF-B6CE-6A3E7990DB95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24" name="TextBox 2823">
          <a:extLst>
            <a:ext uri="{FF2B5EF4-FFF2-40B4-BE49-F238E27FC236}">
              <a16:creationId xmlns:a16="http://schemas.microsoft.com/office/drawing/2014/main" id="{AB5EA078-AEDB-4EC9-AA64-C229D9F565B7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25" name="TextBox 2824">
          <a:extLst>
            <a:ext uri="{FF2B5EF4-FFF2-40B4-BE49-F238E27FC236}">
              <a16:creationId xmlns:a16="http://schemas.microsoft.com/office/drawing/2014/main" id="{627F375B-51A8-440D-A0A0-50FB69687E5F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26" name="TextBox 2825">
          <a:extLst>
            <a:ext uri="{FF2B5EF4-FFF2-40B4-BE49-F238E27FC236}">
              <a16:creationId xmlns:a16="http://schemas.microsoft.com/office/drawing/2014/main" id="{F3F5B729-C854-4C67-90FA-F042A5527433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27" name="TextBox 2826">
          <a:extLst>
            <a:ext uri="{FF2B5EF4-FFF2-40B4-BE49-F238E27FC236}">
              <a16:creationId xmlns:a16="http://schemas.microsoft.com/office/drawing/2014/main" id="{03B3495C-0766-4674-B1B0-74897AD7ECF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28" name="TextBox 2827">
          <a:extLst>
            <a:ext uri="{FF2B5EF4-FFF2-40B4-BE49-F238E27FC236}">
              <a16:creationId xmlns:a16="http://schemas.microsoft.com/office/drawing/2014/main" id="{F508962F-06AE-41B4-8211-1B1612B15AA7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29" name="TextBox 2828">
          <a:extLst>
            <a:ext uri="{FF2B5EF4-FFF2-40B4-BE49-F238E27FC236}">
              <a16:creationId xmlns:a16="http://schemas.microsoft.com/office/drawing/2014/main" id="{C3504B39-2ED6-4DE8-84F1-BC92C6AD7D1D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30" name="TextBox 2829">
          <a:extLst>
            <a:ext uri="{FF2B5EF4-FFF2-40B4-BE49-F238E27FC236}">
              <a16:creationId xmlns:a16="http://schemas.microsoft.com/office/drawing/2014/main" id="{9AFE581D-8573-471C-AFD8-A3D547C530F5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31" name="TextBox 2830">
          <a:extLst>
            <a:ext uri="{FF2B5EF4-FFF2-40B4-BE49-F238E27FC236}">
              <a16:creationId xmlns:a16="http://schemas.microsoft.com/office/drawing/2014/main" id="{5E0A1829-9223-4688-9CF7-82D9DD2782F7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32" name="TextBox 2831">
          <a:extLst>
            <a:ext uri="{FF2B5EF4-FFF2-40B4-BE49-F238E27FC236}">
              <a16:creationId xmlns:a16="http://schemas.microsoft.com/office/drawing/2014/main" id="{C6EDDED4-96E9-4794-A6B1-2846D5D9A8B9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33" name="TextBox 2832">
          <a:extLst>
            <a:ext uri="{FF2B5EF4-FFF2-40B4-BE49-F238E27FC236}">
              <a16:creationId xmlns:a16="http://schemas.microsoft.com/office/drawing/2014/main" id="{4C6622BF-0D1E-42BA-8C48-783D82B71856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2834" name="TextBox 2833">
          <a:extLst>
            <a:ext uri="{FF2B5EF4-FFF2-40B4-BE49-F238E27FC236}">
              <a16:creationId xmlns:a16="http://schemas.microsoft.com/office/drawing/2014/main" id="{D63CFCB4-7973-49C3-8B49-7B305125725E}"/>
            </a:ext>
          </a:extLst>
        </xdr:cNvPr>
        <xdr:cNvSpPr txBox="1"/>
      </xdr:nvSpPr>
      <xdr:spPr>
        <a:xfrm>
          <a:off x="5740400" y="144099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35" name="TextBox 2834">
          <a:extLst>
            <a:ext uri="{FF2B5EF4-FFF2-40B4-BE49-F238E27FC236}">
              <a16:creationId xmlns:a16="http://schemas.microsoft.com/office/drawing/2014/main" id="{597D1FC0-C7C3-4688-8A53-0CBCCB77CA92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36" name="TextBox 2835">
          <a:extLst>
            <a:ext uri="{FF2B5EF4-FFF2-40B4-BE49-F238E27FC236}">
              <a16:creationId xmlns:a16="http://schemas.microsoft.com/office/drawing/2014/main" id="{596B5198-1D1C-4A07-8D08-D91A35A89D7B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37" name="TextBox 2836">
          <a:extLst>
            <a:ext uri="{FF2B5EF4-FFF2-40B4-BE49-F238E27FC236}">
              <a16:creationId xmlns:a16="http://schemas.microsoft.com/office/drawing/2014/main" id="{52B99E5B-4EF2-48BB-B1A6-C79563CD7823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38" name="TextBox 2837">
          <a:extLst>
            <a:ext uri="{FF2B5EF4-FFF2-40B4-BE49-F238E27FC236}">
              <a16:creationId xmlns:a16="http://schemas.microsoft.com/office/drawing/2014/main" id="{8AECCACF-9A70-4E0F-A11A-3055C3033C6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39" name="TextBox 2838">
          <a:extLst>
            <a:ext uri="{FF2B5EF4-FFF2-40B4-BE49-F238E27FC236}">
              <a16:creationId xmlns:a16="http://schemas.microsoft.com/office/drawing/2014/main" id="{E7A41B2A-2FB8-480F-8439-0FAB9C6A0561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40" name="TextBox 2839">
          <a:extLst>
            <a:ext uri="{FF2B5EF4-FFF2-40B4-BE49-F238E27FC236}">
              <a16:creationId xmlns:a16="http://schemas.microsoft.com/office/drawing/2014/main" id="{DE9B7BEF-5F1E-4084-A10D-3502DB1DA9C7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41" name="TextBox 2840">
          <a:extLst>
            <a:ext uri="{FF2B5EF4-FFF2-40B4-BE49-F238E27FC236}">
              <a16:creationId xmlns:a16="http://schemas.microsoft.com/office/drawing/2014/main" id="{777FCF6F-DFFA-4D47-8CEC-08D656A9FEAD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42" name="TextBox 2841">
          <a:extLst>
            <a:ext uri="{FF2B5EF4-FFF2-40B4-BE49-F238E27FC236}">
              <a16:creationId xmlns:a16="http://schemas.microsoft.com/office/drawing/2014/main" id="{7AE8C874-7776-45D6-ABE7-4CEC795AC4A0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2843" name="TextBox 2842">
          <a:extLst>
            <a:ext uri="{FF2B5EF4-FFF2-40B4-BE49-F238E27FC236}">
              <a16:creationId xmlns:a16="http://schemas.microsoft.com/office/drawing/2014/main" id="{CDD0D0DD-368E-418B-96D5-997AA5464B4B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44" name="TextBox 2843">
          <a:extLst>
            <a:ext uri="{FF2B5EF4-FFF2-40B4-BE49-F238E27FC236}">
              <a16:creationId xmlns:a16="http://schemas.microsoft.com/office/drawing/2014/main" id="{2DD17067-D1E2-4A4C-BF2F-80E8C9FB0A55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2845" name="TextBox 2844">
          <a:extLst>
            <a:ext uri="{FF2B5EF4-FFF2-40B4-BE49-F238E27FC236}">
              <a16:creationId xmlns:a16="http://schemas.microsoft.com/office/drawing/2014/main" id="{8962955D-6672-4E82-A899-333C9A1979C3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2846" name="TextBox 2845">
          <a:extLst>
            <a:ext uri="{FF2B5EF4-FFF2-40B4-BE49-F238E27FC236}">
              <a16:creationId xmlns:a16="http://schemas.microsoft.com/office/drawing/2014/main" id="{610CC5DC-F10A-47A5-B21B-49E12DA8C78D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2847" name="TextBox 2846">
          <a:extLst>
            <a:ext uri="{FF2B5EF4-FFF2-40B4-BE49-F238E27FC236}">
              <a16:creationId xmlns:a16="http://schemas.microsoft.com/office/drawing/2014/main" id="{566E448B-A986-4729-8C62-F1094FE750C0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2848" name="TextBox 2847">
          <a:extLst>
            <a:ext uri="{FF2B5EF4-FFF2-40B4-BE49-F238E27FC236}">
              <a16:creationId xmlns:a16="http://schemas.microsoft.com/office/drawing/2014/main" id="{F23D3906-A211-427F-BB1B-B3CE4F8BB5F4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849" name="TextBox 2848">
          <a:extLst>
            <a:ext uri="{FF2B5EF4-FFF2-40B4-BE49-F238E27FC236}">
              <a16:creationId xmlns:a16="http://schemas.microsoft.com/office/drawing/2014/main" id="{9AD5B0AD-DC1A-4263-8716-3894C5A34994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50" name="TextBox 2849">
          <a:extLst>
            <a:ext uri="{FF2B5EF4-FFF2-40B4-BE49-F238E27FC236}">
              <a16:creationId xmlns:a16="http://schemas.microsoft.com/office/drawing/2014/main" id="{46D0727C-C042-489D-81D2-6276A4C4EFB9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851" name="TextBox 2850">
          <a:extLst>
            <a:ext uri="{FF2B5EF4-FFF2-40B4-BE49-F238E27FC236}">
              <a16:creationId xmlns:a16="http://schemas.microsoft.com/office/drawing/2014/main" id="{34315ACC-DDB4-42D7-BD2A-347F8F0B50D7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52" name="TextBox 2851">
          <a:extLst>
            <a:ext uri="{FF2B5EF4-FFF2-40B4-BE49-F238E27FC236}">
              <a16:creationId xmlns:a16="http://schemas.microsoft.com/office/drawing/2014/main" id="{73A39D82-0FE2-40D5-9032-CBDD7192A0AF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853" name="TextBox 2852">
          <a:extLst>
            <a:ext uri="{FF2B5EF4-FFF2-40B4-BE49-F238E27FC236}">
              <a16:creationId xmlns:a16="http://schemas.microsoft.com/office/drawing/2014/main" id="{93498D2F-F18E-4947-BBFE-5503BCAF1C7B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54" name="TextBox 2853">
          <a:extLst>
            <a:ext uri="{FF2B5EF4-FFF2-40B4-BE49-F238E27FC236}">
              <a16:creationId xmlns:a16="http://schemas.microsoft.com/office/drawing/2014/main" id="{E1DC34B3-8FCA-4D9D-8D22-8353EB32AB5D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855" name="TextBox 2854">
          <a:extLst>
            <a:ext uri="{FF2B5EF4-FFF2-40B4-BE49-F238E27FC236}">
              <a16:creationId xmlns:a16="http://schemas.microsoft.com/office/drawing/2014/main" id="{DF72A39E-61BE-4ABF-A4BC-0CE38424361D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56" name="TextBox 2855">
          <a:extLst>
            <a:ext uri="{FF2B5EF4-FFF2-40B4-BE49-F238E27FC236}">
              <a16:creationId xmlns:a16="http://schemas.microsoft.com/office/drawing/2014/main" id="{BD4C5977-8065-4067-BD6F-140F1798FBE3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857" name="TextBox 2856">
          <a:extLst>
            <a:ext uri="{FF2B5EF4-FFF2-40B4-BE49-F238E27FC236}">
              <a16:creationId xmlns:a16="http://schemas.microsoft.com/office/drawing/2014/main" id="{B96D8859-304E-44DE-A508-7FA300856356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58" name="TextBox 2857">
          <a:extLst>
            <a:ext uri="{FF2B5EF4-FFF2-40B4-BE49-F238E27FC236}">
              <a16:creationId xmlns:a16="http://schemas.microsoft.com/office/drawing/2014/main" id="{AFB7E846-9EAE-43A1-889D-03FDAE69060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859" name="TextBox 2858">
          <a:extLst>
            <a:ext uri="{FF2B5EF4-FFF2-40B4-BE49-F238E27FC236}">
              <a16:creationId xmlns:a16="http://schemas.microsoft.com/office/drawing/2014/main" id="{0047C10C-B224-42E6-902A-CE40A307A508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60" name="TextBox 2859">
          <a:extLst>
            <a:ext uri="{FF2B5EF4-FFF2-40B4-BE49-F238E27FC236}">
              <a16:creationId xmlns:a16="http://schemas.microsoft.com/office/drawing/2014/main" id="{EC8FF134-2BA3-4A8B-B5F4-617F1DEA6706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293884</xdr:rowOff>
    </xdr:from>
    <xdr:ext cx="184731" cy="491326"/>
    <xdr:sp macro="" textlink="">
      <xdr:nvSpPr>
        <xdr:cNvPr id="2861" name="TextBox 2860">
          <a:extLst>
            <a:ext uri="{FF2B5EF4-FFF2-40B4-BE49-F238E27FC236}">
              <a16:creationId xmlns:a16="http://schemas.microsoft.com/office/drawing/2014/main" id="{022A5FD4-5969-415E-BA57-E87DD4E68E7A}"/>
            </a:ext>
          </a:extLst>
        </xdr:cNvPr>
        <xdr:cNvSpPr txBox="1"/>
      </xdr:nvSpPr>
      <xdr:spPr>
        <a:xfrm>
          <a:off x="5740400" y="14740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862" name="TextBox 2861">
          <a:extLst>
            <a:ext uri="{FF2B5EF4-FFF2-40B4-BE49-F238E27FC236}">
              <a16:creationId xmlns:a16="http://schemas.microsoft.com/office/drawing/2014/main" id="{1AC27396-4AF1-4803-96CF-44EBB0DD74A2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63" name="TextBox 2862">
          <a:extLst>
            <a:ext uri="{FF2B5EF4-FFF2-40B4-BE49-F238E27FC236}">
              <a16:creationId xmlns:a16="http://schemas.microsoft.com/office/drawing/2014/main" id="{D29AE70E-BCC1-48C8-8052-1FDA85844B17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864" name="TextBox 2863">
          <a:extLst>
            <a:ext uri="{FF2B5EF4-FFF2-40B4-BE49-F238E27FC236}">
              <a16:creationId xmlns:a16="http://schemas.microsoft.com/office/drawing/2014/main" id="{F5E5DB2C-6A6D-49C9-9FCD-695EDBAD5CB3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65" name="TextBox 2864">
          <a:extLst>
            <a:ext uri="{FF2B5EF4-FFF2-40B4-BE49-F238E27FC236}">
              <a16:creationId xmlns:a16="http://schemas.microsoft.com/office/drawing/2014/main" id="{001F1275-5BAB-4CB0-B493-BB95A6FCCAD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866" name="TextBox 2865">
          <a:extLst>
            <a:ext uri="{FF2B5EF4-FFF2-40B4-BE49-F238E27FC236}">
              <a16:creationId xmlns:a16="http://schemas.microsoft.com/office/drawing/2014/main" id="{240456CB-8269-46F5-B734-718F2847E766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67" name="TextBox 2866">
          <a:extLst>
            <a:ext uri="{FF2B5EF4-FFF2-40B4-BE49-F238E27FC236}">
              <a16:creationId xmlns:a16="http://schemas.microsoft.com/office/drawing/2014/main" id="{2309D3DB-406E-4ED3-9072-F7EE31C91F20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868" name="TextBox 2867">
          <a:extLst>
            <a:ext uri="{FF2B5EF4-FFF2-40B4-BE49-F238E27FC236}">
              <a16:creationId xmlns:a16="http://schemas.microsoft.com/office/drawing/2014/main" id="{03850683-23A8-477D-B762-5ECA1582423E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69" name="TextBox 2868">
          <a:extLst>
            <a:ext uri="{FF2B5EF4-FFF2-40B4-BE49-F238E27FC236}">
              <a16:creationId xmlns:a16="http://schemas.microsoft.com/office/drawing/2014/main" id="{49FF1545-582E-4891-A1AE-43A6AACB711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2870" name="TextBox 2869">
          <a:extLst>
            <a:ext uri="{FF2B5EF4-FFF2-40B4-BE49-F238E27FC236}">
              <a16:creationId xmlns:a16="http://schemas.microsoft.com/office/drawing/2014/main" id="{4CBA8CF1-B79D-48A1-B7C5-3AD290DA130D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71" name="TextBox 2870">
          <a:extLst>
            <a:ext uri="{FF2B5EF4-FFF2-40B4-BE49-F238E27FC236}">
              <a16:creationId xmlns:a16="http://schemas.microsoft.com/office/drawing/2014/main" id="{44682F2B-93E5-454E-9A03-D962EACF41B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2872" name="TextBox 2871">
          <a:extLst>
            <a:ext uri="{FF2B5EF4-FFF2-40B4-BE49-F238E27FC236}">
              <a16:creationId xmlns:a16="http://schemas.microsoft.com/office/drawing/2014/main" id="{5933D495-03EB-4AA3-A1A7-E662FB79D6BA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2873" name="TextBox 2872">
          <a:extLst>
            <a:ext uri="{FF2B5EF4-FFF2-40B4-BE49-F238E27FC236}">
              <a16:creationId xmlns:a16="http://schemas.microsoft.com/office/drawing/2014/main" id="{847AA865-3B00-462E-A7EF-98327D8BC3D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2874" name="TextBox 2873">
          <a:extLst>
            <a:ext uri="{FF2B5EF4-FFF2-40B4-BE49-F238E27FC236}">
              <a16:creationId xmlns:a16="http://schemas.microsoft.com/office/drawing/2014/main" id="{ED65B98F-B00C-4A12-B621-641AAA16F41D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75" name="TextBox 2874">
          <a:extLst>
            <a:ext uri="{FF2B5EF4-FFF2-40B4-BE49-F238E27FC236}">
              <a16:creationId xmlns:a16="http://schemas.microsoft.com/office/drawing/2014/main" id="{04E814E7-F739-4C40-A367-D61A6F9C0734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76" name="TextBox 2875">
          <a:extLst>
            <a:ext uri="{FF2B5EF4-FFF2-40B4-BE49-F238E27FC236}">
              <a16:creationId xmlns:a16="http://schemas.microsoft.com/office/drawing/2014/main" id="{8884EB76-74B1-411A-B7C3-95506C9ED1AD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77" name="TextBox 2876">
          <a:extLst>
            <a:ext uri="{FF2B5EF4-FFF2-40B4-BE49-F238E27FC236}">
              <a16:creationId xmlns:a16="http://schemas.microsoft.com/office/drawing/2014/main" id="{2D826B92-5A21-4B8B-8F21-78C4D0736DA3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78" name="TextBox 2877">
          <a:extLst>
            <a:ext uri="{FF2B5EF4-FFF2-40B4-BE49-F238E27FC236}">
              <a16:creationId xmlns:a16="http://schemas.microsoft.com/office/drawing/2014/main" id="{EA4C558B-F938-42BE-8C79-038D4C197FF7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79" name="TextBox 2878">
          <a:extLst>
            <a:ext uri="{FF2B5EF4-FFF2-40B4-BE49-F238E27FC236}">
              <a16:creationId xmlns:a16="http://schemas.microsoft.com/office/drawing/2014/main" id="{2B9EFABF-E940-4A45-8282-50C0EC917A03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80" name="TextBox 2879">
          <a:extLst>
            <a:ext uri="{FF2B5EF4-FFF2-40B4-BE49-F238E27FC236}">
              <a16:creationId xmlns:a16="http://schemas.microsoft.com/office/drawing/2014/main" id="{4C67E98A-C7A2-4C6D-BD3C-A3ED6FA63C36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81" name="TextBox 2880">
          <a:extLst>
            <a:ext uri="{FF2B5EF4-FFF2-40B4-BE49-F238E27FC236}">
              <a16:creationId xmlns:a16="http://schemas.microsoft.com/office/drawing/2014/main" id="{B3BC3BBC-5DC3-4880-AFE1-2126C0AC9CAA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82" name="TextBox 2881">
          <a:extLst>
            <a:ext uri="{FF2B5EF4-FFF2-40B4-BE49-F238E27FC236}">
              <a16:creationId xmlns:a16="http://schemas.microsoft.com/office/drawing/2014/main" id="{57223F94-0FD0-4646-B4FC-9C74E9D219C3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83" name="TextBox 2882">
          <a:extLst>
            <a:ext uri="{FF2B5EF4-FFF2-40B4-BE49-F238E27FC236}">
              <a16:creationId xmlns:a16="http://schemas.microsoft.com/office/drawing/2014/main" id="{DE900471-7025-46AC-9264-D658F53BFD49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84" name="TextBox 2883">
          <a:extLst>
            <a:ext uri="{FF2B5EF4-FFF2-40B4-BE49-F238E27FC236}">
              <a16:creationId xmlns:a16="http://schemas.microsoft.com/office/drawing/2014/main" id="{FCD649B4-9A1A-43A0-B5E4-1752D7AF92C9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85" name="TextBox 2884">
          <a:extLst>
            <a:ext uri="{FF2B5EF4-FFF2-40B4-BE49-F238E27FC236}">
              <a16:creationId xmlns:a16="http://schemas.microsoft.com/office/drawing/2014/main" id="{F6ECB68D-8B43-4939-8031-0BD2BE20D475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86" name="TextBox 2885">
          <a:extLst>
            <a:ext uri="{FF2B5EF4-FFF2-40B4-BE49-F238E27FC236}">
              <a16:creationId xmlns:a16="http://schemas.microsoft.com/office/drawing/2014/main" id="{9B21C475-A195-4A52-9C65-199E0DBC2677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87" name="TextBox 2886">
          <a:extLst>
            <a:ext uri="{FF2B5EF4-FFF2-40B4-BE49-F238E27FC236}">
              <a16:creationId xmlns:a16="http://schemas.microsoft.com/office/drawing/2014/main" id="{8BD54383-DEC4-450B-9A28-28E5D8AA381C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88" name="TextBox 2887">
          <a:extLst>
            <a:ext uri="{FF2B5EF4-FFF2-40B4-BE49-F238E27FC236}">
              <a16:creationId xmlns:a16="http://schemas.microsoft.com/office/drawing/2014/main" id="{DCE48A86-32D4-4B24-A9A7-6E602C21A321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2889" name="TextBox 2888">
          <a:extLst>
            <a:ext uri="{FF2B5EF4-FFF2-40B4-BE49-F238E27FC236}">
              <a16:creationId xmlns:a16="http://schemas.microsoft.com/office/drawing/2014/main" id="{A6806F66-1099-4F54-84EF-FF3DD409511A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2890" name="TextBox 2889">
          <a:extLst>
            <a:ext uri="{FF2B5EF4-FFF2-40B4-BE49-F238E27FC236}">
              <a16:creationId xmlns:a16="http://schemas.microsoft.com/office/drawing/2014/main" id="{FFE3A32B-9366-4853-96DA-34A1AAFF44F5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891" name="TextBox 2890">
          <a:extLst>
            <a:ext uri="{FF2B5EF4-FFF2-40B4-BE49-F238E27FC236}">
              <a16:creationId xmlns:a16="http://schemas.microsoft.com/office/drawing/2014/main" id="{64921050-2D52-424E-8574-1F454779E2DA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892" name="TextBox 2891">
          <a:extLst>
            <a:ext uri="{FF2B5EF4-FFF2-40B4-BE49-F238E27FC236}">
              <a16:creationId xmlns:a16="http://schemas.microsoft.com/office/drawing/2014/main" id="{4FDB53A6-6B74-40F9-B683-A9ADC8F36D93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893" name="TextBox 2892">
          <a:extLst>
            <a:ext uri="{FF2B5EF4-FFF2-40B4-BE49-F238E27FC236}">
              <a16:creationId xmlns:a16="http://schemas.microsoft.com/office/drawing/2014/main" id="{AF1C412A-5966-40C0-B1A0-78A513340A7B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894" name="TextBox 2893">
          <a:extLst>
            <a:ext uri="{FF2B5EF4-FFF2-40B4-BE49-F238E27FC236}">
              <a16:creationId xmlns:a16="http://schemas.microsoft.com/office/drawing/2014/main" id="{FABE867C-4034-48A4-9B5E-864F154B3104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895" name="TextBox 2894">
          <a:extLst>
            <a:ext uri="{FF2B5EF4-FFF2-40B4-BE49-F238E27FC236}">
              <a16:creationId xmlns:a16="http://schemas.microsoft.com/office/drawing/2014/main" id="{076A5063-2DD6-4468-BCA0-54067917FC5A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896" name="TextBox 2895">
          <a:extLst>
            <a:ext uri="{FF2B5EF4-FFF2-40B4-BE49-F238E27FC236}">
              <a16:creationId xmlns:a16="http://schemas.microsoft.com/office/drawing/2014/main" id="{9FF3AC4E-352B-40C0-BF0A-0875A0BB6C6F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897" name="TextBox 2896">
          <a:extLst>
            <a:ext uri="{FF2B5EF4-FFF2-40B4-BE49-F238E27FC236}">
              <a16:creationId xmlns:a16="http://schemas.microsoft.com/office/drawing/2014/main" id="{C1286AC8-88AB-4231-9594-D123E75E84CF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898" name="TextBox 2897">
          <a:extLst>
            <a:ext uri="{FF2B5EF4-FFF2-40B4-BE49-F238E27FC236}">
              <a16:creationId xmlns:a16="http://schemas.microsoft.com/office/drawing/2014/main" id="{FE84F597-7442-438A-8AB7-1DF8D5F1C370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899" name="TextBox 2898">
          <a:extLst>
            <a:ext uri="{FF2B5EF4-FFF2-40B4-BE49-F238E27FC236}">
              <a16:creationId xmlns:a16="http://schemas.microsoft.com/office/drawing/2014/main" id="{7092449D-1960-4776-B238-AB210BEBEB0A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00" name="TextBox 2899">
          <a:extLst>
            <a:ext uri="{FF2B5EF4-FFF2-40B4-BE49-F238E27FC236}">
              <a16:creationId xmlns:a16="http://schemas.microsoft.com/office/drawing/2014/main" id="{73EB41B0-A601-4207-9257-27F93E07E84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901" name="TextBox 2900">
          <a:extLst>
            <a:ext uri="{FF2B5EF4-FFF2-40B4-BE49-F238E27FC236}">
              <a16:creationId xmlns:a16="http://schemas.microsoft.com/office/drawing/2014/main" id="{1C76395A-76A7-4EB7-A2E3-06521F33539E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02" name="TextBox 2901">
          <a:extLst>
            <a:ext uri="{FF2B5EF4-FFF2-40B4-BE49-F238E27FC236}">
              <a16:creationId xmlns:a16="http://schemas.microsoft.com/office/drawing/2014/main" id="{FB53508F-AD39-4327-BB21-C559A44AF5E5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52</xdr:row>
      <xdr:rowOff>293884</xdr:rowOff>
    </xdr:from>
    <xdr:ext cx="184731" cy="491326"/>
    <xdr:sp macro="" textlink="">
      <xdr:nvSpPr>
        <xdr:cNvPr id="2903" name="TextBox 2902">
          <a:extLst>
            <a:ext uri="{FF2B5EF4-FFF2-40B4-BE49-F238E27FC236}">
              <a16:creationId xmlns:a16="http://schemas.microsoft.com/office/drawing/2014/main" id="{579AD7F3-1C20-48A1-A97D-39DE12F89093}"/>
            </a:ext>
          </a:extLst>
        </xdr:cNvPr>
        <xdr:cNvSpPr txBox="1"/>
      </xdr:nvSpPr>
      <xdr:spPr>
        <a:xfrm>
          <a:off x="5740400" y="19439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904" name="TextBox 2903">
          <a:extLst>
            <a:ext uri="{FF2B5EF4-FFF2-40B4-BE49-F238E27FC236}">
              <a16:creationId xmlns:a16="http://schemas.microsoft.com/office/drawing/2014/main" id="{9CB233FA-BFB3-4C94-88EE-0D959BF3C9EA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05" name="TextBox 2904">
          <a:extLst>
            <a:ext uri="{FF2B5EF4-FFF2-40B4-BE49-F238E27FC236}">
              <a16:creationId xmlns:a16="http://schemas.microsoft.com/office/drawing/2014/main" id="{4A7CE345-9186-460A-995F-3197E82FA85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906" name="TextBox 2905">
          <a:extLst>
            <a:ext uri="{FF2B5EF4-FFF2-40B4-BE49-F238E27FC236}">
              <a16:creationId xmlns:a16="http://schemas.microsoft.com/office/drawing/2014/main" id="{1E2987EF-4957-4CAD-847A-B4EFDD107216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07" name="TextBox 2906">
          <a:extLst>
            <a:ext uri="{FF2B5EF4-FFF2-40B4-BE49-F238E27FC236}">
              <a16:creationId xmlns:a16="http://schemas.microsoft.com/office/drawing/2014/main" id="{51E49BDF-91DA-43CC-845A-739365F9E506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908" name="TextBox 2907">
          <a:extLst>
            <a:ext uri="{FF2B5EF4-FFF2-40B4-BE49-F238E27FC236}">
              <a16:creationId xmlns:a16="http://schemas.microsoft.com/office/drawing/2014/main" id="{0657DFD1-F21F-4090-9F68-A89BFE76D624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09" name="TextBox 2908">
          <a:extLst>
            <a:ext uri="{FF2B5EF4-FFF2-40B4-BE49-F238E27FC236}">
              <a16:creationId xmlns:a16="http://schemas.microsoft.com/office/drawing/2014/main" id="{20420817-C265-4EE9-9728-56FAF72487B2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910" name="TextBox 2909">
          <a:extLst>
            <a:ext uri="{FF2B5EF4-FFF2-40B4-BE49-F238E27FC236}">
              <a16:creationId xmlns:a16="http://schemas.microsoft.com/office/drawing/2014/main" id="{6CB8B556-F00E-4858-8FA7-8AD0ECCCB7F7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11" name="TextBox 2910">
          <a:extLst>
            <a:ext uri="{FF2B5EF4-FFF2-40B4-BE49-F238E27FC236}">
              <a16:creationId xmlns:a16="http://schemas.microsoft.com/office/drawing/2014/main" id="{708FA410-5E03-44BB-B207-9B26B0BEAA7C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2912" name="TextBox 2911">
          <a:extLst>
            <a:ext uri="{FF2B5EF4-FFF2-40B4-BE49-F238E27FC236}">
              <a16:creationId xmlns:a16="http://schemas.microsoft.com/office/drawing/2014/main" id="{7EBFAE04-DE82-45EF-99DA-DDB44177FF73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13" name="TextBox 2912">
          <a:extLst>
            <a:ext uri="{FF2B5EF4-FFF2-40B4-BE49-F238E27FC236}">
              <a16:creationId xmlns:a16="http://schemas.microsoft.com/office/drawing/2014/main" id="{5901AB8E-8E5B-490D-9E6E-8D0EC303960B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2914" name="TextBox 2913">
          <a:extLst>
            <a:ext uri="{FF2B5EF4-FFF2-40B4-BE49-F238E27FC236}">
              <a16:creationId xmlns:a16="http://schemas.microsoft.com/office/drawing/2014/main" id="{A65C77B6-C205-4C8B-9B50-3FEBFFA7D258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2915" name="TextBox 2914">
          <a:extLst>
            <a:ext uri="{FF2B5EF4-FFF2-40B4-BE49-F238E27FC236}">
              <a16:creationId xmlns:a16="http://schemas.microsoft.com/office/drawing/2014/main" id="{B9093C1B-962C-4961-A841-BC08CAAC821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2916" name="TextBox 2915">
          <a:extLst>
            <a:ext uri="{FF2B5EF4-FFF2-40B4-BE49-F238E27FC236}">
              <a16:creationId xmlns:a16="http://schemas.microsoft.com/office/drawing/2014/main" id="{4206A2BC-1954-4CC5-A88D-7766B340F117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160534</xdr:rowOff>
    </xdr:from>
    <xdr:ext cx="184731" cy="462980"/>
    <xdr:sp macro="" textlink="">
      <xdr:nvSpPr>
        <xdr:cNvPr id="2917" name="TextBox 2916">
          <a:extLst>
            <a:ext uri="{FF2B5EF4-FFF2-40B4-BE49-F238E27FC236}">
              <a16:creationId xmlns:a16="http://schemas.microsoft.com/office/drawing/2014/main" id="{506CC52E-3818-411A-99A3-C5AB5139F4BD}"/>
            </a:ext>
          </a:extLst>
        </xdr:cNvPr>
        <xdr:cNvSpPr txBox="1"/>
      </xdr:nvSpPr>
      <xdr:spPr>
        <a:xfrm>
          <a:off x="5168900" y="9225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18" name="TextBox 2917">
          <a:extLst>
            <a:ext uri="{FF2B5EF4-FFF2-40B4-BE49-F238E27FC236}">
              <a16:creationId xmlns:a16="http://schemas.microsoft.com/office/drawing/2014/main" id="{DEC960B7-F09B-4AB9-A4C3-D9741F32B1EE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19" name="TextBox 2918">
          <a:extLst>
            <a:ext uri="{FF2B5EF4-FFF2-40B4-BE49-F238E27FC236}">
              <a16:creationId xmlns:a16="http://schemas.microsoft.com/office/drawing/2014/main" id="{CA0413DD-DF41-4DE1-9BAB-1C6A193FD949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0" name="TextBox 2919">
          <a:extLst>
            <a:ext uri="{FF2B5EF4-FFF2-40B4-BE49-F238E27FC236}">
              <a16:creationId xmlns:a16="http://schemas.microsoft.com/office/drawing/2014/main" id="{1C678DE1-35A1-4EFD-8066-9686AEEA86C5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1" name="TextBox 2920">
          <a:extLst>
            <a:ext uri="{FF2B5EF4-FFF2-40B4-BE49-F238E27FC236}">
              <a16:creationId xmlns:a16="http://schemas.microsoft.com/office/drawing/2014/main" id="{5ACBEE0D-647F-453F-BCE0-225DB206E344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2" name="TextBox 2921">
          <a:extLst>
            <a:ext uri="{FF2B5EF4-FFF2-40B4-BE49-F238E27FC236}">
              <a16:creationId xmlns:a16="http://schemas.microsoft.com/office/drawing/2014/main" id="{D1945979-E4A3-44F4-BC8E-B827710433F0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3" name="TextBox 2922">
          <a:extLst>
            <a:ext uri="{FF2B5EF4-FFF2-40B4-BE49-F238E27FC236}">
              <a16:creationId xmlns:a16="http://schemas.microsoft.com/office/drawing/2014/main" id="{780BBBA9-A950-4435-89CB-29DB1E3CD80A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4" name="TextBox 2923">
          <a:extLst>
            <a:ext uri="{FF2B5EF4-FFF2-40B4-BE49-F238E27FC236}">
              <a16:creationId xmlns:a16="http://schemas.microsoft.com/office/drawing/2014/main" id="{9AA5E7C0-971D-4FFE-B423-79D7A34FF007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5" name="TextBox 2924">
          <a:extLst>
            <a:ext uri="{FF2B5EF4-FFF2-40B4-BE49-F238E27FC236}">
              <a16:creationId xmlns:a16="http://schemas.microsoft.com/office/drawing/2014/main" id="{1E38A460-C85D-4079-B2A3-E1C7A8883F1B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6" name="TextBox 2925">
          <a:extLst>
            <a:ext uri="{FF2B5EF4-FFF2-40B4-BE49-F238E27FC236}">
              <a16:creationId xmlns:a16="http://schemas.microsoft.com/office/drawing/2014/main" id="{48A2209D-86D1-4E47-BD3E-10D375D561D2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7" name="TextBox 2926">
          <a:extLst>
            <a:ext uri="{FF2B5EF4-FFF2-40B4-BE49-F238E27FC236}">
              <a16:creationId xmlns:a16="http://schemas.microsoft.com/office/drawing/2014/main" id="{9EF5066D-EE35-4ED6-BB10-FA351EAF3438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8" name="TextBox 2927">
          <a:extLst>
            <a:ext uri="{FF2B5EF4-FFF2-40B4-BE49-F238E27FC236}">
              <a16:creationId xmlns:a16="http://schemas.microsoft.com/office/drawing/2014/main" id="{B6F296FC-2858-4C62-861C-531E1CCE5728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29" name="TextBox 2928">
          <a:extLst>
            <a:ext uri="{FF2B5EF4-FFF2-40B4-BE49-F238E27FC236}">
              <a16:creationId xmlns:a16="http://schemas.microsoft.com/office/drawing/2014/main" id="{08A85EBF-31AC-4A16-97BA-2593ED220B2F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359046"/>
    <xdr:sp macro="" textlink="">
      <xdr:nvSpPr>
        <xdr:cNvPr id="2930" name="TextBox 2929">
          <a:extLst>
            <a:ext uri="{FF2B5EF4-FFF2-40B4-BE49-F238E27FC236}">
              <a16:creationId xmlns:a16="http://schemas.microsoft.com/office/drawing/2014/main" id="{981B9EEA-A83D-4B9E-9E02-52BD0E5FEB17}"/>
            </a:ext>
          </a:extLst>
        </xdr:cNvPr>
        <xdr:cNvSpPr txBox="1"/>
      </xdr:nvSpPr>
      <xdr:spPr>
        <a:xfrm>
          <a:off x="5740400" y="136703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2931" name="TextBox 2930">
          <a:extLst>
            <a:ext uri="{FF2B5EF4-FFF2-40B4-BE49-F238E27FC236}">
              <a16:creationId xmlns:a16="http://schemas.microsoft.com/office/drawing/2014/main" id="{B86D6C7D-9B53-4C71-8D77-6080C6A3A3A8}"/>
            </a:ext>
          </a:extLst>
        </xdr:cNvPr>
        <xdr:cNvSpPr txBox="1"/>
      </xdr:nvSpPr>
      <xdr:spPr>
        <a:xfrm>
          <a:off x="5740400" y="136703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2" name="TextBox 2931">
          <a:extLst>
            <a:ext uri="{FF2B5EF4-FFF2-40B4-BE49-F238E27FC236}">
              <a16:creationId xmlns:a16="http://schemas.microsoft.com/office/drawing/2014/main" id="{75F8F090-EEA8-4EE4-9D52-828BE87B64D7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3" name="TextBox 2932">
          <a:extLst>
            <a:ext uri="{FF2B5EF4-FFF2-40B4-BE49-F238E27FC236}">
              <a16:creationId xmlns:a16="http://schemas.microsoft.com/office/drawing/2014/main" id="{DC958A13-EF08-4DBB-9B53-7EC3D78A9EE4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4" name="TextBox 2933">
          <a:extLst>
            <a:ext uri="{FF2B5EF4-FFF2-40B4-BE49-F238E27FC236}">
              <a16:creationId xmlns:a16="http://schemas.microsoft.com/office/drawing/2014/main" id="{B1524793-91A7-42BC-B216-30CEB60A3C77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5" name="TextBox 2934">
          <a:extLst>
            <a:ext uri="{FF2B5EF4-FFF2-40B4-BE49-F238E27FC236}">
              <a16:creationId xmlns:a16="http://schemas.microsoft.com/office/drawing/2014/main" id="{ADB349D3-F301-484C-87C6-50ED08D3A32D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6" name="TextBox 2935">
          <a:extLst>
            <a:ext uri="{FF2B5EF4-FFF2-40B4-BE49-F238E27FC236}">
              <a16:creationId xmlns:a16="http://schemas.microsoft.com/office/drawing/2014/main" id="{2867C3B4-74D6-40DE-B236-7334709759C0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7" name="TextBox 2936">
          <a:extLst>
            <a:ext uri="{FF2B5EF4-FFF2-40B4-BE49-F238E27FC236}">
              <a16:creationId xmlns:a16="http://schemas.microsoft.com/office/drawing/2014/main" id="{92237708-A62C-41B7-8C5B-20CF155B9658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8" name="TextBox 2937">
          <a:extLst>
            <a:ext uri="{FF2B5EF4-FFF2-40B4-BE49-F238E27FC236}">
              <a16:creationId xmlns:a16="http://schemas.microsoft.com/office/drawing/2014/main" id="{6CCFED34-8C72-4F45-9992-51F44BD7D81C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39" name="TextBox 2938">
          <a:extLst>
            <a:ext uri="{FF2B5EF4-FFF2-40B4-BE49-F238E27FC236}">
              <a16:creationId xmlns:a16="http://schemas.microsoft.com/office/drawing/2014/main" id="{4C8B57C5-0CBF-46EF-A0A2-C34FA7F8D8C9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40" name="TextBox 2939">
          <a:extLst>
            <a:ext uri="{FF2B5EF4-FFF2-40B4-BE49-F238E27FC236}">
              <a16:creationId xmlns:a16="http://schemas.microsoft.com/office/drawing/2014/main" id="{E932B152-CB87-4545-B87C-BD100764D6C1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41" name="TextBox 2940">
          <a:extLst>
            <a:ext uri="{FF2B5EF4-FFF2-40B4-BE49-F238E27FC236}">
              <a16:creationId xmlns:a16="http://schemas.microsoft.com/office/drawing/2014/main" id="{96276B8D-D5D9-49BE-9AD7-D298F3A48AEA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42" name="TextBox 2941">
          <a:extLst>
            <a:ext uri="{FF2B5EF4-FFF2-40B4-BE49-F238E27FC236}">
              <a16:creationId xmlns:a16="http://schemas.microsoft.com/office/drawing/2014/main" id="{B173EC99-1856-49CB-9D91-19DD7C0C4930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</xdr:row>
      <xdr:rowOff>160534</xdr:rowOff>
    </xdr:from>
    <xdr:ext cx="184731" cy="264560"/>
    <xdr:sp macro="" textlink="">
      <xdr:nvSpPr>
        <xdr:cNvPr id="2943" name="TextBox 2942">
          <a:extLst>
            <a:ext uri="{FF2B5EF4-FFF2-40B4-BE49-F238E27FC236}">
              <a16:creationId xmlns:a16="http://schemas.microsoft.com/office/drawing/2014/main" id="{2D9F8F7A-5F38-461C-8A5A-C8DE59AC10B1}"/>
            </a:ext>
          </a:extLst>
        </xdr:cNvPr>
        <xdr:cNvSpPr txBox="1"/>
      </xdr:nvSpPr>
      <xdr:spPr>
        <a:xfrm>
          <a:off x="5740400" y="13670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2944" name="TextBox 2943">
          <a:extLst>
            <a:ext uri="{FF2B5EF4-FFF2-40B4-BE49-F238E27FC236}">
              <a16:creationId xmlns:a16="http://schemas.microsoft.com/office/drawing/2014/main" id="{92F9214B-D0D6-4C0A-9C14-778F8B04ABAC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</xdr:row>
      <xdr:rowOff>160534</xdr:rowOff>
    </xdr:from>
    <xdr:ext cx="184731" cy="566915"/>
    <xdr:sp macro="" textlink="">
      <xdr:nvSpPr>
        <xdr:cNvPr id="2945" name="TextBox 2944">
          <a:extLst>
            <a:ext uri="{FF2B5EF4-FFF2-40B4-BE49-F238E27FC236}">
              <a16:creationId xmlns:a16="http://schemas.microsoft.com/office/drawing/2014/main" id="{1A7D86F5-F979-4526-9648-FDEC6F06E34A}"/>
            </a:ext>
          </a:extLst>
        </xdr:cNvPr>
        <xdr:cNvSpPr txBox="1"/>
      </xdr:nvSpPr>
      <xdr:spPr>
        <a:xfrm>
          <a:off x="5740400" y="136703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946" name="TextBox 2945">
          <a:extLst>
            <a:ext uri="{FF2B5EF4-FFF2-40B4-BE49-F238E27FC236}">
              <a16:creationId xmlns:a16="http://schemas.microsoft.com/office/drawing/2014/main" id="{AA7414B3-44CC-4EA8-BB4D-C5E5DB5C32AA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2947" name="TextBox 2946">
          <a:extLst>
            <a:ext uri="{FF2B5EF4-FFF2-40B4-BE49-F238E27FC236}">
              <a16:creationId xmlns:a16="http://schemas.microsoft.com/office/drawing/2014/main" id="{8322D8B1-FCFC-461F-A3DC-D9C20865BC56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48" name="TextBox 2947">
          <a:extLst>
            <a:ext uri="{FF2B5EF4-FFF2-40B4-BE49-F238E27FC236}">
              <a16:creationId xmlns:a16="http://schemas.microsoft.com/office/drawing/2014/main" id="{1B9A7597-194C-4912-A44E-59DE5323A853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49" name="TextBox 2948">
          <a:extLst>
            <a:ext uri="{FF2B5EF4-FFF2-40B4-BE49-F238E27FC236}">
              <a16:creationId xmlns:a16="http://schemas.microsoft.com/office/drawing/2014/main" id="{09B97DD2-E557-482C-94D0-16FCC5B02C6C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0" name="TextBox 2949">
          <a:extLst>
            <a:ext uri="{FF2B5EF4-FFF2-40B4-BE49-F238E27FC236}">
              <a16:creationId xmlns:a16="http://schemas.microsoft.com/office/drawing/2014/main" id="{2C7A988E-035F-49D0-9751-8076B4AED7D2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1" name="TextBox 2950">
          <a:extLst>
            <a:ext uri="{FF2B5EF4-FFF2-40B4-BE49-F238E27FC236}">
              <a16:creationId xmlns:a16="http://schemas.microsoft.com/office/drawing/2014/main" id="{1E4B8B99-1921-4EE6-BE89-DC15AB614B0C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2" name="TextBox 2951">
          <a:extLst>
            <a:ext uri="{FF2B5EF4-FFF2-40B4-BE49-F238E27FC236}">
              <a16:creationId xmlns:a16="http://schemas.microsoft.com/office/drawing/2014/main" id="{5E6CA267-5963-4A81-944E-16F6821FA86D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3" name="TextBox 2952">
          <a:extLst>
            <a:ext uri="{FF2B5EF4-FFF2-40B4-BE49-F238E27FC236}">
              <a16:creationId xmlns:a16="http://schemas.microsoft.com/office/drawing/2014/main" id="{982F4AF8-0B2C-413A-B0C4-284C2DB6A735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4" name="TextBox 2953">
          <a:extLst>
            <a:ext uri="{FF2B5EF4-FFF2-40B4-BE49-F238E27FC236}">
              <a16:creationId xmlns:a16="http://schemas.microsoft.com/office/drawing/2014/main" id="{92234962-3634-4BEC-929B-07428E34E996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5" name="TextBox 2954">
          <a:extLst>
            <a:ext uri="{FF2B5EF4-FFF2-40B4-BE49-F238E27FC236}">
              <a16:creationId xmlns:a16="http://schemas.microsoft.com/office/drawing/2014/main" id="{E33B8633-AC95-4239-AF0D-AFADDDAFE882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6" name="TextBox 2955">
          <a:extLst>
            <a:ext uri="{FF2B5EF4-FFF2-40B4-BE49-F238E27FC236}">
              <a16:creationId xmlns:a16="http://schemas.microsoft.com/office/drawing/2014/main" id="{B23FF2F6-2AB1-49B7-8397-4E0C9F78B173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7" name="TextBox 2956">
          <a:extLst>
            <a:ext uri="{FF2B5EF4-FFF2-40B4-BE49-F238E27FC236}">
              <a16:creationId xmlns:a16="http://schemas.microsoft.com/office/drawing/2014/main" id="{7C3DCD9D-55CF-43E7-BC8C-ED9610C52318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8" name="TextBox 2957">
          <a:extLst>
            <a:ext uri="{FF2B5EF4-FFF2-40B4-BE49-F238E27FC236}">
              <a16:creationId xmlns:a16="http://schemas.microsoft.com/office/drawing/2014/main" id="{D60BFC10-B530-4DB7-AAC2-382747CB0F8C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59" name="TextBox 2958">
          <a:extLst>
            <a:ext uri="{FF2B5EF4-FFF2-40B4-BE49-F238E27FC236}">
              <a16:creationId xmlns:a16="http://schemas.microsoft.com/office/drawing/2014/main" id="{201B2CBD-9CE8-4A11-A8B8-F8C7908B4034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359046"/>
    <xdr:sp macro="" textlink="">
      <xdr:nvSpPr>
        <xdr:cNvPr id="2960" name="TextBox 2959">
          <a:extLst>
            <a:ext uri="{FF2B5EF4-FFF2-40B4-BE49-F238E27FC236}">
              <a16:creationId xmlns:a16="http://schemas.microsoft.com/office/drawing/2014/main" id="{59A30D10-C0B6-4B99-B55C-91B78C71DED6}"/>
            </a:ext>
          </a:extLst>
        </xdr:cNvPr>
        <xdr:cNvSpPr txBox="1"/>
      </xdr:nvSpPr>
      <xdr:spPr>
        <a:xfrm>
          <a:off x="5740400" y="12269984"/>
          <a:ext cx="184731" cy="3590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961" name="TextBox 2960">
          <a:extLst>
            <a:ext uri="{FF2B5EF4-FFF2-40B4-BE49-F238E27FC236}">
              <a16:creationId xmlns:a16="http://schemas.microsoft.com/office/drawing/2014/main" id="{398B542A-9019-476B-BC87-109E35AE7C52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2" name="TextBox 2961">
          <a:extLst>
            <a:ext uri="{FF2B5EF4-FFF2-40B4-BE49-F238E27FC236}">
              <a16:creationId xmlns:a16="http://schemas.microsoft.com/office/drawing/2014/main" id="{55F00C64-87E5-4FFF-8C70-9B17FA51C823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3" name="TextBox 2962">
          <a:extLst>
            <a:ext uri="{FF2B5EF4-FFF2-40B4-BE49-F238E27FC236}">
              <a16:creationId xmlns:a16="http://schemas.microsoft.com/office/drawing/2014/main" id="{BF6D8617-8A84-467B-A8D7-72F40B2615C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4" name="TextBox 2963">
          <a:extLst>
            <a:ext uri="{FF2B5EF4-FFF2-40B4-BE49-F238E27FC236}">
              <a16:creationId xmlns:a16="http://schemas.microsoft.com/office/drawing/2014/main" id="{9B01161A-AE6D-4E5D-9C5B-2B26BAC9BCD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5" name="TextBox 2964">
          <a:extLst>
            <a:ext uri="{FF2B5EF4-FFF2-40B4-BE49-F238E27FC236}">
              <a16:creationId xmlns:a16="http://schemas.microsoft.com/office/drawing/2014/main" id="{1BEF8A08-551E-4BB1-A71F-CAA13507835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6" name="TextBox 2965">
          <a:extLst>
            <a:ext uri="{FF2B5EF4-FFF2-40B4-BE49-F238E27FC236}">
              <a16:creationId xmlns:a16="http://schemas.microsoft.com/office/drawing/2014/main" id="{B8305119-08E6-4DEF-B325-0C7225796B2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7" name="TextBox 2966">
          <a:extLst>
            <a:ext uri="{FF2B5EF4-FFF2-40B4-BE49-F238E27FC236}">
              <a16:creationId xmlns:a16="http://schemas.microsoft.com/office/drawing/2014/main" id="{0A3B8947-EEC5-4D31-A119-EE04BAFB723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8" name="TextBox 2967">
          <a:extLst>
            <a:ext uri="{FF2B5EF4-FFF2-40B4-BE49-F238E27FC236}">
              <a16:creationId xmlns:a16="http://schemas.microsoft.com/office/drawing/2014/main" id="{0920939E-EAEC-41D3-9A5F-B17D518C5A67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69" name="TextBox 2968">
          <a:extLst>
            <a:ext uri="{FF2B5EF4-FFF2-40B4-BE49-F238E27FC236}">
              <a16:creationId xmlns:a16="http://schemas.microsoft.com/office/drawing/2014/main" id="{4E1F1E90-83D3-40FC-BA0A-C19B0C6862F1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70" name="TextBox 2969">
          <a:extLst>
            <a:ext uri="{FF2B5EF4-FFF2-40B4-BE49-F238E27FC236}">
              <a16:creationId xmlns:a16="http://schemas.microsoft.com/office/drawing/2014/main" id="{E562F57B-99AB-474E-B410-FB5560FE7969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71" name="TextBox 2970">
          <a:extLst>
            <a:ext uri="{FF2B5EF4-FFF2-40B4-BE49-F238E27FC236}">
              <a16:creationId xmlns:a16="http://schemas.microsoft.com/office/drawing/2014/main" id="{D78BA906-B20B-4396-AD33-B4C97A2F1D73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72" name="TextBox 2971">
          <a:extLst>
            <a:ext uri="{FF2B5EF4-FFF2-40B4-BE49-F238E27FC236}">
              <a16:creationId xmlns:a16="http://schemas.microsoft.com/office/drawing/2014/main" id="{A8814D1C-A01F-4B38-A776-011AECBC50BB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34</xdr:row>
      <xdr:rowOff>160534</xdr:rowOff>
    </xdr:from>
    <xdr:ext cx="184731" cy="264560"/>
    <xdr:sp macro="" textlink="">
      <xdr:nvSpPr>
        <xdr:cNvPr id="2973" name="TextBox 2972">
          <a:extLst>
            <a:ext uri="{FF2B5EF4-FFF2-40B4-BE49-F238E27FC236}">
              <a16:creationId xmlns:a16="http://schemas.microsoft.com/office/drawing/2014/main" id="{C394961D-8794-495E-9C2A-CDA3DAA1EFDF}"/>
            </a:ext>
          </a:extLst>
        </xdr:cNvPr>
        <xdr:cNvSpPr txBox="1"/>
      </xdr:nvSpPr>
      <xdr:spPr>
        <a:xfrm>
          <a:off x="5740400" y="122699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2974" name="TextBox 2973">
          <a:extLst>
            <a:ext uri="{FF2B5EF4-FFF2-40B4-BE49-F238E27FC236}">
              <a16:creationId xmlns:a16="http://schemas.microsoft.com/office/drawing/2014/main" id="{3A857749-0685-4ADC-B499-92665EFE6B2F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34</xdr:row>
      <xdr:rowOff>160534</xdr:rowOff>
    </xdr:from>
    <xdr:ext cx="184731" cy="566915"/>
    <xdr:sp macro="" textlink="">
      <xdr:nvSpPr>
        <xdr:cNvPr id="2975" name="TextBox 2974">
          <a:extLst>
            <a:ext uri="{FF2B5EF4-FFF2-40B4-BE49-F238E27FC236}">
              <a16:creationId xmlns:a16="http://schemas.microsoft.com/office/drawing/2014/main" id="{D3B85164-BA8C-40C9-942D-20DF00F6A8DF}"/>
            </a:ext>
          </a:extLst>
        </xdr:cNvPr>
        <xdr:cNvSpPr txBox="1"/>
      </xdr:nvSpPr>
      <xdr:spPr>
        <a:xfrm>
          <a:off x="5740400" y="12269984"/>
          <a:ext cx="184731" cy="566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76" name="TextBox 2975">
          <a:extLst>
            <a:ext uri="{FF2B5EF4-FFF2-40B4-BE49-F238E27FC236}">
              <a16:creationId xmlns:a16="http://schemas.microsoft.com/office/drawing/2014/main" id="{5EBECD47-6FE7-451A-ACB5-9E6F9ADE2D1D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77" name="TextBox 2976">
          <a:extLst>
            <a:ext uri="{FF2B5EF4-FFF2-40B4-BE49-F238E27FC236}">
              <a16:creationId xmlns:a16="http://schemas.microsoft.com/office/drawing/2014/main" id="{8C0EE9AD-50E2-4686-8985-1780F46CDF8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78" name="TextBox 2977">
          <a:extLst>
            <a:ext uri="{FF2B5EF4-FFF2-40B4-BE49-F238E27FC236}">
              <a16:creationId xmlns:a16="http://schemas.microsoft.com/office/drawing/2014/main" id="{0D6C5459-3B03-443E-A263-F5182D5E711C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79" name="TextBox 2978">
          <a:extLst>
            <a:ext uri="{FF2B5EF4-FFF2-40B4-BE49-F238E27FC236}">
              <a16:creationId xmlns:a16="http://schemas.microsoft.com/office/drawing/2014/main" id="{3B723727-4BA2-4396-BF95-9DCBB3863A9E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0" name="TextBox 2979">
          <a:extLst>
            <a:ext uri="{FF2B5EF4-FFF2-40B4-BE49-F238E27FC236}">
              <a16:creationId xmlns:a16="http://schemas.microsoft.com/office/drawing/2014/main" id="{FFEEB7F0-AEA0-4312-A590-B222E0360E78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1" name="TextBox 2980">
          <a:extLst>
            <a:ext uri="{FF2B5EF4-FFF2-40B4-BE49-F238E27FC236}">
              <a16:creationId xmlns:a16="http://schemas.microsoft.com/office/drawing/2014/main" id="{40797FA0-F44B-46C0-872A-A5832FBB6845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2" name="TextBox 2981">
          <a:extLst>
            <a:ext uri="{FF2B5EF4-FFF2-40B4-BE49-F238E27FC236}">
              <a16:creationId xmlns:a16="http://schemas.microsoft.com/office/drawing/2014/main" id="{A072C5C1-7A73-41C5-B2E6-1DF2FE9ABCA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3" name="TextBox 2982">
          <a:extLst>
            <a:ext uri="{FF2B5EF4-FFF2-40B4-BE49-F238E27FC236}">
              <a16:creationId xmlns:a16="http://schemas.microsoft.com/office/drawing/2014/main" id="{D0FCF0F0-A4F6-4485-942D-EE5C0862A9D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4" name="TextBox 2983">
          <a:extLst>
            <a:ext uri="{FF2B5EF4-FFF2-40B4-BE49-F238E27FC236}">
              <a16:creationId xmlns:a16="http://schemas.microsoft.com/office/drawing/2014/main" id="{94D53CE9-2654-47E5-9870-1142BA7B0B7A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5" name="TextBox 2984">
          <a:extLst>
            <a:ext uri="{FF2B5EF4-FFF2-40B4-BE49-F238E27FC236}">
              <a16:creationId xmlns:a16="http://schemas.microsoft.com/office/drawing/2014/main" id="{F900E961-E574-4E40-9A23-3ED8E75639FC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6" name="TextBox 2985">
          <a:extLst>
            <a:ext uri="{FF2B5EF4-FFF2-40B4-BE49-F238E27FC236}">
              <a16:creationId xmlns:a16="http://schemas.microsoft.com/office/drawing/2014/main" id="{E013B5BC-6050-4502-A217-D5332E883354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7" name="TextBox 2986">
          <a:extLst>
            <a:ext uri="{FF2B5EF4-FFF2-40B4-BE49-F238E27FC236}">
              <a16:creationId xmlns:a16="http://schemas.microsoft.com/office/drawing/2014/main" id="{91058254-1977-4F0A-84E8-8193B3B203BB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8" name="TextBox 2987">
          <a:extLst>
            <a:ext uri="{FF2B5EF4-FFF2-40B4-BE49-F238E27FC236}">
              <a16:creationId xmlns:a16="http://schemas.microsoft.com/office/drawing/2014/main" id="{823FDC62-057F-4269-AA53-AC6C986CBAB9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89" name="TextBox 2988">
          <a:extLst>
            <a:ext uri="{FF2B5EF4-FFF2-40B4-BE49-F238E27FC236}">
              <a16:creationId xmlns:a16="http://schemas.microsoft.com/office/drawing/2014/main" id="{55C95869-66F6-4228-B53C-3A45434456BE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0" name="TextBox 2989">
          <a:extLst>
            <a:ext uri="{FF2B5EF4-FFF2-40B4-BE49-F238E27FC236}">
              <a16:creationId xmlns:a16="http://schemas.microsoft.com/office/drawing/2014/main" id="{40985DEE-6FE3-4AFB-94D0-BCA68FFD064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1" name="TextBox 2990">
          <a:extLst>
            <a:ext uri="{FF2B5EF4-FFF2-40B4-BE49-F238E27FC236}">
              <a16:creationId xmlns:a16="http://schemas.microsoft.com/office/drawing/2014/main" id="{5ADAA83F-5F60-42F2-9129-B4C36865AF61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2" name="TextBox 2991">
          <a:extLst>
            <a:ext uri="{FF2B5EF4-FFF2-40B4-BE49-F238E27FC236}">
              <a16:creationId xmlns:a16="http://schemas.microsoft.com/office/drawing/2014/main" id="{A9F4ADCF-D275-43E6-AD53-F2F41AEF1C75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3" name="TextBox 2992">
          <a:extLst>
            <a:ext uri="{FF2B5EF4-FFF2-40B4-BE49-F238E27FC236}">
              <a16:creationId xmlns:a16="http://schemas.microsoft.com/office/drawing/2014/main" id="{CF1EC52C-3EB2-4575-9437-9EB542376D62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4" name="TextBox 2993">
          <a:extLst>
            <a:ext uri="{FF2B5EF4-FFF2-40B4-BE49-F238E27FC236}">
              <a16:creationId xmlns:a16="http://schemas.microsoft.com/office/drawing/2014/main" id="{B06E8CC6-D8C7-44FB-8ECF-2D7F6CD39DD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5" name="TextBox 2994">
          <a:extLst>
            <a:ext uri="{FF2B5EF4-FFF2-40B4-BE49-F238E27FC236}">
              <a16:creationId xmlns:a16="http://schemas.microsoft.com/office/drawing/2014/main" id="{7087A635-D5F1-46CD-AB1F-46FC851C461F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6" name="TextBox 2995">
          <a:extLst>
            <a:ext uri="{FF2B5EF4-FFF2-40B4-BE49-F238E27FC236}">
              <a16:creationId xmlns:a16="http://schemas.microsoft.com/office/drawing/2014/main" id="{403C59FA-7277-4376-AAD6-0994296D41F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7" name="TextBox 2996">
          <a:extLst>
            <a:ext uri="{FF2B5EF4-FFF2-40B4-BE49-F238E27FC236}">
              <a16:creationId xmlns:a16="http://schemas.microsoft.com/office/drawing/2014/main" id="{21FBCE3D-56AC-4654-9A26-A62875239AB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8" name="TextBox 2997">
          <a:extLst>
            <a:ext uri="{FF2B5EF4-FFF2-40B4-BE49-F238E27FC236}">
              <a16:creationId xmlns:a16="http://schemas.microsoft.com/office/drawing/2014/main" id="{686C13B9-AC29-423C-BACE-0B57606DCB4B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36</xdr:row>
      <xdr:rowOff>160534</xdr:rowOff>
    </xdr:from>
    <xdr:ext cx="184731" cy="264560"/>
    <xdr:sp macro="" textlink="">
      <xdr:nvSpPr>
        <xdr:cNvPr id="2999" name="TextBox 2998">
          <a:extLst>
            <a:ext uri="{FF2B5EF4-FFF2-40B4-BE49-F238E27FC236}">
              <a16:creationId xmlns:a16="http://schemas.microsoft.com/office/drawing/2014/main" id="{36F98F23-840B-4016-B155-63A8BECED6C7}"/>
            </a:ext>
          </a:extLst>
        </xdr:cNvPr>
        <xdr:cNvSpPr txBox="1"/>
      </xdr:nvSpPr>
      <xdr:spPr>
        <a:xfrm>
          <a:off x="5740400" y="1310818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0" name="TextBox 2999">
          <a:extLst>
            <a:ext uri="{FF2B5EF4-FFF2-40B4-BE49-F238E27FC236}">
              <a16:creationId xmlns:a16="http://schemas.microsoft.com/office/drawing/2014/main" id="{F16DEFFB-3B5C-4C2F-80A8-A556EB416AEA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3001" name="TextBox 3000">
          <a:extLst>
            <a:ext uri="{FF2B5EF4-FFF2-40B4-BE49-F238E27FC236}">
              <a16:creationId xmlns:a16="http://schemas.microsoft.com/office/drawing/2014/main" id="{50DDA47A-0AB4-4A3C-8657-7950F4BFB008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2" name="TextBox 3001">
          <a:extLst>
            <a:ext uri="{FF2B5EF4-FFF2-40B4-BE49-F238E27FC236}">
              <a16:creationId xmlns:a16="http://schemas.microsoft.com/office/drawing/2014/main" id="{01657227-E42A-4E4E-8649-F0789B154022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3" name="TextBox 3002">
          <a:extLst>
            <a:ext uri="{FF2B5EF4-FFF2-40B4-BE49-F238E27FC236}">
              <a16:creationId xmlns:a16="http://schemas.microsoft.com/office/drawing/2014/main" id="{D110D4D1-B8B4-4477-8A61-E23691377595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3004" name="TextBox 3003">
          <a:extLst>
            <a:ext uri="{FF2B5EF4-FFF2-40B4-BE49-F238E27FC236}">
              <a16:creationId xmlns:a16="http://schemas.microsoft.com/office/drawing/2014/main" id="{CC297EE6-0EBD-400F-9BBF-1103B98C7888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5" name="TextBox 3004">
          <a:extLst>
            <a:ext uri="{FF2B5EF4-FFF2-40B4-BE49-F238E27FC236}">
              <a16:creationId xmlns:a16="http://schemas.microsoft.com/office/drawing/2014/main" id="{449AAFC5-7F82-4AE0-ADDF-601AF723CB12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6" name="TextBox 3005">
          <a:extLst>
            <a:ext uri="{FF2B5EF4-FFF2-40B4-BE49-F238E27FC236}">
              <a16:creationId xmlns:a16="http://schemas.microsoft.com/office/drawing/2014/main" id="{F4EB07D3-7A98-41F1-B4D4-367A41CC6CEF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3007" name="TextBox 3006">
          <a:extLst>
            <a:ext uri="{FF2B5EF4-FFF2-40B4-BE49-F238E27FC236}">
              <a16:creationId xmlns:a16="http://schemas.microsoft.com/office/drawing/2014/main" id="{DBD6E504-7C1D-4111-9991-A506DCB4A1F1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8" name="TextBox 3007">
          <a:extLst>
            <a:ext uri="{FF2B5EF4-FFF2-40B4-BE49-F238E27FC236}">
              <a16:creationId xmlns:a16="http://schemas.microsoft.com/office/drawing/2014/main" id="{D39CFA98-4CA2-4613-B4DC-4BEE3FC97952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09" name="TextBox 3008">
          <a:extLst>
            <a:ext uri="{FF2B5EF4-FFF2-40B4-BE49-F238E27FC236}">
              <a16:creationId xmlns:a16="http://schemas.microsoft.com/office/drawing/2014/main" id="{2970F8FE-8F1C-4475-82B6-7604E4ECD6E9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36</xdr:row>
      <xdr:rowOff>322459</xdr:rowOff>
    </xdr:from>
    <xdr:ext cx="184731" cy="529120"/>
    <xdr:sp macro="" textlink="">
      <xdr:nvSpPr>
        <xdr:cNvPr id="3010" name="TextBox 3009">
          <a:extLst>
            <a:ext uri="{FF2B5EF4-FFF2-40B4-BE49-F238E27FC236}">
              <a16:creationId xmlns:a16="http://schemas.microsoft.com/office/drawing/2014/main" id="{08EBAF99-3944-44D2-8E8C-58EBDE34F616}"/>
            </a:ext>
          </a:extLst>
        </xdr:cNvPr>
        <xdr:cNvSpPr txBox="1"/>
      </xdr:nvSpPr>
      <xdr:spPr>
        <a:xfrm>
          <a:off x="5740400" y="13270109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37</xdr:row>
      <xdr:rowOff>0</xdr:rowOff>
    </xdr:from>
    <xdr:ext cx="184731" cy="529120"/>
    <xdr:sp macro="" textlink="">
      <xdr:nvSpPr>
        <xdr:cNvPr id="3011" name="TextBox 3010">
          <a:extLst>
            <a:ext uri="{FF2B5EF4-FFF2-40B4-BE49-F238E27FC236}">
              <a16:creationId xmlns:a16="http://schemas.microsoft.com/office/drawing/2014/main" id="{4FE84176-52F7-4546-97CF-57579909EB54}"/>
            </a:ext>
          </a:extLst>
        </xdr:cNvPr>
        <xdr:cNvSpPr txBox="1"/>
      </xdr:nvSpPr>
      <xdr:spPr>
        <a:xfrm>
          <a:off x="5740400" y="133667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12" name="TextBox 3011">
          <a:extLst>
            <a:ext uri="{FF2B5EF4-FFF2-40B4-BE49-F238E27FC236}">
              <a16:creationId xmlns:a16="http://schemas.microsoft.com/office/drawing/2014/main" id="{1B3536F4-E22F-47E9-B86F-33A8D23DD807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13" name="TextBox 3012">
          <a:extLst>
            <a:ext uri="{FF2B5EF4-FFF2-40B4-BE49-F238E27FC236}">
              <a16:creationId xmlns:a16="http://schemas.microsoft.com/office/drawing/2014/main" id="{125C6D63-9B8C-49EE-BAEB-230D7C4C5E1B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3015" name="TextBox 3014">
          <a:extLst>
            <a:ext uri="{FF2B5EF4-FFF2-40B4-BE49-F238E27FC236}">
              <a16:creationId xmlns:a16="http://schemas.microsoft.com/office/drawing/2014/main" id="{40F2B804-27C7-4D32-B52E-59A986CB1DCA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16" name="TextBox 3015">
          <a:extLst>
            <a:ext uri="{FF2B5EF4-FFF2-40B4-BE49-F238E27FC236}">
              <a16:creationId xmlns:a16="http://schemas.microsoft.com/office/drawing/2014/main" id="{54ED6165-77C5-456E-83E0-74AE3A41F5F3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17" name="TextBox 3016">
          <a:extLst>
            <a:ext uri="{FF2B5EF4-FFF2-40B4-BE49-F238E27FC236}">
              <a16:creationId xmlns:a16="http://schemas.microsoft.com/office/drawing/2014/main" id="{B2D51425-096C-4F95-830D-AE0D1CCB5737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3018" name="TextBox 3017">
          <a:extLst>
            <a:ext uri="{FF2B5EF4-FFF2-40B4-BE49-F238E27FC236}">
              <a16:creationId xmlns:a16="http://schemas.microsoft.com/office/drawing/2014/main" id="{92AE11EB-993F-4B95-9161-5A69EF9D427A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3019" name="TextBox 3018">
          <a:extLst>
            <a:ext uri="{FF2B5EF4-FFF2-40B4-BE49-F238E27FC236}">
              <a16:creationId xmlns:a16="http://schemas.microsoft.com/office/drawing/2014/main" id="{3B5BF7FD-E5B5-4773-A482-647594CADCF5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20" name="TextBox 3019">
          <a:extLst>
            <a:ext uri="{FF2B5EF4-FFF2-40B4-BE49-F238E27FC236}">
              <a16:creationId xmlns:a16="http://schemas.microsoft.com/office/drawing/2014/main" id="{AADBC542-AA0F-48D2-BD37-296D4C2EBD16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21" name="TextBox 3020">
          <a:extLst>
            <a:ext uri="{FF2B5EF4-FFF2-40B4-BE49-F238E27FC236}">
              <a16:creationId xmlns:a16="http://schemas.microsoft.com/office/drawing/2014/main" id="{4186A2E2-1F36-46FF-AF16-5AD406BB3BE5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3022" name="TextBox 3021">
          <a:extLst>
            <a:ext uri="{FF2B5EF4-FFF2-40B4-BE49-F238E27FC236}">
              <a16:creationId xmlns:a16="http://schemas.microsoft.com/office/drawing/2014/main" id="{39F71212-2372-4191-ACD4-DDD0B07F2C18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3023" name="TextBox 3022">
          <a:extLst>
            <a:ext uri="{FF2B5EF4-FFF2-40B4-BE49-F238E27FC236}">
              <a16:creationId xmlns:a16="http://schemas.microsoft.com/office/drawing/2014/main" id="{B94AD538-F8DA-4B4A-A3E8-9CEB0432EB59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24" name="TextBox 3023">
          <a:extLst>
            <a:ext uri="{FF2B5EF4-FFF2-40B4-BE49-F238E27FC236}">
              <a16:creationId xmlns:a16="http://schemas.microsoft.com/office/drawing/2014/main" id="{D08B5BE9-187F-47E7-BC99-5EDF359DCEE9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529120"/>
    <xdr:sp macro="" textlink="">
      <xdr:nvSpPr>
        <xdr:cNvPr id="3025" name="TextBox 3024">
          <a:extLst>
            <a:ext uri="{FF2B5EF4-FFF2-40B4-BE49-F238E27FC236}">
              <a16:creationId xmlns:a16="http://schemas.microsoft.com/office/drawing/2014/main" id="{8CAB701B-4EA5-4F01-A28E-FAB298A0CF51}"/>
            </a:ext>
          </a:extLst>
        </xdr:cNvPr>
        <xdr:cNvSpPr txBox="1"/>
      </xdr:nvSpPr>
      <xdr:spPr>
        <a:xfrm>
          <a:off x="5740400" y="14446250"/>
          <a:ext cx="184731" cy="529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40</xdr:row>
      <xdr:rowOff>0</xdr:rowOff>
    </xdr:from>
    <xdr:ext cx="184731" cy="1058240"/>
    <xdr:sp macro="" textlink="">
      <xdr:nvSpPr>
        <xdr:cNvPr id="3026" name="TextBox 3025">
          <a:extLst>
            <a:ext uri="{FF2B5EF4-FFF2-40B4-BE49-F238E27FC236}">
              <a16:creationId xmlns:a16="http://schemas.microsoft.com/office/drawing/2014/main" id="{5E4E0681-9705-4F92-9BB2-C8C3061EC244}"/>
            </a:ext>
          </a:extLst>
        </xdr:cNvPr>
        <xdr:cNvSpPr txBox="1"/>
      </xdr:nvSpPr>
      <xdr:spPr>
        <a:xfrm>
          <a:off x="5740400" y="14446250"/>
          <a:ext cx="184731" cy="1058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028" name="TextBox 3027">
          <a:extLst>
            <a:ext uri="{FF2B5EF4-FFF2-40B4-BE49-F238E27FC236}">
              <a16:creationId xmlns:a16="http://schemas.microsoft.com/office/drawing/2014/main" id="{9CE4975F-91A3-4C1A-A8F0-A496F21AEE21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3029" name="TextBox 3028">
          <a:extLst>
            <a:ext uri="{FF2B5EF4-FFF2-40B4-BE49-F238E27FC236}">
              <a16:creationId xmlns:a16="http://schemas.microsoft.com/office/drawing/2014/main" id="{31D36979-4A41-4D67-B233-7771065E190A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30" name="TextBox 3029">
          <a:extLst>
            <a:ext uri="{FF2B5EF4-FFF2-40B4-BE49-F238E27FC236}">
              <a16:creationId xmlns:a16="http://schemas.microsoft.com/office/drawing/2014/main" id="{9AA2B197-4620-4188-9176-8AA98560DB62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3031" name="TextBox 3030">
          <a:extLst>
            <a:ext uri="{FF2B5EF4-FFF2-40B4-BE49-F238E27FC236}">
              <a16:creationId xmlns:a16="http://schemas.microsoft.com/office/drawing/2014/main" id="{64B6013C-4D0B-4955-8B55-ED22ED992401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32" name="TextBox 3031">
          <a:extLst>
            <a:ext uri="{FF2B5EF4-FFF2-40B4-BE49-F238E27FC236}">
              <a16:creationId xmlns:a16="http://schemas.microsoft.com/office/drawing/2014/main" id="{8F73E92D-DEC5-430B-83FA-C5F0CB2D8052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3033" name="TextBox 3032">
          <a:extLst>
            <a:ext uri="{FF2B5EF4-FFF2-40B4-BE49-F238E27FC236}">
              <a16:creationId xmlns:a16="http://schemas.microsoft.com/office/drawing/2014/main" id="{871EDD5B-980C-4541-8A72-D54FC5E3BC21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34" name="TextBox 3033">
          <a:extLst>
            <a:ext uri="{FF2B5EF4-FFF2-40B4-BE49-F238E27FC236}">
              <a16:creationId xmlns:a16="http://schemas.microsoft.com/office/drawing/2014/main" id="{201F7FF4-FB19-42AB-82E8-70EB14C3DE7E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3035" name="TextBox 3034">
          <a:extLst>
            <a:ext uri="{FF2B5EF4-FFF2-40B4-BE49-F238E27FC236}">
              <a16:creationId xmlns:a16="http://schemas.microsoft.com/office/drawing/2014/main" id="{95AD91F5-C230-4B23-9641-DCD794313CB7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36" name="TextBox 3035">
          <a:extLst>
            <a:ext uri="{FF2B5EF4-FFF2-40B4-BE49-F238E27FC236}">
              <a16:creationId xmlns:a16="http://schemas.microsoft.com/office/drawing/2014/main" id="{B77DCE62-2B44-4922-94B8-A017F4C19468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3037" name="TextBox 3036">
          <a:extLst>
            <a:ext uri="{FF2B5EF4-FFF2-40B4-BE49-F238E27FC236}">
              <a16:creationId xmlns:a16="http://schemas.microsoft.com/office/drawing/2014/main" id="{5B9131AF-D5D5-4205-B809-04AC6B142859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38" name="TextBox 3037">
          <a:extLst>
            <a:ext uri="{FF2B5EF4-FFF2-40B4-BE49-F238E27FC236}">
              <a16:creationId xmlns:a16="http://schemas.microsoft.com/office/drawing/2014/main" id="{7837F181-CED3-4DFB-B015-18D6A3803319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3039" name="TextBox 3038">
          <a:extLst>
            <a:ext uri="{FF2B5EF4-FFF2-40B4-BE49-F238E27FC236}">
              <a16:creationId xmlns:a16="http://schemas.microsoft.com/office/drawing/2014/main" id="{448BA67D-EA0D-407A-98B7-69CC4FF4CDA2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40" name="TextBox 3039">
          <a:extLst>
            <a:ext uri="{FF2B5EF4-FFF2-40B4-BE49-F238E27FC236}">
              <a16:creationId xmlns:a16="http://schemas.microsoft.com/office/drawing/2014/main" id="{B9C5C4D0-00F9-4434-91F9-51B38B69922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39</xdr:row>
      <xdr:rowOff>293884</xdr:rowOff>
    </xdr:from>
    <xdr:ext cx="184731" cy="491326"/>
    <xdr:sp macro="" textlink="">
      <xdr:nvSpPr>
        <xdr:cNvPr id="3041" name="TextBox 3040">
          <a:extLst>
            <a:ext uri="{FF2B5EF4-FFF2-40B4-BE49-F238E27FC236}">
              <a16:creationId xmlns:a16="http://schemas.microsoft.com/office/drawing/2014/main" id="{D310AC0A-AC89-4B30-B1D7-33A2147E1ECE}"/>
            </a:ext>
          </a:extLst>
        </xdr:cNvPr>
        <xdr:cNvSpPr txBox="1"/>
      </xdr:nvSpPr>
      <xdr:spPr>
        <a:xfrm>
          <a:off x="5740400" y="144099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3042" name="TextBox 3041">
          <a:extLst>
            <a:ext uri="{FF2B5EF4-FFF2-40B4-BE49-F238E27FC236}">
              <a16:creationId xmlns:a16="http://schemas.microsoft.com/office/drawing/2014/main" id="{34C6307E-3593-4D72-8CEB-C8333B7957E8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43" name="TextBox 3042">
          <a:extLst>
            <a:ext uri="{FF2B5EF4-FFF2-40B4-BE49-F238E27FC236}">
              <a16:creationId xmlns:a16="http://schemas.microsoft.com/office/drawing/2014/main" id="{1A8FA2E0-EAB6-452E-A8F7-F043EBA21439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3044" name="TextBox 3043">
          <a:extLst>
            <a:ext uri="{FF2B5EF4-FFF2-40B4-BE49-F238E27FC236}">
              <a16:creationId xmlns:a16="http://schemas.microsoft.com/office/drawing/2014/main" id="{FF0E75ED-A8E3-4EF2-BCC7-B628751086AC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45" name="TextBox 3044">
          <a:extLst>
            <a:ext uri="{FF2B5EF4-FFF2-40B4-BE49-F238E27FC236}">
              <a16:creationId xmlns:a16="http://schemas.microsoft.com/office/drawing/2014/main" id="{668C9E27-40B0-4243-9A10-9D00668D08AB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3046" name="TextBox 3045">
          <a:extLst>
            <a:ext uri="{FF2B5EF4-FFF2-40B4-BE49-F238E27FC236}">
              <a16:creationId xmlns:a16="http://schemas.microsoft.com/office/drawing/2014/main" id="{1E30EADB-D922-48B1-A8C2-3CF0DB9ACEF1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47" name="TextBox 3046">
          <a:extLst>
            <a:ext uri="{FF2B5EF4-FFF2-40B4-BE49-F238E27FC236}">
              <a16:creationId xmlns:a16="http://schemas.microsoft.com/office/drawing/2014/main" id="{A439A2D0-075E-4C54-AE81-B29BB1AF423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3048" name="TextBox 3047">
          <a:extLst>
            <a:ext uri="{FF2B5EF4-FFF2-40B4-BE49-F238E27FC236}">
              <a16:creationId xmlns:a16="http://schemas.microsoft.com/office/drawing/2014/main" id="{D74505AD-403D-4C01-A035-9103EB654032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49" name="TextBox 3048">
          <a:extLst>
            <a:ext uri="{FF2B5EF4-FFF2-40B4-BE49-F238E27FC236}">
              <a16:creationId xmlns:a16="http://schemas.microsoft.com/office/drawing/2014/main" id="{FFC5BCBD-7471-4F7B-83AB-22625F97C8F4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293884</xdr:rowOff>
    </xdr:from>
    <xdr:ext cx="184731" cy="264560"/>
    <xdr:sp macro="" textlink="">
      <xdr:nvSpPr>
        <xdr:cNvPr id="3050" name="TextBox 3049">
          <a:extLst>
            <a:ext uri="{FF2B5EF4-FFF2-40B4-BE49-F238E27FC236}">
              <a16:creationId xmlns:a16="http://schemas.microsoft.com/office/drawing/2014/main" id="{34D558D2-2BCA-44E8-A987-EB4F81C19397}"/>
            </a:ext>
          </a:extLst>
        </xdr:cNvPr>
        <xdr:cNvSpPr txBox="1"/>
      </xdr:nvSpPr>
      <xdr:spPr>
        <a:xfrm>
          <a:off x="5740400" y="144099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51" name="TextBox 3050">
          <a:extLst>
            <a:ext uri="{FF2B5EF4-FFF2-40B4-BE49-F238E27FC236}">
              <a16:creationId xmlns:a16="http://schemas.microsoft.com/office/drawing/2014/main" id="{782ED184-2E26-4251-885E-0DFEA73BD4C0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436759</xdr:rowOff>
    </xdr:from>
    <xdr:ext cx="184731" cy="264560"/>
    <xdr:sp macro="" textlink="">
      <xdr:nvSpPr>
        <xdr:cNvPr id="3052" name="TextBox 3051">
          <a:extLst>
            <a:ext uri="{FF2B5EF4-FFF2-40B4-BE49-F238E27FC236}">
              <a16:creationId xmlns:a16="http://schemas.microsoft.com/office/drawing/2014/main" id="{CB75FB7B-AB10-4E5D-8C02-DB5C9041C83D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39</xdr:row>
      <xdr:rowOff>570109</xdr:rowOff>
    </xdr:from>
    <xdr:ext cx="184731" cy="264560"/>
    <xdr:sp macro="" textlink="">
      <xdr:nvSpPr>
        <xdr:cNvPr id="3053" name="TextBox 3052">
          <a:extLst>
            <a:ext uri="{FF2B5EF4-FFF2-40B4-BE49-F238E27FC236}">
              <a16:creationId xmlns:a16="http://schemas.microsoft.com/office/drawing/2014/main" id="{5C9C1345-B8FC-4D83-9E00-8E7B472807BA}"/>
            </a:ext>
          </a:extLst>
        </xdr:cNvPr>
        <xdr:cNvSpPr txBox="1"/>
      </xdr:nvSpPr>
      <xdr:spPr>
        <a:xfrm>
          <a:off x="5740400" y="144448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054" name="TextBox 3053">
          <a:extLst>
            <a:ext uri="{FF2B5EF4-FFF2-40B4-BE49-F238E27FC236}">
              <a16:creationId xmlns:a16="http://schemas.microsoft.com/office/drawing/2014/main" id="{183BBEA5-D5EC-4D1E-8B72-195140B13F87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3055" name="TextBox 3054">
          <a:extLst>
            <a:ext uri="{FF2B5EF4-FFF2-40B4-BE49-F238E27FC236}">
              <a16:creationId xmlns:a16="http://schemas.microsoft.com/office/drawing/2014/main" id="{2D3793E3-00E0-4E99-8C02-B9B69FFEDBC8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3056" name="TextBox 3055">
          <a:extLst>
            <a:ext uri="{FF2B5EF4-FFF2-40B4-BE49-F238E27FC236}">
              <a16:creationId xmlns:a16="http://schemas.microsoft.com/office/drawing/2014/main" id="{F1AD8940-A339-4438-A6BB-190C5535E76F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57" name="TextBox 3056">
          <a:extLst>
            <a:ext uri="{FF2B5EF4-FFF2-40B4-BE49-F238E27FC236}">
              <a16:creationId xmlns:a16="http://schemas.microsoft.com/office/drawing/2014/main" id="{2E819EAD-5B8E-46D0-A953-963D1DF77BE2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3058" name="TextBox 3057">
          <a:extLst>
            <a:ext uri="{FF2B5EF4-FFF2-40B4-BE49-F238E27FC236}">
              <a16:creationId xmlns:a16="http://schemas.microsoft.com/office/drawing/2014/main" id="{F0CD613F-E18B-4551-B424-43E9D7BC383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59" name="TextBox 3058">
          <a:extLst>
            <a:ext uri="{FF2B5EF4-FFF2-40B4-BE49-F238E27FC236}">
              <a16:creationId xmlns:a16="http://schemas.microsoft.com/office/drawing/2014/main" id="{2094C2A7-F1AA-4527-9CA5-F9ED336952D7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3060" name="TextBox 3059">
          <a:extLst>
            <a:ext uri="{FF2B5EF4-FFF2-40B4-BE49-F238E27FC236}">
              <a16:creationId xmlns:a16="http://schemas.microsoft.com/office/drawing/2014/main" id="{9E9CB336-D40A-4947-86DE-4AF50FDD405C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61" name="TextBox 3060">
          <a:extLst>
            <a:ext uri="{FF2B5EF4-FFF2-40B4-BE49-F238E27FC236}">
              <a16:creationId xmlns:a16="http://schemas.microsoft.com/office/drawing/2014/main" id="{83C94E1A-B658-43E9-8D0D-EFDF08C67C9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3062" name="TextBox 3061">
          <a:extLst>
            <a:ext uri="{FF2B5EF4-FFF2-40B4-BE49-F238E27FC236}">
              <a16:creationId xmlns:a16="http://schemas.microsoft.com/office/drawing/2014/main" id="{6CBCF647-032D-499B-8204-BE68AD72BE9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63" name="TextBox 3062">
          <a:extLst>
            <a:ext uri="{FF2B5EF4-FFF2-40B4-BE49-F238E27FC236}">
              <a16:creationId xmlns:a16="http://schemas.microsoft.com/office/drawing/2014/main" id="{EF89640E-2E10-4EB0-A8F3-6A7A1F6A9A38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3064" name="TextBox 3063">
          <a:extLst>
            <a:ext uri="{FF2B5EF4-FFF2-40B4-BE49-F238E27FC236}">
              <a16:creationId xmlns:a16="http://schemas.microsoft.com/office/drawing/2014/main" id="{B5D92548-ABE2-4550-8D14-83D5DA3050F6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65" name="TextBox 3064">
          <a:extLst>
            <a:ext uri="{FF2B5EF4-FFF2-40B4-BE49-F238E27FC236}">
              <a16:creationId xmlns:a16="http://schemas.microsoft.com/office/drawing/2014/main" id="{BE72D917-9BA2-45D8-9EA6-74F9BBEC7CF2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3066" name="TextBox 3065">
          <a:extLst>
            <a:ext uri="{FF2B5EF4-FFF2-40B4-BE49-F238E27FC236}">
              <a16:creationId xmlns:a16="http://schemas.microsoft.com/office/drawing/2014/main" id="{39FAE08C-0525-45C7-8AAD-95837DDA60BF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67" name="TextBox 3066">
          <a:extLst>
            <a:ext uri="{FF2B5EF4-FFF2-40B4-BE49-F238E27FC236}">
              <a16:creationId xmlns:a16="http://schemas.microsoft.com/office/drawing/2014/main" id="{106FA11D-F714-4D33-AA69-4CFCB99700FC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40</xdr:row>
      <xdr:rowOff>293884</xdr:rowOff>
    </xdr:from>
    <xdr:ext cx="184731" cy="491326"/>
    <xdr:sp macro="" textlink="">
      <xdr:nvSpPr>
        <xdr:cNvPr id="3068" name="TextBox 3067">
          <a:extLst>
            <a:ext uri="{FF2B5EF4-FFF2-40B4-BE49-F238E27FC236}">
              <a16:creationId xmlns:a16="http://schemas.microsoft.com/office/drawing/2014/main" id="{ADF31BB0-28EC-4169-850B-B6F6206DAD17}"/>
            </a:ext>
          </a:extLst>
        </xdr:cNvPr>
        <xdr:cNvSpPr txBox="1"/>
      </xdr:nvSpPr>
      <xdr:spPr>
        <a:xfrm>
          <a:off x="5740400" y="14740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3069" name="TextBox 3068">
          <a:extLst>
            <a:ext uri="{FF2B5EF4-FFF2-40B4-BE49-F238E27FC236}">
              <a16:creationId xmlns:a16="http://schemas.microsoft.com/office/drawing/2014/main" id="{781A4423-8905-4298-99ED-95CD52670A57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70" name="TextBox 3069">
          <a:extLst>
            <a:ext uri="{FF2B5EF4-FFF2-40B4-BE49-F238E27FC236}">
              <a16:creationId xmlns:a16="http://schemas.microsoft.com/office/drawing/2014/main" id="{851FDD84-6FEE-44FE-8F3E-A7EAE5544BD4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3071" name="TextBox 3070">
          <a:extLst>
            <a:ext uri="{FF2B5EF4-FFF2-40B4-BE49-F238E27FC236}">
              <a16:creationId xmlns:a16="http://schemas.microsoft.com/office/drawing/2014/main" id="{7493203C-FE56-49F7-A6E4-246C8D0C47B2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72" name="TextBox 3071">
          <a:extLst>
            <a:ext uri="{FF2B5EF4-FFF2-40B4-BE49-F238E27FC236}">
              <a16:creationId xmlns:a16="http://schemas.microsoft.com/office/drawing/2014/main" id="{7576198B-27C7-4BF0-B52D-99008C44BD1F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3073" name="TextBox 3072">
          <a:extLst>
            <a:ext uri="{FF2B5EF4-FFF2-40B4-BE49-F238E27FC236}">
              <a16:creationId xmlns:a16="http://schemas.microsoft.com/office/drawing/2014/main" id="{C8473EAD-F11B-4ACD-9323-31E303B692BF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74" name="TextBox 3073">
          <a:extLst>
            <a:ext uri="{FF2B5EF4-FFF2-40B4-BE49-F238E27FC236}">
              <a16:creationId xmlns:a16="http://schemas.microsoft.com/office/drawing/2014/main" id="{E1588DE3-0D0D-4162-BB11-3A25D95A1AA8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3075" name="TextBox 3074">
          <a:extLst>
            <a:ext uri="{FF2B5EF4-FFF2-40B4-BE49-F238E27FC236}">
              <a16:creationId xmlns:a16="http://schemas.microsoft.com/office/drawing/2014/main" id="{C37A0A42-E23F-4675-A2D5-5D66C981896B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76" name="TextBox 3075">
          <a:extLst>
            <a:ext uri="{FF2B5EF4-FFF2-40B4-BE49-F238E27FC236}">
              <a16:creationId xmlns:a16="http://schemas.microsoft.com/office/drawing/2014/main" id="{72607062-0A6A-45A2-B38B-CF5012F0F21E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293884</xdr:rowOff>
    </xdr:from>
    <xdr:ext cx="184731" cy="264560"/>
    <xdr:sp macro="" textlink="">
      <xdr:nvSpPr>
        <xdr:cNvPr id="3077" name="TextBox 3076">
          <a:extLst>
            <a:ext uri="{FF2B5EF4-FFF2-40B4-BE49-F238E27FC236}">
              <a16:creationId xmlns:a16="http://schemas.microsoft.com/office/drawing/2014/main" id="{0FD07FE3-2D8B-437F-B439-28238410BDC5}"/>
            </a:ext>
          </a:extLst>
        </xdr:cNvPr>
        <xdr:cNvSpPr txBox="1"/>
      </xdr:nvSpPr>
      <xdr:spPr>
        <a:xfrm>
          <a:off x="5740400" y="14740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78" name="TextBox 3077">
          <a:extLst>
            <a:ext uri="{FF2B5EF4-FFF2-40B4-BE49-F238E27FC236}">
              <a16:creationId xmlns:a16="http://schemas.microsoft.com/office/drawing/2014/main" id="{A6D63997-02B2-4CD9-9B0F-2CB74CC57239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436759</xdr:rowOff>
    </xdr:from>
    <xdr:ext cx="184731" cy="264560"/>
    <xdr:sp macro="" textlink="">
      <xdr:nvSpPr>
        <xdr:cNvPr id="3079" name="TextBox 3078">
          <a:extLst>
            <a:ext uri="{FF2B5EF4-FFF2-40B4-BE49-F238E27FC236}">
              <a16:creationId xmlns:a16="http://schemas.microsoft.com/office/drawing/2014/main" id="{09F856D0-2720-4CAB-808C-768CAF4D9756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40</xdr:row>
      <xdr:rowOff>570109</xdr:rowOff>
    </xdr:from>
    <xdr:ext cx="184731" cy="264560"/>
    <xdr:sp macro="" textlink="">
      <xdr:nvSpPr>
        <xdr:cNvPr id="3080" name="TextBox 3079">
          <a:extLst>
            <a:ext uri="{FF2B5EF4-FFF2-40B4-BE49-F238E27FC236}">
              <a16:creationId xmlns:a16="http://schemas.microsoft.com/office/drawing/2014/main" id="{DAE48944-A34D-438B-8CDC-EECD275783A1}"/>
            </a:ext>
          </a:extLst>
        </xdr:cNvPr>
        <xdr:cNvSpPr txBox="1"/>
      </xdr:nvSpPr>
      <xdr:spPr>
        <a:xfrm>
          <a:off x="5740400" y="147750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3081" name="TextBox 3080">
          <a:extLst>
            <a:ext uri="{FF2B5EF4-FFF2-40B4-BE49-F238E27FC236}">
              <a16:creationId xmlns:a16="http://schemas.microsoft.com/office/drawing/2014/main" id="{83CC3EDB-64C4-4C83-943D-6BD5956225EF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82" name="TextBox 3081">
          <a:extLst>
            <a:ext uri="{FF2B5EF4-FFF2-40B4-BE49-F238E27FC236}">
              <a16:creationId xmlns:a16="http://schemas.microsoft.com/office/drawing/2014/main" id="{2ACDDAAB-0E19-4C5C-B7E1-3EE941727FBB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83" name="TextBox 3082">
          <a:extLst>
            <a:ext uri="{FF2B5EF4-FFF2-40B4-BE49-F238E27FC236}">
              <a16:creationId xmlns:a16="http://schemas.microsoft.com/office/drawing/2014/main" id="{1883D013-DDB2-4C72-A6DD-2978E47F4AB4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84" name="TextBox 3083">
          <a:extLst>
            <a:ext uri="{FF2B5EF4-FFF2-40B4-BE49-F238E27FC236}">
              <a16:creationId xmlns:a16="http://schemas.microsoft.com/office/drawing/2014/main" id="{6EBCC688-0B44-4EAC-95D1-344599859169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85" name="TextBox 3084">
          <a:extLst>
            <a:ext uri="{FF2B5EF4-FFF2-40B4-BE49-F238E27FC236}">
              <a16:creationId xmlns:a16="http://schemas.microsoft.com/office/drawing/2014/main" id="{301E8D7A-B6BD-4454-BBF5-DA476BDC1990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86" name="TextBox 3085">
          <a:extLst>
            <a:ext uri="{FF2B5EF4-FFF2-40B4-BE49-F238E27FC236}">
              <a16:creationId xmlns:a16="http://schemas.microsoft.com/office/drawing/2014/main" id="{A5C88A7E-F901-4E6D-BE1E-FB527460A378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87" name="TextBox 3086">
          <a:extLst>
            <a:ext uri="{FF2B5EF4-FFF2-40B4-BE49-F238E27FC236}">
              <a16:creationId xmlns:a16="http://schemas.microsoft.com/office/drawing/2014/main" id="{2BA06481-C3AE-494D-8770-FFB8D1F96F73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88" name="TextBox 3087">
          <a:extLst>
            <a:ext uri="{FF2B5EF4-FFF2-40B4-BE49-F238E27FC236}">
              <a16:creationId xmlns:a16="http://schemas.microsoft.com/office/drawing/2014/main" id="{87B889F8-58EC-4B69-844E-E46D398010F1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89" name="TextBox 3088">
          <a:extLst>
            <a:ext uri="{FF2B5EF4-FFF2-40B4-BE49-F238E27FC236}">
              <a16:creationId xmlns:a16="http://schemas.microsoft.com/office/drawing/2014/main" id="{9B867345-8FE0-4213-A471-9A712445DB63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90" name="TextBox 3089">
          <a:extLst>
            <a:ext uri="{FF2B5EF4-FFF2-40B4-BE49-F238E27FC236}">
              <a16:creationId xmlns:a16="http://schemas.microsoft.com/office/drawing/2014/main" id="{9937E6DB-A5D2-4C63-ADBD-FDE256AFEDE0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91" name="TextBox 3090">
          <a:extLst>
            <a:ext uri="{FF2B5EF4-FFF2-40B4-BE49-F238E27FC236}">
              <a16:creationId xmlns:a16="http://schemas.microsoft.com/office/drawing/2014/main" id="{FE897A57-4468-4E2E-BAD3-EF07853BEA69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92" name="TextBox 3091">
          <a:extLst>
            <a:ext uri="{FF2B5EF4-FFF2-40B4-BE49-F238E27FC236}">
              <a16:creationId xmlns:a16="http://schemas.microsoft.com/office/drawing/2014/main" id="{B3D2F0E8-576C-4C5F-A8FC-D0AB92F12F14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93" name="TextBox 3092">
          <a:extLst>
            <a:ext uri="{FF2B5EF4-FFF2-40B4-BE49-F238E27FC236}">
              <a16:creationId xmlns:a16="http://schemas.microsoft.com/office/drawing/2014/main" id="{857F8972-715A-488F-BFBB-1C69B216701D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94" name="TextBox 3093">
          <a:extLst>
            <a:ext uri="{FF2B5EF4-FFF2-40B4-BE49-F238E27FC236}">
              <a16:creationId xmlns:a16="http://schemas.microsoft.com/office/drawing/2014/main" id="{9F8D6721-262B-4BFD-87F3-BD4F485F8BA7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95" name="TextBox 3094">
          <a:extLst>
            <a:ext uri="{FF2B5EF4-FFF2-40B4-BE49-F238E27FC236}">
              <a16:creationId xmlns:a16="http://schemas.microsoft.com/office/drawing/2014/main" id="{A6E7E085-0982-493B-8C38-A76DA114D412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322459</xdr:rowOff>
    </xdr:from>
    <xdr:ext cx="184731" cy="264560"/>
    <xdr:sp macro="" textlink="">
      <xdr:nvSpPr>
        <xdr:cNvPr id="3096" name="TextBox 3095">
          <a:extLst>
            <a:ext uri="{FF2B5EF4-FFF2-40B4-BE49-F238E27FC236}">
              <a16:creationId xmlns:a16="http://schemas.microsoft.com/office/drawing/2014/main" id="{C6A1ED24-CED4-4E73-8C4A-26F168CAB693}"/>
            </a:ext>
          </a:extLst>
        </xdr:cNvPr>
        <xdr:cNvSpPr txBox="1"/>
      </xdr:nvSpPr>
      <xdr:spPr>
        <a:xfrm>
          <a:off x="5740400" y="18191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49</xdr:row>
      <xdr:rowOff>570109</xdr:rowOff>
    </xdr:from>
    <xdr:ext cx="184731" cy="264560"/>
    <xdr:sp macro="" textlink="">
      <xdr:nvSpPr>
        <xdr:cNvPr id="3097" name="TextBox 3096">
          <a:extLst>
            <a:ext uri="{FF2B5EF4-FFF2-40B4-BE49-F238E27FC236}">
              <a16:creationId xmlns:a16="http://schemas.microsoft.com/office/drawing/2014/main" id="{278C1055-D982-4586-9BC9-D470AA0D9475}"/>
            </a:ext>
          </a:extLst>
        </xdr:cNvPr>
        <xdr:cNvSpPr txBox="1"/>
      </xdr:nvSpPr>
      <xdr:spPr>
        <a:xfrm>
          <a:off x="5740400" y="182929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3098" name="TextBox 3097">
          <a:extLst>
            <a:ext uri="{FF2B5EF4-FFF2-40B4-BE49-F238E27FC236}">
              <a16:creationId xmlns:a16="http://schemas.microsoft.com/office/drawing/2014/main" id="{B1D28F38-8E29-4BBB-9CCF-B579156D0620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099" name="TextBox 3098">
          <a:extLst>
            <a:ext uri="{FF2B5EF4-FFF2-40B4-BE49-F238E27FC236}">
              <a16:creationId xmlns:a16="http://schemas.microsoft.com/office/drawing/2014/main" id="{D7A41BBF-8907-4388-B113-38234B649CB8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3100" name="TextBox 3099">
          <a:extLst>
            <a:ext uri="{FF2B5EF4-FFF2-40B4-BE49-F238E27FC236}">
              <a16:creationId xmlns:a16="http://schemas.microsoft.com/office/drawing/2014/main" id="{1C0F720A-1299-45E1-A44B-95133DF483F7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01" name="TextBox 3100">
          <a:extLst>
            <a:ext uri="{FF2B5EF4-FFF2-40B4-BE49-F238E27FC236}">
              <a16:creationId xmlns:a16="http://schemas.microsoft.com/office/drawing/2014/main" id="{B9D88E19-6043-4AB5-9AA0-E139889CE112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3102" name="TextBox 3101">
          <a:extLst>
            <a:ext uri="{FF2B5EF4-FFF2-40B4-BE49-F238E27FC236}">
              <a16:creationId xmlns:a16="http://schemas.microsoft.com/office/drawing/2014/main" id="{6C04C8BD-41EF-4228-926E-E8C761D339E2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03" name="TextBox 3102">
          <a:extLst>
            <a:ext uri="{FF2B5EF4-FFF2-40B4-BE49-F238E27FC236}">
              <a16:creationId xmlns:a16="http://schemas.microsoft.com/office/drawing/2014/main" id="{1CEC662B-BEE8-47B3-943D-03B590DB06A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3104" name="TextBox 3103">
          <a:extLst>
            <a:ext uri="{FF2B5EF4-FFF2-40B4-BE49-F238E27FC236}">
              <a16:creationId xmlns:a16="http://schemas.microsoft.com/office/drawing/2014/main" id="{20F571F8-B897-47CE-9112-48A1159ADA7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05" name="TextBox 3104">
          <a:extLst>
            <a:ext uri="{FF2B5EF4-FFF2-40B4-BE49-F238E27FC236}">
              <a16:creationId xmlns:a16="http://schemas.microsoft.com/office/drawing/2014/main" id="{B79F7132-6B39-4162-A96C-682C917C5AE8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3106" name="TextBox 3105">
          <a:extLst>
            <a:ext uri="{FF2B5EF4-FFF2-40B4-BE49-F238E27FC236}">
              <a16:creationId xmlns:a16="http://schemas.microsoft.com/office/drawing/2014/main" id="{6A6C94F4-1269-4307-9F05-AF6B6522567C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07" name="TextBox 3106">
          <a:extLst>
            <a:ext uri="{FF2B5EF4-FFF2-40B4-BE49-F238E27FC236}">
              <a16:creationId xmlns:a16="http://schemas.microsoft.com/office/drawing/2014/main" id="{1D74BE2C-4044-4357-8A28-8C7C95C6BED0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3108" name="TextBox 3107">
          <a:extLst>
            <a:ext uri="{FF2B5EF4-FFF2-40B4-BE49-F238E27FC236}">
              <a16:creationId xmlns:a16="http://schemas.microsoft.com/office/drawing/2014/main" id="{B25FE3E3-0049-4F16-AE17-5AC0DC0E1FC5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09" name="TextBox 3108">
          <a:extLst>
            <a:ext uri="{FF2B5EF4-FFF2-40B4-BE49-F238E27FC236}">
              <a16:creationId xmlns:a16="http://schemas.microsoft.com/office/drawing/2014/main" id="{1EE0634E-94C4-4A9D-8E49-C64929712532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52</xdr:row>
      <xdr:rowOff>293884</xdr:rowOff>
    </xdr:from>
    <xdr:ext cx="184731" cy="491326"/>
    <xdr:sp macro="" textlink="">
      <xdr:nvSpPr>
        <xdr:cNvPr id="3110" name="TextBox 3109">
          <a:extLst>
            <a:ext uri="{FF2B5EF4-FFF2-40B4-BE49-F238E27FC236}">
              <a16:creationId xmlns:a16="http://schemas.microsoft.com/office/drawing/2014/main" id="{A91EBEE9-BB95-4113-91F6-BD93D563BB62}"/>
            </a:ext>
          </a:extLst>
        </xdr:cNvPr>
        <xdr:cNvSpPr txBox="1"/>
      </xdr:nvSpPr>
      <xdr:spPr>
        <a:xfrm>
          <a:off x="5740400" y="19439134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3111" name="TextBox 3110">
          <a:extLst>
            <a:ext uri="{FF2B5EF4-FFF2-40B4-BE49-F238E27FC236}">
              <a16:creationId xmlns:a16="http://schemas.microsoft.com/office/drawing/2014/main" id="{DCB54485-0853-499F-86C3-75903A2DF350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12" name="TextBox 3111">
          <a:extLst>
            <a:ext uri="{FF2B5EF4-FFF2-40B4-BE49-F238E27FC236}">
              <a16:creationId xmlns:a16="http://schemas.microsoft.com/office/drawing/2014/main" id="{753177B4-B3A6-44AE-89C9-35E65DD29AA3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3113" name="TextBox 3112">
          <a:extLst>
            <a:ext uri="{FF2B5EF4-FFF2-40B4-BE49-F238E27FC236}">
              <a16:creationId xmlns:a16="http://schemas.microsoft.com/office/drawing/2014/main" id="{4B4DC537-F0B0-4804-B99F-FDA4FD70104A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14" name="TextBox 3113">
          <a:extLst>
            <a:ext uri="{FF2B5EF4-FFF2-40B4-BE49-F238E27FC236}">
              <a16:creationId xmlns:a16="http://schemas.microsoft.com/office/drawing/2014/main" id="{608993F4-3062-4B11-864D-6C73D579C202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3115" name="TextBox 3114">
          <a:extLst>
            <a:ext uri="{FF2B5EF4-FFF2-40B4-BE49-F238E27FC236}">
              <a16:creationId xmlns:a16="http://schemas.microsoft.com/office/drawing/2014/main" id="{15BC0CC3-8307-4160-A28F-8300A8203A99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16" name="TextBox 3115">
          <a:extLst>
            <a:ext uri="{FF2B5EF4-FFF2-40B4-BE49-F238E27FC236}">
              <a16:creationId xmlns:a16="http://schemas.microsoft.com/office/drawing/2014/main" id="{6922A780-F319-445C-9FE8-63D6B7F6F44E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3117" name="TextBox 3116">
          <a:extLst>
            <a:ext uri="{FF2B5EF4-FFF2-40B4-BE49-F238E27FC236}">
              <a16:creationId xmlns:a16="http://schemas.microsoft.com/office/drawing/2014/main" id="{CE8EB62C-7218-4302-A63D-36FE8054B35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18" name="TextBox 3117">
          <a:extLst>
            <a:ext uri="{FF2B5EF4-FFF2-40B4-BE49-F238E27FC236}">
              <a16:creationId xmlns:a16="http://schemas.microsoft.com/office/drawing/2014/main" id="{D1815EEE-DE39-42E8-86DC-E9ED40A4FEFD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293884</xdr:rowOff>
    </xdr:from>
    <xdr:ext cx="184731" cy="264560"/>
    <xdr:sp macro="" textlink="">
      <xdr:nvSpPr>
        <xdr:cNvPr id="3119" name="TextBox 3118">
          <a:extLst>
            <a:ext uri="{FF2B5EF4-FFF2-40B4-BE49-F238E27FC236}">
              <a16:creationId xmlns:a16="http://schemas.microsoft.com/office/drawing/2014/main" id="{08209617-3563-4D17-A8AF-012D3776F893}"/>
            </a:ext>
          </a:extLst>
        </xdr:cNvPr>
        <xdr:cNvSpPr txBox="1"/>
      </xdr:nvSpPr>
      <xdr:spPr>
        <a:xfrm>
          <a:off x="5740400" y="194391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20" name="TextBox 3119">
          <a:extLst>
            <a:ext uri="{FF2B5EF4-FFF2-40B4-BE49-F238E27FC236}">
              <a16:creationId xmlns:a16="http://schemas.microsoft.com/office/drawing/2014/main" id="{45891C8B-5E02-4A1A-94DA-313A24FE1C94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436759</xdr:rowOff>
    </xdr:from>
    <xdr:ext cx="184731" cy="264560"/>
    <xdr:sp macro="" textlink="">
      <xdr:nvSpPr>
        <xdr:cNvPr id="3121" name="TextBox 3120">
          <a:extLst>
            <a:ext uri="{FF2B5EF4-FFF2-40B4-BE49-F238E27FC236}">
              <a16:creationId xmlns:a16="http://schemas.microsoft.com/office/drawing/2014/main" id="{BB27B68C-68BE-41ED-9E0F-778FE01A67E1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52</xdr:row>
      <xdr:rowOff>570109</xdr:rowOff>
    </xdr:from>
    <xdr:ext cx="184731" cy="264560"/>
    <xdr:sp macro="" textlink="">
      <xdr:nvSpPr>
        <xdr:cNvPr id="3122" name="TextBox 3121">
          <a:extLst>
            <a:ext uri="{FF2B5EF4-FFF2-40B4-BE49-F238E27FC236}">
              <a16:creationId xmlns:a16="http://schemas.microsoft.com/office/drawing/2014/main" id="{39D7C4F1-F830-4F5D-9F1A-EA7C73F7EFC9}"/>
            </a:ext>
          </a:extLst>
        </xdr:cNvPr>
        <xdr:cNvSpPr txBox="1"/>
      </xdr:nvSpPr>
      <xdr:spPr>
        <a:xfrm>
          <a:off x="5740400" y="19569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23" name="TextBox 3122">
          <a:extLst>
            <a:ext uri="{FF2B5EF4-FFF2-40B4-BE49-F238E27FC236}">
              <a16:creationId xmlns:a16="http://schemas.microsoft.com/office/drawing/2014/main" id="{E87C41C6-DC1F-4421-BC76-A66D0A6D3687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3124" name="TextBox 3123">
          <a:extLst>
            <a:ext uri="{FF2B5EF4-FFF2-40B4-BE49-F238E27FC236}">
              <a16:creationId xmlns:a16="http://schemas.microsoft.com/office/drawing/2014/main" id="{ABAF3836-BCB5-4E1E-B9CE-A629F8FF76E8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25" name="TextBox 3124">
          <a:extLst>
            <a:ext uri="{FF2B5EF4-FFF2-40B4-BE49-F238E27FC236}">
              <a16:creationId xmlns:a16="http://schemas.microsoft.com/office/drawing/2014/main" id="{43EE430F-6CD7-4575-AFEF-666CDFCDD711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26" name="TextBox 3125">
          <a:extLst>
            <a:ext uri="{FF2B5EF4-FFF2-40B4-BE49-F238E27FC236}">
              <a16:creationId xmlns:a16="http://schemas.microsoft.com/office/drawing/2014/main" id="{FACF0BA6-7BE2-40A9-8B08-2F1D364F0AC8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27" name="TextBox 3126">
          <a:extLst>
            <a:ext uri="{FF2B5EF4-FFF2-40B4-BE49-F238E27FC236}">
              <a16:creationId xmlns:a16="http://schemas.microsoft.com/office/drawing/2014/main" id="{61126135-5CB0-4715-8323-6338C23690DA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3128" name="TextBox 3127">
          <a:extLst>
            <a:ext uri="{FF2B5EF4-FFF2-40B4-BE49-F238E27FC236}">
              <a16:creationId xmlns:a16="http://schemas.microsoft.com/office/drawing/2014/main" id="{96ABF89F-89BC-4D27-8B20-2072FB060ED5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3129" name="TextBox 3128">
          <a:extLst>
            <a:ext uri="{FF2B5EF4-FFF2-40B4-BE49-F238E27FC236}">
              <a16:creationId xmlns:a16="http://schemas.microsoft.com/office/drawing/2014/main" id="{C7FF0AC4-5A53-4392-9EA1-9FC160F6731B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30" name="TextBox 3129">
          <a:extLst>
            <a:ext uri="{FF2B5EF4-FFF2-40B4-BE49-F238E27FC236}">
              <a16:creationId xmlns:a16="http://schemas.microsoft.com/office/drawing/2014/main" id="{6B4ED176-ABBB-4F6C-AF64-69AC81A02C6B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3131" name="TextBox 3130">
          <a:extLst>
            <a:ext uri="{FF2B5EF4-FFF2-40B4-BE49-F238E27FC236}">
              <a16:creationId xmlns:a16="http://schemas.microsoft.com/office/drawing/2014/main" id="{A9C2FA41-8840-4B83-87F5-64A5113F482C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32" name="TextBox 3131">
          <a:extLst>
            <a:ext uri="{FF2B5EF4-FFF2-40B4-BE49-F238E27FC236}">
              <a16:creationId xmlns:a16="http://schemas.microsoft.com/office/drawing/2014/main" id="{4631BBBD-0C25-42BF-A85B-68941458571A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33" name="TextBox 3132">
          <a:extLst>
            <a:ext uri="{FF2B5EF4-FFF2-40B4-BE49-F238E27FC236}">
              <a16:creationId xmlns:a16="http://schemas.microsoft.com/office/drawing/2014/main" id="{C6CB4273-F5F1-445E-9FBA-817E289AB28B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34" name="TextBox 3133">
          <a:extLst>
            <a:ext uri="{FF2B5EF4-FFF2-40B4-BE49-F238E27FC236}">
              <a16:creationId xmlns:a16="http://schemas.microsoft.com/office/drawing/2014/main" id="{82F0235B-3AED-4AEB-B631-FCB52353469F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3135" name="TextBox 3134">
          <a:extLst>
            <a:ext uri="{FF2B5EF4-FFF2-40B4-BE49-F238E27FC236}">
              <a16:creationId xmlns:a16="http://schemas.microsoft.com/office/drawing/2014/main" id="{31457BFE-B053-4336-9AF6-BF77236C29BF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3136" name="TextBox 3135">
          <a:extLst>
            <a:ext uri="{FF2B5EF4-FFF2-40B4-BE49-F238E27FC236}">
              <a16:creationId xmlns:a16="http://schemas.microsoft.com/office/drawing/2014/main" id="{0E2F4A1A-4A91-48EB-95BB-649A2B2C5A71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3137" name="TextBox 3136">
          <a:extLst>
            <a:ext uri="{FF2B5EF4-FFF2-40B4-BE49-F238E27FC236}">
              <a16:creationId xmlns:a16="http://schemas.microsoft.com/office/drawing/2014/main" id="{745EF052-C876-4CB2-A51C-DCA003D5E3EB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160534</xdr:rowOff>
    </xdr:from>
    <xdr:ext cx="184731" cy="462980"/>
    <xdr:sp macro="" textlink="">
      <xdr:nvSpPr>
        <xdr:cNvPr id="3138" name="TextBox 3137">
          <a:extLst>
            <a:ext uri="{FF2B5EF4-FFF2-40B4-BE49-F238E27FC236}">
              <a16:creationId xmlns:a16="http://schemas.microsoft.com/office/drawing/2014/main" id="{6D5B13EE-3254-4C6C-BC32-981BC9ADA842}"/>
            </a:ext>
          </a:extLst>
        </xdr:cNvPr>
        <xdr:cNvSpPr txBox="1"/>
      </xdr:nvSpPr>
      <xdr:spPr>
        <a:xfrm>
          <a:off x="5168900" y="9225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3139" name="TextBox 3138">
          <a:extLst>
            <a:ext uri="{FF2B5EF4-FFF2-40B4-BE49-F238E27FC236}">
              <a16:creationId xmlns:a16="http://schemas.microsoft.com/office/drawing/2014/main" id="{96FE88AB-6607-4A49-9A08-0856C2476669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40" name="TextBox 3139">
          <a:extLst>
            <a:ext uri="{FF2B5EF4-FFF2-40B4-BE49-F238E27FC236}">
              <a16:creationId xmlns:a16="http://schemas.microsoft.com/office/drawing/2014/main" id="{C97BA03F-B128-4D2E-BEDF-CE311BF7AE9C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3141" name="TextBox 3140">
          <a:extLst>
            <a:ext uri="{FF2B5EF4-FFF2-40B4-BE49-F238E27FC236}">
              <a16:creationId xmlns:a16="http://schemas.microsoft.com/office/drawing/2014/main" id="{0807A85D-9290-4A38-B8CB-2F03AF92D2C4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42" name="TextBox 3141">
          <a:extLst>
            <a:ext uri="{FF2B5EF4-FFF2-40B4-BE49-F238E27FC236}">
              <a16:creationId xmlns:a16="http://schemas.microsoft.com/office/drawing/2014/main" id="{C041D049-335F-4120-8814-4C13CEB04F9A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43" name="TextBox 3142">
          <a:extLst>
            <a:ext uri="{FF2B5EF4-FFF2-40B4-BE49-F238E27FC236}">
              <a16:creationId xmlns:a16="http://schemas.microsoft.com/office/drawing/2014/main" id="{D9C8F7EA-EB6A-4517-95E8-EC2CD422AA47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44" name="TextBox 3143">
          <a:extLst>
            <a:ext uri="{FF2B5EF4-FFF2-40B4-BE49-F238E27FC236}">
              <a16:creationId xmlns:a16="http://schemas.microsoft.com/office/drawing/2014/main" id="{8D52EF31-9001-459F-BA6E-E923027D51AA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3145" name="TextBox 3144">
          <a:extLst>
            <a:ext uri="{FF2B5EF4-FFF2-40B4-BE49-F238E27FC236}">
              <a16:creationId xmlns:a16="http://schemas.microsoft.com/office/drawing/2014/main" id="{F27A50EA-F408-4D08-A0AE-E47B061A2035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3146" name="TextBox 3145">
          <a:extLst>
            <a:ext uri="{FF2B5EF4-FFF2-40B4-BE49-F238E27FC236}">
              <a16:creationId xmlns:a16="http://schemas.microsoft.com/office/drawing/2014/main" id="{6D7447B3-D753-4A6A-9CB6-836B7D358C2E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3147" name="TextBox 3146">
          <a:extLst>
            <a:ext uri="{FF2B5EF4-FFF2-40B4-BE49-F238E27FC236}">
              <a16:creationId xmlns:a16="http://schemas.microsoft.com/office/drawing/2014/main" id="{2E2D9CA5-928C-4429-9819-9FCC190B49E7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</xdr:row>
      <xdr:rowOff>160534</xdr:rowOff>
    </xdr:from>
    <xdr:ext cx="184731" cy="462980"/>
    <xdr:sp macro="" textlink="">
      <xdr:nvSpPr>
        <xdr:cNvPr id="3148" name="TextBox 3147">
          <a:extLst>
            <a:ext uri="{FF2B5EF4-FFF2-40B4-BE49-F238E27FC236}">
              <a16:creationId xmlns:a16="http://schemas.microsoft.com/office/drawing/2014/main" id="{56C340EC-975A-4F47-B72E-166D08143047}"/>
            </a:ext>
          </a:extLst>
        </xdr:cNvPr>
        <xdr:cNvSpPr txBox="1"/>
      </xdr:nvSpPr>
      <xdr:spPr>
        <a:xfrm>
          <a:off x="5168900" y="9225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5</xdr:row>
      <xdr:rowOff>160534</xdr:rowOff>
    </xdr:from>
    <xdr:ext cx="184731" cy="462980"/>
    <xdr:sp macro="" textlink="">
      <xdr:nvSpPr>
        <xdr:cNvPr id="3149" name="TextBox 3148">
          <a:extLst>
            <a:ext uri="{FF2B5EF4-FFF2-40B4-BE49-F238E27FC236}">
              <a16:creationId xmlns:a16="http://schemas.microsoft.com/office/drawing/2014/main" id="{D3A4852C-9AC2-4F99-87D9-81ADFCC18561}"/>
            </a:ext>
          </a:extLst>
        </xdr:cNvPr>
        <xdr:cNvSpPr txBox="1"/>
      </xdr:nvSpPr>
      <xdr:spPr>
        <a:xfrm>
          <a:off x="5168900" y="13670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50" name="TextBox 3149">
          <a:extLst>
            <a:ext uri="{FF2B5EF4-FFF2-40B4-BE49-F238E27FC236}">
              <a16:creationId xmlns:a16="http://schemas.microsoft.com/office/drawing/2014/main" id="{27C29136-0F64-4DAF-A8F9-A252846979D1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33</xdr:row>
      <xdr:rowOff>160534</xdr:rowOff>
    </xdr:from>
    <xdr:ext cx="184731" cy="462980"/>
    <xdr:sp macro="" textlink="">
      <xdr:nvSpPr>
        <xdr:cNvPr id="3151" name="TextBox 3150">
          <a:extLst>
            <a:ext uri="{FF2B5EF4-FFF2-40B4-BE49-F238E27FC236}">
              <a16:creationId xmlns:a16="http://schemas.microsoft.com/office/drawing/2014/main" id="{97C67F02-16EE-41F9-A11B-58B463C3BCFF}"/>
            </a:ext>
          </a:extLst>
        </xdr:cNvPr>
        <xdr:cNvSpPr txBox="1"/>
      </xdr:nvSpPr>
      <xdr:spPr>
        <a:xfrm>
          <a:off x="5168900" y="1211123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34</xdr:row>
      <xdr:rowOff>160534</xdr:rowOff>
    </xdr:from>
    <xdr:ext cx="184731" cy="462980"/>
    <xdr:sp macro="" textlink="">
      <xdr:nvSpPr>
        <xdr:cNvPr id="3152" name="TextBox 3151">
          <a:extLst>
            <a:ext uri="{FF2B5EF4-FFF2-40B4-BE49-F238E27FC236}">
              <a16:creationId xmlns:a16="http://schemas.microsoft.com/office/drawing/2014/main" id="{029F067A-195C-4EA2-8B47-C578D02207CD}"/>
            </a:ext>
          </a:extLst>
        </xdr:cNvPr>
        <xdr:cNvSpPr txBox="1"/>
      </xdr:nvSpPr>
      <xdr:spPr>
        <a:xfrm>
          <a:off x="5168900" y="12269984"/>
          <a:ext cx="184731" cy="4629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53" name="TextBox 3152">
          <a:extLst>
            <a:ext uri="{FF2B5EF4-FFF2-40B4-BE49-F238E27FC236}">
              <a16:creationId xmlns:a16="http://schemas.microsoft.com/office/drawing/2014/main" id="{BDDD16F3-D7A6-4F67-8A3B-F9075964DA7B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39</xdr:row>
      <xdr:rowOff>436759</xdr:rowOff>
    </xdr:from>
    <xdr:ext cx="184731" cy="387525"/>
    <xdr:sp macro="" textlink="">
      <xdr:nvSpPr>
        <xdr:cNvPr id="3154" name="TextBox 3153">
          <a:extLst>
            <a:ext uri="{FF2B5EF4-FFF2-40B4-BE49-F238E27FC236}">
              <a16:creationId xmlns:a16="http://schemas.microsoft.com/office/drawing/2014/main" id="{15BAE038-7F5D-4844-9BE8-6F334B8DA613}"/>
            </a:ext>
          </a:extLst>
        </xdr:cNvPr>
        <xdr:cNvSpPr txBox="1"/>
      </xdr:nvSpPr>
      <xdr:spPr>
        <a:xfrm>
          <a:off x="5168900" y="144448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40</xdr:row>
      <xdr:rowOff>436759</xdr:rowOff>
    </xdr:from>
    <xdr:ext cx="184731" cy="387525"/>
    <xdr:sp macro="" textlink="">
      <xdr:nvSpPr>
        <xdr:cNvPr id="3155" name="TextBox 3154">
          <a:extLst>
            <a:ext uri="{FF2B5EF4-FFF2-40B4-BE49-F238E27FC236}">
              <a16:creationId xmlns:a16="http://schemas.microsoft.com/office/drawing/2014/main" id="{C7C1FBA7-7011-4845-91BF-5D51FE4DDEBE}"/>
            </a:ext>
          </a:extLst>
        </xdr:cNvPr>
        <xdr:cNvSpPr txBox="1"/>
      </xdr:nvSpPr>
      <xdr:spPr>
        <a:xfrm>
          <a:off x="5168900" y="147750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41</xdr:row>
      <xdr:rowOff>436759</xdr:rowOff>
    </xdr:from>
    <xdr:ext cx="184731" cy="387525"/>
    <xdr:sp macro="" textlink="">
      <xdr:nvSpPr>
        <xdr:cNvPr id="3156" name="TextBox 3155">
          <a:extLst>
            <a:ext uri="{FF2B5EF4-FFF2-40B4-BE49-F238E27FC236}">
              <a16:creationId xmlns:a16="http://schemas.microsoft.com/office/drawing/2014/main" id="{663204D9-A7FE-4A00-9408-FFDBDF757E84}"/>
            </a:ext>
          </a:extLst>
        </xdr:cNvPr>
        <xdr:cNvSpPr txBox="1"/>
      </xdr:nvSpPr>
      <xdr:spPr>
        <a:xfrm>
          <a:off x="5168900" y="15105259"/>
          <a:ext cx="184731" cy="3875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60</xdr:row>
      <xdr:rowOff>293884</xdr:rowOff>
    </xdr:from>
    <xdr:ext cx="184731" cy="491326"/>
    <xdr:sp macro="" textlink="">
      <xdr:nvSpPr>
        <xdr:cNvPr id="3157" name="TextBox 3156">
          <a:extLst>
            <a:ext uri="{FF2B5EF4-FFF2-40B4-BE49-F238E27FC236}">
              <a16:creationId xmlns:a16="http://schemas.microsoft.com/office/drawing/2014/main" id="{D96624C0-3BFA-4A6A-BFC3-499F33D4402D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60</xdr:row>
      <xdr:rowOff>293884</xdr:rowOff>
    </xdr:from>
    <xdr:ext cx="184731" cy="491326"/>
    <xdr:sp macro="" textlink="">
      <xdr:nvSpPr>
        <xdr:cNvPr id="3158" name="TextBox 3157">
          <a:extLst>
            <a:ext uri="{FF2B5EF4-FFF2-40B4-BE49-F238E27FC236}">
              <a16:creationId xmlns:a16="http://schemas.microsoft.com/office/drawing/2014/main" id="{DC65EA19-949E-4041-9C58-8E4172DA748C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60</xdr:row>
      <xdr:rowOff>293884</xdr:rowOff>
    </xdr:from>
    <xdr:ext cx="184731" cy="491326"/>
    <xdr:sp macro="" textlink="">
      <xdr:nvSpPr>
        <xdr:cNvPr id="3159" name="TextBox 3158">
          <a:extLst>
            <a:ext uri="{FF2B5EF4-FFF2-40B4-BE49-F238E27FC236}">
              <a16:creationId xmlns:a16="http://schemas.microsoft.com/office/drawing/2014/main" id="{578737DE-4F78-47BB-89B4-8063704B984E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60</xdr:row>
      <xdr:rowOff>293884</xdr:rowOff>
    </xdr:from>
    <xdr:ext cx="184731" cy="491326"/>
    <xdr:sp macro="" textlink="">
      <xdr:nvSpPr>
        <xdr:cNvPr id="3160" name="TextBox 3159">
          <a:extLst>
            <a:ext uri="{FF2B5EF4-FFF2-40B4-BE49-F238E27FC236}">
              <a16:creationId xmlns:a16="http://schemas.microsoft.com/office/drawing/2014/main" id="{96789915-986A-4698-BACB-33039315712B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57</xdr:row>
      <xdr:rowOff>293884</xdr:rowOff>
    </xdr:from>
    <xdr:ext cx="184731" cy="491326"/>
    <xdr:sp macro="" textlink="">
      <xdr:nvSpPr>
        <xdr:cNvPr id="3161" name="TextBox 3160">
          <a:extLst>
            <a:ext uri="{FF2B5EF4-FFF2-40B4-BE49-F238E27FC236}">
              <a16:creationId xmlns:a16="http://schemas.microsoft.com/office/drawing/2014/main" id="{303AD847-67F5-4B31-81D6-80A5DDECFA23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57</xdr:row>
      <xdr:rowOff>293884</xdr:rowOff>
    </xdr:from>
    <xdr:ext cx="184731" cy="491326"/>
    <xdr:sp macro="" textlink="">
      <xdr:nvSpPr>
        <xdr:cNvPr id="3162" name="TextBox 3161">
          <a:extLst>
            <a:ext uri="{FF2B5EF4-FFF2-40B4-BE49-F238E27FC236}">
              <a16:creationId xmlns:a16="http://schemas.microsoft.com/office/drawing/2014/main" id="{7E9DB111-3904-4180-9612-D3B204BD74A8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57</xdr:row>
      <xdr:rowOff>293884</xdr:rowOff>
    </xdr:from>
    <xdr:ext cx="184731" cy="491326"/>
    <xdr:sp macro="" textlink="">
      <xdr:nvSpPr>
        <xdr:cNvPr id="3163" name="TextBox 3162">
          <a:extLst>
            <a:ext uri="{FF2B5EF4-FFF2-40B4-BE49-F238E27FC236}">
              <a16:creationId xmlns:a16="http://schemas.microsoft.com/office/drawing/2014/main" id="{EE2C6A05-6D7F-40F3-B26E-656B5EE3C927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55</xdr:row>
      <xdr:rowOff>293884</xdr:rowOff>
    </xdr:from>
    <xdr:ext cx="184731" cy="491326"/>
    <xdr:sp macro="" textlink="">
      <xdr:nvSpPr>
        <xdr:cNvPr id="3164" name="TextBox 3163">
          <a:extLst>
            <a:ext uri="{FF2B5EF4-FFF2-40B4-BE49-F238E27FC236}">
              <a16:creationId xmlns:a16="http://schemas.microsoft.com/office/drawing/2014/main" id="{940F9623-3436-42AD-A19C-34523A2D73E1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55</xdr:row>
      <xdr:rowOff>293884</xdr:rowOff>
    </xdr:from>
    <xdr:ext cx="184731" cy="491326"/>
    <xdr:sp macro="" textlink="">
      <xdr:nvSpPr>
        <xdr:cNvPr id="3165" name="TextBox 3164">
          <a:extLst>
            <a:ext uri="{FF2B5EF4-FFF2-40B4-BE49-F238E27FC236}">
              <a16:creationId xmlns:a16="http://schemas.microsoft.com/office/drawing/2014/main" id="{D7B1458F-8CE6-4135-B91F-F57956491ACA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55</xdr:row>
      <xdr:rowOff>293884</xdr:rowOff>
    </xdr:from>
    <xdr:ext cx="184731" cy="491326"/>
    <xdr:sp macro="" textlink="">
      <xdr:nvSpPr>
        <xdr:cNvPr id="3166" name="TextBox 3165">
          <a:extLst>
            <a:ext uri="{FF2B5EF4-FFF2-40B4-BE49-F238E27FC236}">
              <a16:creationId xmlns:a16="http://schemas.microsoft.com/office/drawing/2014/main" id="{C767896B-E39E-410E-A3CD-10DD3A15E846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55</xdr:row>
      <xdr:rowOff>293884</xdr:rowOff>
    </xdr:from>
    <xdr:ext cx="184731" cy="491326"/>
    <xdr:sp macro="" textlink="">
      <xdr:nvSpPr>
        <xdr:cNvPr id="3167" name="TextBox 3166">
          <a:extLst>
            <a:ext uri="{FF2B5EF4-FFF2-40B4-BE49-F238E27FC236}">
              <a16:creationId xmlns:a16="http://schemas.microsoft.com/office/drawing/2014/main" id="{66EB33BA-8CE2-4436-9B4B-9346D813A470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3168" name="TextBox 3167">
          <a:extLst>
            <a:ext uri="{FF2B5EF4-FFF2-40B4-BE49-F238E27FC236}">
              <a16:creationId xmlns:a16="http://schemas.microsoft.com/office/drawing/2014/main" id="{268754E9-1107-46E6-ACD0-309346D40648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3169" name="TextBox 3168">
          <a:extLst>
            <a:ext uri="{FF2B5EF4-FFF2-40B4-BE49-F238E27FC236}">
              <a16:creationId xmlns:a16="http://schemas.microsoft.com/office/drawing/2014/main" id="{E4021D60-B555-47E1-B1A4-7319E330ECCB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3170" name="TextBox 3169">
          <a:extLst>
            <a:ext uri="{FF2B5EF4-FFF2-40B4-BE49-F238E27FC236}">
              <a16:creationId xmlns:a16="http://schemas.microsoft.com/office/drawing/2014/main" id="{9E4A359F-6E87-4CEA-9B7D-7636C4E32E39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10</xdr:col>
      <xdr:colOff>32107</xdr:colOff>
      <xdr:row>56</xdr:row>
      <xdr:rowOff>293884</xdr:rowOff>
    </xdr:from>
    <xdr:ext cx="184731" cy="491326"/>
    <xdr:sp macro="" textlink="">
      <xdr:nvSpPr>
        <xdr:cNvPr id="3171" name="TextBox 3170">
          <a:extLst>
            <a:ext uri="{FF2B5EF4-FFF2-40B4-BE49-F238E27FC236}">
              <a16:creationId xmlns:a16="http://schemas.microsoft.com/office/drawing/2014/main" id="{3ACCE099-9A92-401E-B44F-2BBB5A9E23BD}"/>
            </a:ext>
          </a:extLst>
        </xdr:cNvPr>
        <xdr:cNvSpPr txBox="1"/>
      </xdr:nvSpPr>
      <xdr:spPr>
        <a:xfrm>
          <a:off x="6578957" y="7562850"/>
          <a:ext cx="184731" cy="491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32107</xdr:colOff>
      <xdr:row>9</xdr:row>
      <xdr:rowOff>160534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7461607" y="1646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SpPr txBox="1"/>
      </xdr:nvSpPr>
      <xdr:spPr>
        <a:xfrm>
          <a:off x="8156932" y="180835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9</xdr:row>
      <xdr:rowOff>160534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SpPr txBox="1"/>
      </xdr:nvSpPr>
      <xdr:spPr>
        <a:xfrm>
          <a:off x="8156932" y="164643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9</xdr:row>
      <xdr:rowOff>160534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AE2DFFB-6570-4A58-A5CC-1552FAF2BC01}"/>
            </a:ext>
          </a:extLst>
        </xdr:cNvPr>
        <xdr:cNvSpPr txBox="1"/>
      </xdr:nvSpPr>
      <xdr:spPr>
        <a:xfrm>
          <a:off x="5441950" y="280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CE653319-203A-4DF7-9F6E-1D62BD5F2E43}"/>
            </a:ext>
          </a:extLst>
        </xdr:cNvPr>
        <xdr:cNvSpPr txBox="1"/>
      </xdr:nvSpPr>
      <xdr:spPr>
        <a:xfrm>
          <a:off x="5441950" y="280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14</xdr:row>
      <xdr:rowOff>160534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540CEA4C-23E4-4551-A063-108D403CA85B}"/>
            </a:ext>
          </a:extLst>
        </xdr:cNvPr>
        <xdr:cNvSpPr txBox="1"/>
      </xdr:nvSpPr>
      <xdr:spPr>
        <a:xfrm>
          <a:off x="5441950" y="280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9</xdr:col>
      <xdr:colOff>32107</xdr:colOff>
      <xdr:row>9</xdr:row>
      <xdr:rowOff>160534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708AEB0-ADBA-4FD8-9DA6-175355EA6D05}"/>
            </a:ext>
          </a:extLst>
        </xdr:cNvPr>
        <xdr:cNvSpPr txBox="1"/>
      </xdr:nvSpPr>
      <xdr:spPr>
        <a:xfrm>
          <a:off x="5441950" y="280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3"/>
  <sheetViews>
    <sheetView zoomScaleNormal="100" workbookViewId="0">
      <selection activeCell="G3" sqref="G3"/>
    </sheetView>
  </sheetViews>
  <sheetFormatPr defaultRowHeight="13.2"/>
  <cols>
    <col min="1" max="1" width="3.21875" customWidth="1"/>
    <col min="2" max="2" width="4.77734375" customWidth="1"/>
    <col min="3" max="3" width="19.44140625" customWidth="1"/>
    <col min="4" max="4" width="10.5546875" customWidth="1"/>
    <col min="14" max="14" width="14.44140625" customWidth="1"/>
    <col min="15" max="15" width="23.77734375" customWidth="1"/>
    <col min="16" max="16" width="1.21875" customWidth="1"/>
  </cols>
  <sheetData>
    <row r="1" spans="1:37" s="242" customFormat="1"/>
    <row r="2" spans="1:37" s="242" customFormat="1" ht="21">
      <c r="B2" s="277" t="s">
        <v>1279</v>
      </c>
      <c r="C2" s="240"/>
      <c r="D2" s="240"/>
      <c r="E2" s="240"/>
      <c r="F2" s="240"/>
      <c r="G2" s="241"/>
      <c r="N2" s="243" t="s">
        <v>491</v>
      </c>
      <c r="O2" s="244">
        <v>44708</v>
      </c>
    </row>
    <row r="3" spans="1:37" ht="33.75" customHeight="1">
      <c r="A3" s="242"/>
      <c r="B3" s="273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</row>
    <row r="4" spans="1:37" ht="17.100000000000001" customHeight="1">
      <c r="A4" s="242"/>
      <c r="B4" s="278" t="s">
        <v>492</v>
      </c>
      <c r="C4" s="279" t="s">
        <v>493</v>
      </c>
      <c r="D4" s="252" t="s">
        <v>494</v>
      </c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80" t="s">
        <v>761</v>
      </c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</row>
    <row r="5" spans="1:37" ht="17.100000000000001" customHeight="1">
      <c r="A5" s="242"/>
      <c r="B5" s="253" t="s">
        <v>495</v>
      </c>
      <c r="C5" s="289" t="s">
        <v>513</v>
      </c>
      <c r="D5" s="281">
        <f>AVERAGE('NBC NgRd'!D7:D12)</f>
        <v>0</v>
      </c>
      <c r="E5" s="242"/>
      <c r="F5" s="242"/>
      <c r="G5" s="242"/>
      <c r="H5" s="242"/>
      <c r="I5" s="242"/>
      <c r="J5" s="242"/>
      <c r="K5" s="242"/>
      <c r="L5" s="242"/>
      <c r="M5" s="242"/>
      <c r="N5" s="242"/>
      <c r="O5" s="2356">
        <f>AVERAGE(D5:D13)</f>
        <v>1.4705882352941176E-2</v>
      </c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</row>
    <row r="6" spans="1:37" ht="17.100000000000001" customHeight="1">
      <c r="A6" s="242"/>
      <c r="B6" s="253" t="s">
        <v>496</v>
      </c>
      <c r="C6" s="254" t="s">
        <v>519</v>
      </c>
      <c r="D6" s="232">
        <f>'NBC Kibera '!P2</f>
        <v>0</v>
      </c>
      <c r="E6" s="242"/>
      <c r="F6" s="242"/>
      <c r="G6" s="242"/>
      <c r="H6" s="242"/>
      <c r="I6" s="242"/>
      <c r="J6" s="242"/>
      <c r="K6" s="242"/>
      <c r="L6" s="242"/>
      <c r="M6" s="242"/>
      <c r="N6" s="242"/>
      <c r="O6" s="2357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242"/>
      <c r="AH6" s="242"/>
      <c r="AI6" s="242"/>
      <c r="AJ6" s="242"/>
      <c r="AK6" s="242"/>
    </row>
    <row r="7" spans="1:37" ht="16.5" customHeight="1">
      <c r="A7" s="242"/>
      <c r="B7" s="253" t="s">
        <v>497</v>
      </c>
      <c r="C7" s="256" t="s">
        <v>514</v>
      </c>
      <c r="D7" s="2252">
        <f>'NBC ORongai'!Q2</f>
        <v>0</v>
      </c>
      <c r="E7" s="242"/>
      <c r="F7" s="242"/>
      <c r="G7" s="242"/>
      <c r="H7" s="242"/>
      <c r="I7" s="242"/>
      <c r="J7" s="242"/>
      <c r="K7" s="242"/>
      <c r="L7" s="242"/>
      <c r="M7" s="242"/>
      <c r="N7" s="242"/>
      <c r="O7" s="2358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</row>
    <row r="8" spans="1:37" ht="16.5" customHeight="1">
      <c r="A8" s="242"/>
      <c r="B8" s="253" t="s">
        <v>498</v>
      </c>
      <c r="C8" s="282" t="s">
        <v>515</v>
      </c>
      <c r="D8" s="2253">
        <f>'NBC Westlands'!P2</f>
        <v>0</v>
      </c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358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</row>
    <row r="9" spans="1:37" ht="16.5" customHeight="1">
      <c r="A9" s="242"/>
      <c r="B9" s="253" t="s">
        <v>499</v>
      </c>
      <c r="C9" s="283" t="s">
        <v>488</v>
      </c>
      <c r="D9" s="2253">
        <f>'NBC Kikuyu'!P2</f>
        <v>0</v>
      </c>
      <c r="E9" s="258"/>
      <c r="F9" s="242"/>
      <c r="G9" s="242"/>
      <c r="H9" s="242"/>
      <c r="I9" s="242"/>
      <c r="J9" s="242"/>
      <c r="K9" s="242"/>
      <c r="L9" s="242"/>
      <c r="M9" s="242"/>
      <c r="N9" s="242"/>
      <c r="O9" s="2359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  <c r="AA9" s="242"/>
      <c r="AB9" s="242"/>
      <c r="AC9" s="242"/>
      <c r="AD9" s="242"/>
      <c r="AE9" s="242"/>
      <c r="AF9" s="242"/>
      <c r="AG9" s="242"/>
      <c r="AH9" s="242"/>
      <c r="AI9" s="242"/>
      <c r="AJ9" s="242"/>
      <c r="AK9" s="242"/>
    </row>
    <row r="10" spans="1:37" ht="21" customHeight="1">
      <c r="A10" s="242"/>
      <c r="B10" s="253" t="s">
        <v>500</v>
      </c>
      <c r="C10" s="284" t="s">
        <v>516</v>
      </c>
      <c r="D10" s="2254">
        <f>'NBC Kitengela'!P4</f>
        <v>0</v>
      </c>
      <c r="E10" s="258"/>
      <c r="F10" s="242"/>
      <c r="G10" s="242"/>
      <c r="H10" s="242"/>
      <c r="I10" s="242"/>
      <c r="J10" s="242"/>
      <c r="K10" s="242"/>
      <c r="L10" s="242"/>
      <c r="M10" s="242"/>
      <c r="N10" s="242"/>
      <c r="O10" s="285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2"/>
    </row>
    <row r="11" spans="1:37" ht="30.75" customHeight="1">
      <c r="A11" s="242"/>
      <c r="B11" s="286" t="s">
        <v>501</v>
      </c>
      <c r="C11" s="284" t="s">
        <v>517</v>
      </c>
      <c r="D11" s="281">
        <f>'GMO '!P2</f>
        <v>0.13235294117647059</v>
      </c>
      <c r="E11" s="247"/>
      <c r="F11" s="242"/>
      <c r="G11" s="242"/>
      <c r="H11" s="242"/>
      <c r="I11" s="242"/>
      <c r="J11" s="242"/>
      <c r="K11" s="242"/>
      <c r="L11" s="242"/>
      <c r="M11" s="242"/>
      <c r="N11" s="242"/>
      <c r="O11" s="287" t="s">
        <v>502</v>
      </c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2"/>
    </row>
    <row r="12" spans="1:37" ht="30.75" customHeight="1">
      <c r="A12" s="242"/>
      <c r="B12" s="286" t="s">
        <v>520</v>
      </c>
      <c r="C12" s="288" t="s">
        <v>518</v>
      </c>
      <c r="D12" s="2255">
        <f>Administry!N3</f>
        <v>0</v>
      </c>
      <c r="E12" s="247"/>
      <c r="F12" s="242"/>
      <c r="G12" s="242"/>
      <c r="H12" s="242"/>
      <c r="I12" s="242"/>
      <c r="J12" s="242"/>
      <c r="K12" s="242"/>
      <c r="L12" s="242"/>
      <c r="M12" s="242"/>
      <c r="N12" s="242"/>
      <c r="O12" s="269" t="s">
        <v>503</v>
      </c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  <c r="AA12" s="242"/>
      <c r="AB12" s="242"/>
      <c r="AC12" s="242"/>
      <c r="AD12" s="242"/>
      <c r="AE12" s="242"/>
      <c r="AF12" s="242"/>
      <c r="AG12" s="242"/>
      <c r="AH12" s="242"/>
      <c r="AI12" s="242"/>
      <c r="AJ12" s="242"/>
      <c r="AK12" s="242"/>
    </row>
    <row r="13" spans="1:37" ht="16.5" customHeight="1">
      <c r="A13" s="242"/>
      <c r="B13" s="286" t="s">
        <v>1281</v>
      </c>
      <c r="C13" s="288" t="s">
        <v>1282</v>
      </c>
      <c r="D13" s="2255">
        <f>Leadership!P2</f>
        <v>0</v>
      </c>
      <c r="E13" s="247"/>
      <c r="F13" s="242"/>
      <c r="G13" s="242"/>
      <c r="H13" s="242"/>
      <c r="I13" s="242"/>
      <c r="J13" s="242"/>
      <c r="K13" s="242"/>
      <c r="L13" s="242"/>
      <c r="M13" s="242"/>
      <c r="N13" s="242"/>
      <c r="O13" s="271" t="s">
        <v>504</v>
      </c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  <c r="AA13" s="242"/>
      <c r="AB13" s="242"/>
      <c r="AC13" s="242"/>
      <c r="AD13" s="242"/>
      <c r="AE13" s="242"/>
      <c r="AF13" s="242"/>
      <c r="AG13" s="242"/>
      <c r="AH13" s="242"/>
      <c r="AI13" s="242"/>
      <c r="AJ13" s="242"/>
      <c r="AK13" s="242"/>
    </row>
    <row r="14" spans="1:37" ht="16.5" customHeight="1">
      <c r="A14" s="242"/>
      <c r="B14" s="247"/>
      <c r="C14" s="247"/>
      <c r="D14" s="247"/>
      <c r="E14" s="247"/>
      <c r="F14" s="242"/>
      <c r="G14" s="242"/>
      <c r="H14" s="242"/>
      <c r="I14" s="242"/>
      <c r="J14" s="242"/>
      <c r="K14" s="242"/>
      <c r="L14" s="242"/>
      <c r="M14" s="242"/>
      <c r="N14" s="242"/>
      <c r="O14" s="272" t="s">
        <v>505</v>
      </c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  <c r="AA14" s="242"/>
      <c r="AB14" s="242"/>
      <c r="AC14" s="242"/>
      <c r="AD14" s="242"/>
      <c r="AE14" s="242"/>
      <c r="AF14" s="242"/>
      <c r="AG14" s="242"/>
      <c r="AH14" s="242"/>
      <c r="AI14" s="242"/>
      <c r="AJ14" s="242"/>
      <c r="AK14" s="242"/>
    </row>
    <row r="15" spans="1:37" ht="16.5" customHeight="1">
      <c r="A15" s="242"/>
      <c r="B15" s="247"/>
      <c r="C15" s="247"/>
      <c r="D15" s="247"/>
      <c r="E15" s="247"/>
      <c r="F15" s="242"/>
      <c r="G15" s="242"/>
      <c r="H15" s="242"/>
      <c r="I15" s="242"/>
      <c r="J15" s="242"/>
      <c r="K15" s="242"/>
      <c r="L15" s="242"/>
      <c r="M15" s="242"/>
      <c r="N15" s="242"/>
      <c r="O15" s="275" t="s">
        <v>506</v>
      </c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  <c r="AA15" s="242"/>
      <c r="AB15" s="242"/>
      <c r="AC15" s="242"/>
      <c r="AD15" s="242"/>
      <c r="AE15" s="242"/>
      <c r="AF15" s="242"/>
      <c r="AG15" s="242"/>
      <c r="AH15" s="242"/>
      <c r="AI15" s="242"/>
      <c r="AJ15" s="242"/>
      <c r="AK15" s="242"/>
    </row>
    <row r="16" spans="1:37" ht="17.100000000000001" customHeight="1">
      <c r="A16" s="242"/>
      <c r="B16" s="242"/>
      <c r="C16" s="242"/>
      <c r="D16" s="242"/>
      <c r="E16" s="242"/>
      <c r="F16" s="242"/>
      <c r="G16" s="242"/>
      <c r="H16" s="242"/>
      <c r="I16" s="242"/>
      <c r="J16" s="242"/>
      <c r="K16" s="242"/>
      <c r="L16" s="242"/>
      <c r="M16" s="242"/>
      <c r="N16" s="242"/>
      <c r="O16" s="276" t="s">
        <v>507</v>
      </c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  <c r="AA16" s="242"/>
      <c r="AB16" s="242"/>
      <c r="AC16" s="242"/>
      <c r="AD16" s="242"/>
      <c r="AE16" s="242"/>
      <c r="AF16" s="242"/>
      <c r="AG16" s="242"/>
      <c r="AH16" s="242"/>
      <c r="AI16" s="242"/>
      <c r="AJ16" s="242"/>
      <c r="AK16" s="242"/>
    </row>
    <row r="17" spans="1:37" ht="17.100000000000001" customHeight="1">
      <c r="A17" s="242"/>
      <c r="B17" s="242"/>
      <c r="C17" s="242"/>
      <c r="D17" s="242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  <c r="AA17" s="242"/>
      <c r="AB17" s="242"/>
      <c r="AC17" s="242"/>
      <c r="AD17" s="242"/>
      <c r="AE17" s="242"/>
      <c r="AF17" s="242"/>
      <c r="AG17" s="242"/>
      <c r="AH17" s="242"/>
      <c r="AI17" s="242"/>
      <c r="AJ17" s="242"/>
      <c r="AK17" s="242"/>
    </row>
    <row r="18" spans="1:37" ht="17.100000000000001" customHeight="1">
      <c r="A18" s="242"/>
      <c r="B18" s="242"/>
      <c r="C18" s="242"/>
      <c r="D18" s="242"/>
      <c r="E18" s="242"/>
      <c r="F18" s="242"/>
      <c r="G18" s="242"/>
      <c r="H18" s="242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  <c r="AK18" s="242"/>
    </row>
    <row r="19" spans="1:37" ht="17.100000000000001" customHeight="1"/>
    <row r="20" spans="1:37" ht="17.100000000000001" customHeight="1"/>
    <row r="21" spans="1:37" ht="17.100000000000001" customHeight="1"/>
    <row r="22" spans="1:37" ht="17.100000000000001" customHeight="1"/>
    <row r="23" spans="1:37" ht="16.5" customHeight="1"/>
    <row r="24" spans="1:37" ht="15.75" customHeight="1"/>
    <row r="26" spans="1:37" ht="18.75" customHeight="1"/>
    <row r="30" spans="1:37" ht="17.25" customHeight="1"/>
    <row r="32" spans="1:37" ht="16.5" customHeight="1"/>
    <row r="33" ht="17.100000000000001" customHeight="1"/>
  </sheetData>
  <protectedRanges>
    <protectedRange sqref="O2" name="Range1_1"/>
  </protectedRanges>
  <mergeCells count="1">
    <mergeCell ref="O5:O9"/>
  </mergeCells>
  <conditionalFormatting sqref="O5:O10">
    <cfRule type="colorScale" priority="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D7:D10">
    <cfRule type="colorScale" priority="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D11">
    <cfRule type="colorScale" priority="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D5:D6">
    <cfRule type="colorScale" priority="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D12">
    <cfRule type="colorScale" priority="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D13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hyperlinks>
    <hyperlink ref="C5" location="Children!A1" display="Children!A1" xr:uid="{00000000-0004-0000-0000-000000000000}"/>
    <hyperlink ref="C7" location="Youth!A1" display="Youth!A1" xr:uid="{00000000-0004-0000-0000-000001000000}"/>
    <hyperlink ref="C8" location="'Family Care'!A1" display="'Family Care'!A1" xr:uid="{00000000-0004-0000-0000-000002000000}"/>
    <hyperlink ref="C9" location="'Young Adults'!A1" display="'Young Adults'!A1" xr:uid="{00000000-0004-0000-0000-000003000000}"/>
    <hyperlink ref="C10" location="GMO!A1" display="GMO!A1" xr:uid="{00000000-0004-0000-0000-000004000000}"/>
    <hyperlink ref="C11" location="Discipleship!A1" display="Discipleship!A1" xr:uid="{00000000-0004-0000-0000-000005000000}"/>
    <hyperlink ref="C12" location="Discipleship!A1" display="Discipleship!A1" xr:uid="{00000000-0004-0000-0000-000006000000}"/>
    <hyperlink ref="C13" location="Discipleship!A1" display="Discipleship!A1" xr:uid="{1FDAC74C-E7A5-47F7-A07D-26D4B1622FCB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P20"/>
  <sheetViews>
    <sheetView workbookViewId="0">
      <selection activeCell="F4" sqref="F4"/>
    </sheetView>
  </sheetViews>
  <sheetFormatPr defaultColWidth="9.21875" defaultRowHeight="13.2"/>
  <cols>
    <col min="1" max="1" width="2.21875" style="242" customWidth="1"/>
    <col min="2" max="2" width="5" style="273" customWidth="1"/>
    <col min="3" max="3" width="28.77734375" style="242" customWidth="1"/>
    <col min="4" max="4" width="12" style="242" customWidth="1"/>
    <col min="5" max="6" width="9.21875" style="242"/>
    <col min="7" max="7" width="13" style="242" customWidth="1"/>
    <col min="8" max="9" width="9.21875" style="242"/>
    <col min="10" max="12" width="15.77734375" style="242" customWidth="1"/>
    <col min="13" max="13" width="9.21875" style="242"/>
    <col min="14" max="14" width="22.44140625" style="242" customWidth="1"/>
    <col min="15" max="15" width="27.77734375" style="242" customWidth="1"/>
    <col min="16" max="16384" width="9.21875" style="242"/>
  </cols>
  <sheetData>
    <row r="3" spans="2:16" ht="25.8">
      <c r="B3" s="239" t="s">
        <v>1280</v>
      </c>
      <c r="C3" s="240"/>
      <c r="D3" s="240"/>
      <c r="E3" s="240"/>
      <c r="F3" s="240"/>
      <c r="G3" s="241"/>
      <c r="N3" s="243" t="s">
        <v>491</v>
      </c>
      <c r="O3" s="244"/>
    </row>
    <row r="4" spans="2:16" ht="25.8">
      <c r="B4" s="245"/>
      <c r="C4" s="246"/>
      <c r="D4" s="246"/>
      <c r="E4" s="246"/>
      <c r="F4" s="246"/>
      <c r="G4" s="247"/>
      <c r="N4" s="248"/>
      <c r="O4" s="249"/>
    </row>
    <row r="6" spans="2:16" ht="14.4">
      <c r="B6" s="250" t="s">
        <v>492</v>
      </c>
      <c r="C6" s="251" t="s">
        <v>493</v>
      </c>
      <c r="D6" s="252" t="s">
        <v>494</v>
      </c>
      <c r="O6" s="2360" t="s">
        <v>761</v>
      </c>
    </row>
    <row r="7" spans="2:16" ht="25.5" customHeight="1">
      <c r="B7" s="253" t="s">
        <v>495</v>
      </c>
      <c r="C7" s="254" t="s">
        <v>508</v>
      </c>
      <c r="D7" s="255">
        <f>Children!P2</f>
        <v>0</v>
      </c>
      <c r="O7" s="2361"/>
    </row>
    <row r="8" spans="2:16" ht="25.5" customHeight="1">
      <c r="B8" s="253" t="s">
        <v>496</v>
      </c>
      <c r="C8" s="256" t="s">
        <v>509</v>
      </c>
      <c r="D8" s="257">
        <f>'Youth&amp;YAd'!P2</f>
        <v>0</v>
      </c>
      <c r="O8" s="2356">
        <f>AVERAGE(D7:D18)</f>
        <v>0</v>
      </c>
      <c r="P8" s="258"/>
    </row>
    <row r="9" spans="2:16" ht="25.5" customHeight="1">
      <c r="B9" s="253" t="s">
        <v>497</v>
      </c>
      <c r="C9" s="259" t="s">
        <v>510</v>
      </c>
      <c r="D9" s="260">
        <f>'Family Care'!P2</f>
        <v>0</v>
      </c>
      <c r="E9" s="258"/>
      <c r="O9" s="2358"/>
      <c r="P9" s="258"/>
    </row>
    <row r="10" spans="2:16" ht="25.5" customHeight="1">
      <c r="B10" s="253" t="s">
        <v>498</v>
      </c>
      <c r="C10" s="261" t="s">
        <v>11</v>
      </c>
      <c r="D10" s="262">
        <f>Discipleship!P2</f>
        <v>0</v>
      </c>
      <c r="E10" s="258"/>
      <c r="O10" s="2358"/>
      <c r="P10" s="258"/>
    </row>
    <row r="11" spans="2:16" ht="30.75" customHeight="1">
      <c r="B11" s="253" t="s">
        <v>499</v>
      </c>
      <c r="C11" s="261" t="s">
        <v>511</v>
      </c>
      <c r="D11" s="262">
        <f>Worship!P2</f>
        <v>0</v>
      </c>
      <c r="E11" s="258"/>
      <c r="O11" s="2362"/>
      <c r="P11" s="258"/>
    </row>
    <row r="12" spans="2:16" ht="30.75" customHeight="1">
      <c r="B12" s="253" t="s">
        <v>500</v>
      </c>
      <c r="C12" s="261" t="s">
        <v>512</v>
      </c>
      <c r="D12" s="262">
        <f>Media!P2</f>
        <v>0</v>
      </c>
      <c r="E12" s="258"/>
      <c r="O12" s="263"/>
      <c r="P12" s="247"/>
    </row>
    <row r="13" spans="2:16" ht="30.75" customHeight="1">
      <c r="B13" s="253"/>
      <c r="C13" s="261"/>
      <c r="D13" s="264"/>
      <c r="E13" s="258"/>
      <c r="P13" s="247"/>
    </row>
    <row r="14" spans="2:16" ht="25.5" customHeight="1">
      <c r="B14" s="253"/>
      <c r="C14" s="265"/>
      <c r="D14" s="266"/>
      <c r="E14" s="258"/>
    </row>
    <row r="15" spans="2:16" ht="28.5" customHeight="1">
      <c r="B15" s="253"/>
      <c r="C15" s="256"/>
      <c r="D15" s="267"/>
      <c r="E15" s="258"/>
      <c r="O15" s="268" t="s">
        <v>502</v>
      </c>
    </row>
    <row r="16" spans="2:16" ht="25.5" customHeight="1">
      <c r="B16" s="253"/>
      <c r="C16" s="261"/>
      <c r="D16" s="264"/>
      <c r="E16" s="258"/>
      <c r="O16" s="269" t="s">
        <v>503</v>
      </c>
    </row>
    <row r="17" spans="2:15" ht="14.4">
      <c r="B17" s="253"/>
      <c r="C17" s="270"/>
      <c r="D17" s="262"/>
      <c r="E17" s="258"/>
      <c r="O17" s="271" t="s">
        <v>504</v>
      </c>
    </row>
    <row r="18" spans="2:15" ht="14.4">
      <c r="B18" s="253"/>
      <c r="C18" s="270"/>
      <c r="D18" s="262"/>
      <c r="E18" s="258"/>
      <c r="O18" s="272" t="s">
        <v>505</v>
      </c>
    </row>
    <row r="19" spans="2:15" ht="14.4">
      <c r="C19" s="274"/>
      <c r="D19" s="274"/>
      <c r="O19" s="275" t="s">
        <v>506</v>
      </c>
    </row>
    <row r="20" spans="2:15" ht="14.4">
      <c r="O20" s="276" t="s">
        <v>507</v>
      </c>
    </row>
  </sheetData>
  <protectedRanges>
    <protectedRange sqref="O3:O4" name="Range1"/>
  </protectedRanges>
  <mergeCells count="2">
    <mergeCell ref="O6:O7"/>
    <mergeCell ref="O8:O11"/>
  </mergeCells>
  <conditionalFormatting sqref="D7:D18">
    <cfRule type="colorScale" priority="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O8:O12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hyperlinks>
    <hyperlink ref="C8" location="Youth!A1" display="Youth!A1" xr:uid="{00000000-0004-0000-0100-000000000000}"/>
    <hyperlink ref="C9" location="'Young Adults'!A1" display="'Young Adults'!A1" xr:uid="{00000000-0004-0000-0100-000001000000}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C1081"/>
  <sheetViews>
    <sheetView topLeftCell="C1" workbookViewId="0">
      <pane xSplit="3" ySplit="5" topLeftCell="F6" activePane="bottomRight" state="frozen"/>
      <selection activeCell="C1" sqref="C1"/>
      <selection pane="topRight" activeCell="F1" sqref="F1"/>
      <selection pane="bottomLeft" activeCell="C6" sqref="C6"/>
      <selection pane="bottomRight" activeCell="B2" sqref="B2"/>
    </sheetView>
  </sheetViews>
  <sheetFormatPr defaultColWidth="14.44140625" defaultRowHeight="13.2"/>
  <cols>
    <col min="1" max="1" width="7.5546875" style="375" customWidth="1"/>
    <col min="2" max="2" width="20.21875" customWidth="1"/>
    <col min="3" max="3" width="20" customWidth="1"/>
    <col min="4" max="4" width="10.21875" hidden="1" customWidth="1"/>
    <col min="5" max="5" width="21" hidden="1" customWidth="1"/>
    <col min="6" max="6" width="35.21875" customWidth="1"/>
    <col min="7" max="7" width="10.77734375" style="375" customWidth="1"/>
    <col min="8" max="11" width="5.21875" customWidth="1"/>
    <col min="12" max="15" width="5.5546875" customWidth="1"/>
    <col min="16" max="16" width="11.44140625" customWidth="1"/>
    <col min="17" max="17" width="1.33203125" customWidth="1"/>
    <col min="18" max="19" width="0" hidden="1" customWidth="1"/>
    <col min="20" max="20" width="0" style="107" hidden="1" customWidth="1"/>
    <col min="21" max="21" width="4.5546875" hidden="1" customWidth="1"/>
    <col min="22" max="25" width="23.44140625" customWidth="1"/>
    <col min="26" max="26" width="2.77734375" customWidth="1"/>
    <col min="27" max="28" width="14.44140625" customWidth="1"/>
  </cols>
  <sheetData>
    <row r="1" spans="1:28" ht="15" customHeight="1" thickBot="1">
      <c r="B1" s="376" t="s">
        <v>704</v>
      </c>
    </row>
    <row r="2" spans="1:28" ht="15" customHeight="1" thickBot="1">
      <c r="M2" s="377"/>
      <c r="N2" s="378"/>
      <c r="O2" s="25" t="s">
        <v>31</v>
      </c>
      <c r="P2" s="12">
        <f>AVERAGE(P6:P71)</f>
        <v>0</v>
      </c>
    </row>
    <row r="3" spans="1:28" ht="15" customHeight="1" thickBot="1">
      <c r="B3" t="s">
        <v>63</v>
      </c>
      <c r="C3" s="26" t="s">
        <v>583</v>
      </c>
      <c r="E3" s="379" t="s">
        <v>584</v>
      </c>
      <c r="F3" s="380"/>
      <c r="G3" s="381"/>
      <c r="H3" s="2363" t="s">
        <v>18</v>
      </c>
      <c r="I3" s="2364"/>
      <c r="J3" s="2364"/>
      <c r="K3" s="2365"/>
      <c r="L3" s="2366" t="s">
        <v>18</v>
      </c>
      <c r="M3" s="2367"/>
      <c r="N3" s="2367"/>
      <c r="O3" s="2368"/>
      <c r="P3" s="382"/>
      <c r="R3" s="2369" t="s">
        <v>64</v>
      </c>
      <c r="S3" s="2370"/>
      <c r="T3" s="2371"/>
      <c r="U3" s="383"/>
      <c r="V3" s="384"/>
      <c r="W3" s="385"/>
      <c r="X3" s="384"/>
      <c r="Y3" s="385"/>
      <c r="Z3" s="386"/>
      <c r="AA3" s="384"/>
      <c r="AB3" s="385"/>
    </row>
    <row r="4" spans="1:28" ht="15" customHeight="1" thickBot="1">
      <c r="G4" s="387"/>
      <c r="H4" s="2384" t="s">
        <v>32</v>
      </c>
      <c r="I4" s="2384"/>
      <c r="J4" s="2384"/>
      <c r="K4" s="2384"/>
      <c r="L4" s="2385" t="s">
        <v>33</v>
      </c>
      <c r="M4" s="2385"/>
      <c r="N4" s="2385"/>
      <c r="O4" s="2385"/>
      <c r="P4" s="388" t="s">
        <v>34</v>
      </c>
      <c r="R4" s="2382" t="s">
        <v>13</v>
      </c>
      <c r="S4" s="2382" t="s">
        <v>19</v>
      </c>
      <c r="T4" s="2386" t="s">
        <v>30</v>
      </c>
      <c r="U4" s="383"/>
      <c r="V4" s="2400" t="s">
        <v>604</v>
      </c>
      <c r="W4" s="2401"/>
      <c r="X4" s="2401"/>
      <c r="Y4" s="2402"/>
      <c r="Z4" s="389"/>
      <c r="AA4" s="2419" t="s">
        <v>20</v>
      </c>
      <c r="AB4" s="2420"/>
    </row>
    <row r="5" spans="1:28" ht="35.25" customHeight="1" thickBot="1">
      <c r="A5" s="13" t="s">
        <v>65</v>
      </c>
      <c r="B5" s="14" t="s">
        <v>66</v>
      </c>
      <c r="C5" s="15" t="s">
        <v>67</v>
      </c>
      <c r="D5" s="16" t="s">
        <v>68</v>
      </c>
      <c r="E5" s="17" t="s">
        <v>69</v>
      </c>
      <c r="F5" s="390" t="s">
        <v>585</v>
      </c>
      <c r="G5" s="172" t="s">
        <v>70</v>
      </c>
      <c r="H5" s="391" t="s">
        <v>10</v>
      </c>
      <c r="I5" s="391" t="s">
        <v>21</v>
      </c>
      <c r="J5" s="391" t="s">
        <v>22</v>
      </c>
      <c r="K5" s="391" t="s">
        <v>23</v>
      </c>
      <c r="L5" s="392" t="s">
        <v>10</v>
      </c>
      <c r="M5" s="392" t="s">
        <v>21</v>
      </c>
      <c r="N5" s="392" t="s">
        <v>22</v>
      </c>
      <c r="O5" s="392" t="s">
        <v>23</v>
      </c>
      <c r="P5" s="393" t="s">
        <v>71</v>
      </c>
      <c r="R5" s="2383"/>
      <c r="S5" s="2383"/>
      <c r="T5" s="2387"/>
      <c r="U5" s="394"/>
      <c r="V5" s="395" t="s">
        <v>35</v>
      </c>
      <c r="W5" s="396" t="s">
        <v>36</v>
      </c>
      <c r="X5" s="396" t="s">
        <v>37</v>
      </c>
      <c r="Y5" s="397" t="s">
        <v>38</v>
      </c>
      <c r="Z5" s="398"/>
      <c r="AA5" s="63" t="s">
        <v>2</v>
      </c>
      <c r="AB5" s="64" t="s">
        <v>24</v>
      </c>
    </row>
    <row r="6" spans="1:28" ht="30" customHeight="1" thickBot="1">
      <c r="A6" s="2372" t="s">
        <v>72</v>
      </c>
      <c r="B6" s="2421" t="s">
        <v>73</v>
      </c>
      <c r="C6" s="2423" t="s">
        <v>74</v>
      </c>
      <c r="D6" s="2426">
        <v>0.87</v>
      </c>
      <c r="E6" s="2429" t="s">
        <v>75</v>
      </c>
      <c r="F6" s="22" t="s">
        <v>223</v>
      </c>
      <c r="G6" s="399">
        <v>18</v>
      </c>
      <c r="H6" s="367">
        <v>6</v>
      </c>
      <c r="I6" s="367">
        <v>6</v>
      </c>
      <c r="J6" s="367">
        <v>6</v>
      </c>
      <c r="K6" s="367"/>
      <c r="L6" s="163"/>
      <c r="M6" s="163"/>
      <c r="N6" s="163"/>
      <c r="O6" s="163"/>
      <c r="P6" s="65">
        <f>(SUM(L6:O6)/SUM(H6:K6))</f>
        <v>0</v>
      </c>
      <c r="R6" s="400">
        <v>180000</v>
      </c>
      <c r="S6" s="401">
        <v>180000</v>
      </c>
      <c r="T6" s="402">
        <f>R6-S6</f>
        <v>0</v>
      </c>
      <c r="V6" s="188"/>
      <c r="W6" s="401"/>
      <c r="X6" s="401"/>
      <c r="Y6" s="189"/>
      <c r="AA6" s="188"/>
      <c r="AB6" s="189"/>
    </row>
    <row r="7" spans="1:28" ht="27.75" customHeight="1" thickBot="1">
      <c r="A7" s="2372"/>
      <c r="B7" s="2422"/>
      <c r="C7" s="2423"/>
      <c r="D7" s="2427"/>
      <c r="E7" s="2395"/>
      <c r="F7" s="18" t="s">
        <v>586</v>
      </c>
      <c r="G7" s="399">
        <v>6</v>
      </c>
      <c r="H7" s="367">
        <v>2</v>
      </c>
      <c r="I7" s="367">
        <v>2</v>
      </c>
      <c r="J7" s="367"/>
      <c r="K7" s="367">
        <v>2</v>
      </c>
      <c r="L7" s="163"/>
      <c r="M7" s="163"/>
      <c r="N7" s="163"/>
      <c r="O7" s="163"/>
      <c r="P7" s="65">
        <f t="shared" ref="P7:P13" si="0">(SUM(L7:O7)/SUM(H7:K7))</f>
        <v>0</v>
      </c>
      <c r="R7" s="403"/>
      <c r="S7" s="26"/>
      <c r="T7" s="402">
        <f t="shared" ref="T7:T69" si="1">R7-S7</f>
        <v>0</v>
      </c>
      <c r="V7" s="190"/>
      <c r="W7" s="26"/>
      <c r="X7" s="26"/>
      <c r="Y7" s="191"/>
      <c r="AA7" s="190"/>
      <c r="AB7" s="191"/>
    </row>
    <row r="8" spans="1:28" s="1" customFormat="1" ht="27.75" customHeight="1" thickBot="1">
      <c r="A8" s="2372"/>
      <c r="B8" s="2422"/>
      <c r="C8" s="2423"/>
      <c r="D8" s="2427"/>
      <c r="E8" s="2395"/>
      <c r="F8" s="156" t="s">
        <v>224</v>
      </c>
      <c r="G8" s="454">
        <v>20</v>
      </c>
      <c r="H8" s="3"/>
      <c r="I8" s="3">
        <v>10</v>
      </c>
      <c r="J8" s="3"/>
      <c r="K8" s="3">
        <v>10</v>
      </c>
      <c r="L8" s="2"/>
      <c r="M8" s="2"/>
      <c r="N8" s="2"/>
      <c r="O8" s="2"/>
      <c r="P8" s="65">
        <f t="shared" si="0"/>
        <v>0</v>
      </c>
      <c r="R8" s="192">
        <v>20000</v>
      </c>
      <c r="S8" s="83"/>
      <c r="T8" s="455">
        <f t="shared" si="1"/>
        <v>20000</v>
      </c>
      <c r="V8" s="192"/>
      <c r="W8" s="83"/>
      <c r="X8" s="83"/>
      <c r="Y8" s="193"/>
      <c r="AA8" s="192"/>
      <c r="AB8" s="193"/>
    </row>
    <row r="9" spans="1:28" s="1" customFormat="1" ht="27.75" customHeight="1" thickBot="1">
      <c r="A9" s="2372"/>
      <c r="B9" s="2422"/>
      <c r="C9" s="2424"/>
      <c r="D9" s="2427"/>
      <c r="E9" s="2395"/>
      <c r="F9" s="456" t="s">
        <v>587</v>
      </c>
      <c r="G9" s="457">
        <v>1</v>
      </c>
      <c r="H9" s="29"/>
      <c r="I9" s="29">
        <v>1</v>
      </c>
      <c r="J9" s="29"/>
      <c r="K9" s="29"/>
      <c r="L9" s="38"/>
      <c r="M9" s="38"/>
      <c r="N9" s="38"/>
      <c r="O9" s="38"/>
      <c r="P9" s="65">
        <f>(SUM(L9:O9)/SUM(H9:K9))</f>
        <v>0</v>
      </c>
      <c r="R9" s="192">
        <v>120000</v>
      </c>
      <c r="S9" s="458">
        <v>50000</v>
      </c>
      <c r="T9" s="455">
        <f t="shared" si="1"/>
        <v>70000</v>
      </c>
      <c r="V9" s="192"/>
      <c r="W9" s="83"/>
      <c r="X9" s="83"/>
      <c r="Y9" s="193"/>
      <c r="AA9" s="192"/>
      <c r="AB9" s="193"/>
    </row>
    <row r="10" spans="1:28" s="460" customFormat="1" ht="27.75" customHeight="1" thickBot="1">
      <c r="A10" s="2372"/>
      <c r="B10" s="2422"/>
      <c r="C10" s="2425"/>
      <c r="D10" s="2428"/>
      <c r="E10" s="2413"/>
      <c r="F10" s="467" t="s">
        <v>588</v>
      </c>
      <c r="G10" s="229">
        <v>1</v>
      </c>
      <c r="H10" s="84"/>
      <c r="I10" s="84"/>
      <c r="J10" s="84"/>
      <c r="K10" s="84">
        <v>1</v>
      </c>
      <c r="L10" s="459"/>
      <c r="M10" s="459"/>
      <c r="N10" s="459"/>
      <c r="O10" s="459"/>
      <c r="P10" s="65">
        <f>(SUM(L10:O10)/SUM(H10:K10))</f>
        <v>0</v>
      </c>
      <c r="R10" s="461">
        <v>2000000</v>
      </c>
      <c r="S10" s="462">
        <v>1200000</v>
      </c>
      <c r="T10" s="463">
        <f t="shared" si="1"/>
        <v>800000</v>
      </c>
      <c r="V10" s="464"/>
      <c r="W10" s="465"/>
      <c r="X10" s="465"/>
      <c r="Y10" s="466"/>
      <c r="AA10" s="464"/>
      <c r="AB10" s="466"/>
    </row>
    <row r="11" spans="1:28" ht="27.75" customHeight="1" thickBot="1">
      <c r="A11" s="2372"/>
      <c r="B11" s="2422"/>
      <c r="C11" s="2406" t="s">
        <v>76</v>
      </c>
      <c r="D11" s="2431">
        <v>0.63</v>
      </c>
      <c r="E11" s="2416" t="s">
        <v>77</v>
      </c>
      <c r="F11" s="21" t="s">
        <v>225</v>
      </c>
      <c r="G11" s="407">
        <v>4</v>
      </c>
      <c r="H11" s="351">
        <v>1</v>
      </c>
      <c r="I11" s="351">
        <v>1</v>
      </c>
      <c r="J11" s="351">
        <v>1</v>
      </c>
      <c r="K11" s="351">
        <v>1</v>
      </c>
      <c r="L11" s="165"/>
      <c r="M11" s="165"/>
      <c r="N11" s="165"/>
      <c r="O11" s="165"/>
      <c r="P11" s="65">
        <f t="shared" si="0"/>
        <v>0</v>
      </c>
      <c r="R11" s="408">
        <v>10000</v>
      </c>
      <c r="S11" s="26"/>
      <c r="T11" s="402">
        <f t="shared" si="1"/>
        <v>10000</v>
      </c>
      <c r="V11" s="190"/>
      <c r="W11" s="26"/>
      <c r="X11" s="26"/>
      <c r="Y11" s="191"/>
      <c r="AA11" s="190"/>
      <c r="AB11" s="191"/>
    </row>
    <row r="12" spans="1:28" ht="27.75" customHeight="1" thickBot="1">
      <c r="A12" s="2372"/>
      <c r="B12" s="2422"/>
      <c r="C12" s="2430"/>
      <c r="D12" s="2432"/>
      <c r="E12" s="2417"/>
      <c r="F12" s="18" t="s">
        <v>226</v>
      </c>
      <c r="G12" s="399">
        <v>4</v>
      </c>
      <c r="H12" s="367">
        <v>1</v>
      </c>
      <c r="I12" s="367">
        <v>1</v>
      </c>
      <c r="J12" s="367">
        <v>1</v>
      </c>
      <c r="K12" s="367">
        <v>1</v>
      </c>
      <c r="L12" s="163"/>
      <c r="M12" s="163"/>
      <c r="N12" s="163"/>
      <c r="O12" s="163"/>
      <c r="P12" s="65">
        <f t="shared" si="0"/>
        <v>0</v>
      </c>
      <c r="R12" s="403"/>
      <c r="S12" s="26"/>
      <c r="T12" s="402">
        <f t="shared" si="1"/>
        <v>0</v>
      </c>
      <c r="V12" s="190"/>
      <c r="W12" s="26"/>
      <c r="X12" s="26"/>
      <c r="Y12" s="191"/>
      <c r="AA12" s="190"/>
      <c r="AB12" s="191"/>
    </row>
    <row r="13" spans="1:28" ht="27.75" customHeight="1" thickBot="1">
      <c r="A13" s="2372"/>
      <c r="B13" s="2422"/>
      <c r="C13" s="2430"/>
      <c r="D13" s="2432"/>
      <c r="E13" s="2417"/>
      <c r="F13" s="409" t="s">
        <v>589</v>
      </c>
      <c r="G13" s="399">
        <v>2</v>
      </c>
      <c r="H13" s="367"/>
      <c r="I13" s="367">
        <v>1</v>
      </c>
      <c r="J13" s="367"/>
      <c r="K13" s="367">
        <v>1</v>
      </c>
      <c r="L13" s="163"/>
      <c r="M13" s="163"/>
      <c r="N13" s="163"/>
      <c r="O13" s="163"/>
      <c r="P13" s="65">
        <f t="shared" si="0"/>
        <v>0</v>
      </c>
      <c r="R13" s="403">
        <v>50000</v>
      </c>
      <c r="S13" s="26"/>
      <c r="T13" s="402">
        <f t="shared" si="1"/>
        <v>50000</v>
      </c>
      <c r="V13" s="190"/>
      <c r="W13" s="26"/>
      <c r="X13" s="26"/>
      <c r="Y13" s="191"/>
      <c r="AA13" s="190"/>
      <c r="AB13" s="191"/>
    </row>
    <row r="14" spans="1:28" ht="32.25" customHeight="1" thickBot="1">
      <c r="A14" s="2373"/>
      <c r="B14" s="2433" t="s">
        <v>78</v>
      </c>
      <c r="C14" s="2435" t="s">
        <v>79</v>
      </c>
      <c r="D14" s="2431">
        <v>0.44</v>
      </c>
      <c r="E14" s="2416" t="s">
        <v>80</v>
      </c>
      <c r="F14" s="21" t="s">
        <v>294</v>
      </c>
      <c r="G14" s="407">
        <v>1</v>
      </c>
      <c r="H14" s="351">
        <v>1</v>
      </c>
      <c r="I14" s="351"/>
      <c r="J14" s="351"/>
      <c r="K14" s="351"/>
      <c r="L14" s="165"/>
      <c r="M14" s="165"/>
      <c r="N14" s="165"/>
      <c r="O14" s="165"/>
      <c r="P14" s="65">
        <f t="shared" ref="P14:P25" si="2">(SUM(L14:O14)/SUM(H14:K14))</f>
        <v>0</v>
      </c>
      <c r="R14" s="410">
        <v>20000</v>
      </c>
      <c r="S14" s="405"/>
      <c r="T14" s="402">
        <f t="shared" si="1"/>
        <v>20000</v>
      </c>
      <c r="V14" s="190"/>
      <c r="W14" s="26"/>
      <c r="X14" s="26"/>
      <c r="Y14" s="191"/>
      <c r="AA14" s="190"/>
      <c r="AB14" s="191"/>
    </row>
    <row r="15" spans="1:28" ht="32.25" customHeight="1" thickBot="1">
      <c r="A15" s="2373"/>
      <c r="B15" s="2434"/>
      <c r="C15" s="2436"/>
      <c r="D15" s="2432"/>
      <c r="E15" s="2417"/>
      <c r="F15" s="18" t="s">
        <v>296</v>
      </c>
      <c r="G15" s="399">
        <v>4</v>
      </c>
      <c r="H15" s="367">
        <v>1</v>
      </c>
      <c r="I15" s="367">
        <v>1</v>
      </c>
      <c r="J15" s="367">
        <v>1</v>
      </c>
      <c r="K15" s="367">
        <v>1</v>
      </c>
      <c r="L15" s="163"/>
      <c r="M15" s="163"/>
      <c r="N15" s="163"/>
      <c r="O15" s="163"/>
      <c r="P15" s="65">
        <f t="shared" si="2"/>
        <v>0</v>
      </c>
      <c r="R15" s="408">
        <v>200000</v>
      </c>
      <c r="S15" s="26"/>
      <c r="T15" s="402">
        <f t="shared" si="1"/>
        <v>200000</v>
      </c>
      <c r="V15" s="190"/>
      <c r="W15" s="26"/>
      <c r="X15" s="26"/>
      <c r="Y15" s="191"/>
      <c r="AA15" s="190"/>
      <c r="AB15" s="191"/>
    </row>
    <row r="16" spans="1:28" ht="33.75" customHeight="1" thickBot="1">
      <c r="A16" s="2373"/>
      <c r="B16" s="2434"/>
      <c r="C16" s="2437"/>
      <c r="D16" s="2438"/>
      <c r="E16" s="2418"/>
      <c r="F16" s="20" t="s">
        <v>297</v>
      </c>
      <c r="G16" s="411">
        <v>4</v>
      </c>
      <c r="H16" s="350">
        <v>1</v>
      </c>
      <c r="I16" s="350">
        <v>1</v>
      </c>
      <c r="J16" s="350">
        <v>1</v>
      </c>
      <c r="K16" s="350">
        <v>1</v>
      </c>
      <c r="L16" s="164"/>
      <c r="M16" s="164"/>
      <c r="N16" s="164"/>
      <c r="O16" s="164"/>
      <c r="P16" s="65">
        <f t="shared" si="2"/>
        <v>0</v>
      </c>
      <c r="R16" s="408">
        <v>150000</v>
      </c>
      <c r="S16" s="26"/>
      <c r="T16" s="402">
        <f t="shared" si="1"/>
        <v>150000</v>
      </c>
      <c r="V16" s="190"/>
      <c r="W16" s="26"/>
      <c r="X16" s="26"/>
      <c r="Y16" s="191"/>
      <c r="AA16" s="190"/>
      <c r="AB16" s="191"/>
    </row>
    <row r="17" spans="1:28" ht="33.75" customHeight="1" thickBot="1">
      <c r="A17" s="2373"/>
      <c r="B17" s="2434"/>
      <c r="C17" s="2439" t="s">
        <v>81</v>
      </c>
      <c r="D17" s="2441"/>
      <c r="E17" s="2443"/>
      <c r="F17" s="21" t="s">
        <v>590</v>
      </c>
      <c r="G17" s="407">
        <v>3</v>
      </c>
      <c r="H17" s="351">
        <v>1</v>
      </c>
      <c r="I17" s="351"/>
      <c r="J17" s="351">
        <v>1</v>
      </c>
      <c r="K17" s="351">
        <v>1</v>
      </c>
      <c r="L17" s="165"/>
      <c r="M17" s="165"/>
      <c r="N17" s="165"/>
      <c r="O17" s="165"/>
      <c r="P17" s="65">
        <f t="shared" si="2"/>
        <v>0</v>
      </c>
      <c r="R17" s="408"/>
      <c r="S17" s="26"/>
      <c r="T17" s="402">
        <f t="shared" si="1"/>
        <v>0</v>
      </c>
      <c r="V17" s="190"/>
      <c r="W17" s="26"/>
      <c r="X17" s="26"/>
      <c r="Y17" s="191"/>
      <c r="AA17" s="190"/>
      <c r="AB17" s="191"/>
    </row>
    <row r="18" spans="1:28" ht="33.75" customHeight="1" thickBot="1">
      <c r="A18" s="2373"/>
      <c r="B18" s="2434"/>
      <c r="C18" s="2440"/>
      <c r="D18" s="2442"/>
      <c r="E18" s="2444"/>
      <c r="F18" s="22" t="s">
        <v>591</v>
      </c>
      <c r="G18" s="399">
        <v>1</v>
      </c>
      <c r="H18" s="367"/>
      <c r="I18" s="367"/>
      <c r="J18" s="367"/>
      <c r="K18" s="367">
        <v>1</v>
      </c>
      <c r="L18" s="163"/>
      <c r="M18" s="163"/>
      <c r="N18" s="163"/>
      <c r="O18" s="163"/>
      <c r="P18" s="65">
        <f t="shared" si="2"/>
        <v>0</v>
      </c>
      <c r="R18" s="190"/>
      <c r="S18" s="26"/>
      <c r="T18" s="402">
        <f t="shared" si="1"/>
        <v>0</v>
      </c>
      <c r="V18" s="190"/>
      <c r="W18" s="26"/>
      <c r="X18" s="26"/>
      <c r="Y18" s="191"/>
      <c r="AA18" s="190"/>
      <c r="AB18" s="191"/>
    </row>
    <row r="19" spans="1:28" ht="32.25" customHeight="1" thickBot="1">
      <c r="A19" s="2373"/>
      <c r="B19" s="2403" t="s">
        <v>128</v>
      </c>
      <c r="C19" s="2406" t="s">
        <v>82</v>
      </c>
      <c r="D19" s="2409">
        <v>0.92</v>
      </c>
      <c r="E19" s="2412" t="s">
        <v>75</v>
      </c>
      <c r="F19" s="21" t="s">
        <v>295</v>
      </c>
      <c r="G19" s="407">
        <v>48</v>
      </c>
      <c r="H19" s="351">
        <v>12</v>
      </c>
      <c r="I19" s="351">
        <v>12</v>
      </c>
      <c r="J19" s="351">
        <v>12</v>
      </c>
      <c r="K19" s="351">
        <v>12</v>
      </c>
      <c r="L19" s="165"/>
      <c r="M19" s="165"/>
      <c r="N19" s="165"/>
      <c r="O19" s="165"/>
      <c r="P19" s="65">
        <f t="shared" si="2"/>
        <v>0</v>
      </c>
      <c r="R19" s="410">
        <v>10000</v>
      </c>
      <c r="S19" s="26"/>
      <c r="T19" s="402">
        <f t="shared" si="1"/>
        <v>10000</v>
      </c>
      <c r="V19" s="190"/>
      <c r="W19" s="26"/>
      <c r="X19" s="26"/>
      <c r="Y19" s="191"/>
      <c r="AA19" s="190"/>
      <c r="AB19" s="191"/>
    </row>
    <row r="20" spans="1:28" ht="32.25" customHeight="1" thickBot="1">
      <c r="A20" s="2373"/>
      <c r="B20" s="2404"/>
      <c r="C20" s="2407"/>
      <c r="D20" s="2410"/>
      <c r="E20" s="2395"/>
      <c r="F20" s="18"/>
      <c r="G20" s="399">
        <v>2</v>
      </c>
      <c r="H20" s="367">
        <v>1</v>
      </c>
      <c r="I20" s="367"/>
      <c r="J20" s="367">
        <v>1</v>
      </c>
      <c r="K20" s="367"/>
      <c r="L20" s="163"/>
      <c r="M20" s="163"/>
      <c r="N20" s="163"/>
      <c r="O20" s="163"/>
      <c r="P20" s="65">
        <f t="shared" si="2"/>
        <v>0</v>
      </c>
      <c r="R20" s="410"/>
      <c r="S20" s="26"/>
      <c r="T20" s="402">
        <f t="shared" si="1"/>
        <v>0</v>
      </c>
      <c r="V20" s="190"/>
      <c r="W20" s="26"/>
      <c r="X20" s="26"/>
      <c r="Y20" s="191"/>
      <c r="AA20" s="190"/>
      <c r="AB20" s="191"/>
    </row>
    <row r="21" spans="1:28" ht="32.25" customHeight="1" thickBot="1">
      <c r="A21" s="2373"/>
      <c r="B21" s="2404"/>
      <c r="C21" s="2407"/>
      <c r="D21" s="2410"/>
      <c r="E21" s="2395"/>
      <c r="F21" s="20" t="s">
        <v>297</v>
      </c>
      <c r="G21" s="399">
        <v>52</v>
      </c>
      <c r="H21" s="367">
        <v>13</v>
      </c>
      <c r="I21" s="367">
        <v>13</v>
      </c>
      <c r="J21" s="367">
        <v>13</v>
      </c>
      <c r="K21" s="367">
        <v>13</v>
      </c>
      <c r="L21" s="163"/>
      <c r="M21" s="163"/>
      <c r="N21" s="163"/>
      <c r="O21" s="163"/>
      <c r="P21" s="65">
        <f t="shared" si="2"/>
        <v>0</v>
      </c>
      <c r="R21" s="410">
        <v>500000</v>
      </c>
      <c r="S21" s="26"/>
      <c r="T21" s="402">
        <f t="shared" si="1"/>
        <v>500000</v>
      </c>
      <c r="V21" s="190"/>
      <c r="W21" s="26"/>
      <c r="X21" s="26"/>
      <c r="Y21" s="191"/>
      <c r="AA21" s="190"/>
      <c r="AB21" s="191"/>
    </row>
    <row r="22" spans="1:28" ht="32.25" customHeight="1" thickBot="1">
      <c r="A22" s="2373"/>
      <c r="B22" s="2404"/>
      <c r="C22" s="2408"/>
      <c r="D22" s="2411"/>
      <c r="E22" s="2413"/>
      <c r="F22" s="22" t="s">
        <v>293</v>
      </c>
      <c r="G22" s="411">
        <v>52</v>
      </c>
      <c r="H22" s="350">
        <v>13</v>
      </c>
      <c r="I22" s="350">
        <v>13</v>
      </c>
      <c r="J22" s="350">
        <v>13</v>
      </c>
      <c r="K22" s="350">
        <v>13</v>
      </c>
      <c r="L22" s="164"/>
      <c r="M22" s="164"/>
      <c r="N22" s="164"/>
      <c r="O22" s="164"/>
      <c r="P22" s="65">
        <f t="shared" si="2"/>
        <v>0</v>
      </c>
      <c r="R22" s="410">
        <v>130000</v>
      </c>
      <c r="S22" s="26"/>
      <c r="T22" s="402">
        <f t="shared" si="1"/>
        <v>130000</v>
      </c>
      <c r="V22" s="190"/>
      <c r="W22" s="26"/>
      <c r="X22" s="26"/>
      <c r="Y22" s="191"/>
      <c r="AA22" s="190"/>
      <c r="AB22" s="191"/>
    </row>
    <row r="23" spans="1:28" ht="25.5" customHeight="1" thickBot="1">
      <c r="A23" s="2373"/>
      <c r="B23" s="2404"/>
      <c r="C23" s="2414" t="s">
        <v>83</v>
      </c>
      <c r="D23" s="2409">
        <v>0.83</v>
      </c>
      <c r="E23" s="2416" t="s">
        <v>77</v>
      </c>
      <c r="F23" s="20" t="s">
        <v>231</v>
      </c>
      <c r="G23" s="407">
        <v>3</v>
      </c>
      <c r="H23" s="351">
        <v>1</v>
      </c>
      <c r="I23" s="351">
        <v>1</v>
      </c>
      <c r="J23" s="351">
        <v>1</v>
      </c>
      <c r="K23" s="351"/>
      <c r="L23" s="165"/>
      <c r="M23" s="165"/>
      <c r="N23" s="165"/>
      <c r="O23" s="165"/>
      <c r="P23" s="65">
        <f t="shared" si="2"/>
        <v>0</v>
      </c>
      <c r="R23" s="410">
        <v>20000</v>
      </c>
      <c r="S23" s="26"/>
      <c r="T23" s="402">
        <f t="shared" si="1"/>
        <v>20000</v>
      </c>
      <c r="V23" s="190"/>
      <c r="W23" s="26"/>
      <c r="X23" s="26"/>
      <c r="Y23" s="191"/>
      <c r="AA23" s="190"/>
      <c r="AB23" s="191"/>
    </row>
    <row r="24" spans="1:28" ht="30" customHeight="1" thickBot="1">
      <c r="A24" s="2373"/>
      <c r="B24" s="2404"/>
      <c r="C24" s="2391"/>
      <c r="D24" s="2410"/>
      <c r="E24" s="2417"/>
      <c r="F24" s="22" t="s">
        <v>227</v>
      </c>
      <c r="G24" s="399">
        <v>48</v>
      </c>
      <c r="H24" s="367">
        <v>12</v>
      </c>
      <c r="I24" s="367">
        <v>12</v>
      </c>
      <c r="J24" s="367">
        <v>12</v>
      </c>
      <c r="K24" s="367">
        <v>12</v>
      </c>
      <c r="L24" s="163"/>
      <c r="M24" s="163"/>
      <c r="N24" s="163"/>
      <c r="O24" s="163"/>
      <c r="P24" s="65">
        <f t="shared" si="2"/>
        <v>0</v>
      </c>
      <c r="R24" s="404"/>
      <c r="S24" s="26"/>
      <c r="T24" s="402">
        <f t="shared" si="1"/>
        <v>0</v>
      </c>
      <c r="V24" s="190"/>
      <c r="W24" s="26"/>
      <c r="X24" s="26"/>
      <c r="Y24" s="191"/>
      <c r="AA24" s="190"/>
      <c r="AB24" s="191"/>
    </row>
    <row r="25" spans="1:28" ht="36" customHeight="1" thickBot="1">
      <c r="A25" s="2373"/>
      <c r="B25" s="2405"/>
      <c r="C25" s="2415"/>
      <c r="D25" s="2411"/>
      <c r="E25" s="2418"/>
      <c r="F25" s="21" t="s">
        <v>592</v>
      </c>
      <c r="G25" s="411">
        <v>2</v>
      </c>
      <c r="H25" s="350"/>
      <c r="I25" s="350">
        <v>1</v>
      </c>
      <c r="J25" s="350"/>
      <c r="K25" s="350">
        <v>1</v>
      </c>
      <c r="L25" s="164"/>
      <c r="M25" s="164"/>
      <c r="N25" s="164"/>
      <c r="O25" s="164"/>
      <c r="P25" s="65">
        <f t="shared" si="2"/>
        <v>0</v>
      </c>
      <c r="R25" s="410">
        <v>20000</v>
      </c>
      <c r="S25" s="26"/>
      <c r="T25" s="402">
        <f t="shared" si="1"/>
        <v>20000</v>
      </c>
      <c r="V25" s="190"/>
      <c r="W25" s="26"/>
      <c r="X25" s="26"/>
      <c r="Y25" s="191"/>
      <c r="AA25" s="190"/>
      <c r="AB25" s="191"/>
    </row>
    <row r="26" spans="1:28" ht="30.75" hidden="1" customHeight="1" thickBot="1">
      <c r="A26" s="2373"/>
      <c r="B26" s="2388" t="s">
        <v>84</v>
      </c>
      <c r="C26" s="2391" t="s">
        <v>85</v>
      </c>
      <c r="D26" s="2393">
        <v>0.84</v>
      </c>
      <c r="E26" s="2395" t="s">
        <v>75</v>
      </c>
      <c r="F26" s="412"/>
      <c r="G26" s="413"/>
      <c r="H26" s="351"/>
      <c r="I26" s="351"/>
      <c r="J26" s="351"/>
      <c r="K26" s="351"/>
      <c r="L26" s="165"/>
      <c r="M26" s="165"/>
      <c r="N26" s="165"/>
      <c r="O26" s="165"/>
      <c r="P26" s="65"/>
      <c r="R26" s="404"/>
      <c r="S26" s="26"/>
      <c r="T26" s="402">
        <f t="shared" si="1"/>
        <v>0</v>
      </c>
      <c r="V26" s="190"/>
      <c r="W26" s="26"/>
      <c r="X26" s="26"/>
      <c r="Y26" s="191"/>
      <c r="AA26" s="190"/>
      <c r="AB26" s="191"/>
    </row>
    <row r="27" spans="1:28" ht="28.5" hidden="1" customHeight="1" thickBot="1">
      <c r="A27" s="2373"/>
      <c r="B27" s="2389"/>
      <c r="C27" s="2391"/>
      <c r="D27" s="2393"/>
      <c r="E27" s="2395"/>
      <c r="F27" s="380"/>
      <c r="G27" s="399"/>
      <c r="H27" s="367"/>
      <c r="I27" s="367"/>
      <c r="J27" s="367"/>
      <c r="K27" s="367"/>
      <c r="L27" s="163"/>
      <c r="M27" s="163"/>
      <c r="N27" s="163"/>
      <c r="O27" s="163"/>
      <c r="P27" s="65"/>
      <c r="R27" s="404"/>
      <c r="S27" s="26"/>
      <c r="T27" s="402">
        <f t="shared" si="1"/>
        <v>0</v>
      </c>
      <c r="V27" s="190"/>
      <c r="W27" s="26"/>
      <c r="X27" s="26"/>
      <c r="Y27" s="191"/>
      <c r="AA27" s="190"/>
      <c r="AB27" s="191"/>
    </row>
    <row r="28" spans="1:28" ht="31.5" hidden="1" customHeight="1" thickBot="1">
      <c r="A28" s="2373"/>
      <c r="B28" s="2389"/>
      <c r="C28" s="2391"/>
      <c r="D28" s="2393"/>
      <c r="E28" s="2395"/>
      <c r="F28" s="380"/>
      <c r="G28" s="399"/>
      <c r="H28" s="367"/>
      <c r="I28" s="367"/>
      <c r="J28" s="367"/>
      <c r="K28" s="367"/>
      <c r="L28" s="163"/>
      <c r="M28" s="163"/>
      <c r="N28" s="163"/>
      <c r="O28" s="163"/>
      <c r="P28" s="65"/>
      <c r="R28" s="404"/>
      <c r="S28" s="26"/>
      <c r="T28" s="402">
        <f t="shared" si="1"/>
        <v>0</v>
      </c>
      <c r="V28" s="190"/>
      <c r="W28" s="26"/>
      <c r="X28" s="26"/>
      <c r="Y28" s="191"/>
      <c r="AA28" s="190"/>
      <c r="AB28" s="191"/>
    </row>
    <row r="29" spans="1:28" ht="31.5" hidden="1" customHeight="1" thickBot="1">
      <c r="A29" s="2373"/>
      <c r="B29" s="2390"/>
      <c r="C29" s="2392"/>
      <c r="D29" s="2394"/>
      <c r="E29" s="2396"/>
      <c r="F29" s="380"/>
      <c r="G29" s="399"/>
      <c r="H29" s="350"/>
      <c r="I29" s="350"/>
      <c r="J29" s="350"/>
      <c r="K29" s="350"/>
      <c r="L29" s="164"/>
      <c r="M29" s="164"/>
      <c r="N29" s="164"/>
      <c r="O29" s="164"/>
      <c r="P29" s="65"/>
      <c r="R29" s="404"/>
      <c r="S29" s="26"/>
      <c r="T29" s="402">
        <f t="shared" si="1"/>
        <v>0</v>
      </c>
      <c r="V29" s="190"/>
      <c r="W29" s="26"/>
      <c r="X29" s="26"/>
      <c r="Y29" s="191"/>
      <c r="AA29" s="190"/>
      <c r="AB29" s="191"/>
    </row>
    <row r="30" spans="1:28" s="158" customFormat="1" ht="9" customHeight="1" thickBot="1">
      <c r="A30" s="414"/>
      <c r="G30" s="415"/>
      <c r="H30" s="301"/>
      <c r="I30" s="301"/>
      <c r="J30" s="301"/>
      <c r="K30" s="301"/>
      <c r="L30" s="301"/>
      <c r="M30" s="301"/>
      <c r="N30" s="301"/>
      <c r="O30" s="301"/>
      <c r="P30" s="301"/>
      <c r="R30" s="404"/>
      <c r="S30" s="301"/>
      <c r="T30" s="402">
        <f t="shared" si="1"/>
        <v>0</v>
      </c>
      <c r="V30" s="194"/>
      <c r="W30" s="301"/>
      <c r="X30" s="301"/>
      <c r="Y30" s="195"/>
      <c r="AA30" s="194"/>
      <c r="AB30" s="195"/>
    </row>
    <row r="31" spans="1:28" ht="33" customHeight="1" thickBot="1">
      <c r="A31" s="2372" t="s">
        <v>86</v>
      </c>
      <c r="B31" s="2374" t="s">
        <v>87</v>
      </c>
      <c r="C31" s="2377" t="s">
        <v>88</v>
      </c>
      <c r="D31" s="2397">
        <v>0.5</v>
      </c>
      <c r="E31" s="2445">
        <v>0.6</v>
      </c>
      <c r="F31" s="18" t="s">
        <v>228</v>
      </c>
      <c r="G31" s="399">
        <v>4</v>
      </c>
      <c r="H31" s="351">
        <v>1</v>
      </c>
      <c r="I31" s="351">
        <v>1</v>
      </c>
      <c r="J31" s="351">
        <v>1</v>
      </c>
      <c r="K31" s="351">
        <v>1</v>
      </c>
      <c r="L31" s="165"/>
      <c r="M31" s="165"/>
      <c r="N31" s="165"/>
      <c r="O31" s="165"/>
      <c r="P31" s="65">
        <f t="shared" ref="P31:P52" si="3">(SUM(L31:O31)/SUM(H31:K31))</f>
        <v>0</v>
      </c>
      <c r="R31" s="404"/>
      <c r="S31" s="26"/>
      <c r="T31" s="402">
        <f t="shared" si="1"/>
        <v>0</v>
      </c>
      <c r="V31" s="190"/>
      <c r="W31" s="26"/>
      <c r="X31" s="26"/>
      <c r="Y31" s="191"/>
      <c r="AA31" s="190"/>
      <c r="AB31" s="191"/>
    </row>
    <row r="32" spans="1:28" ht="33" customHeight="1" thickBot="1">
      <c r="A32" s="2372"/>
      <c r="B32" s="2375"/>
      <c r="C32" s="2378"/>
      <c r="D32" s="2398"/>
      <c r="E32" s="2446"/>
      <c r="F32" s="18" t="s">
        <v>229</v>
      </c>
      <c r="G32" s="399">
        <v>4</v>
      </c>
      <c r="H32" s="367">
        <v>1</v>
      </c>
      <c r="I32" s="367">
        <v>1</v>
      </c>
      <c r="J32" s="367">
        <v>1</v>
      </c>
      <c r="K32" s="367">
        <v>1</v>
      </c>
      <c r="L32" s="163"/>
      <c r="M32" s="163"/>
      <c r="N32" s="163"/>
      <c r="O32" s="163"/>
      <c r="P32" s="65">
        <f t="shared" si="3"/>
        <v>0</v>
      </c>
      <c r="R32" s="410">
        <v>10000</v>
      </c>
      <c r="S32" s="26"/>
      <c r="T32" s="402">
        <f t="shared" si="1"/>
        <v>10000</v>
      </c>
      <c r="V32" s="190"/>
      <c r="W32" s="26"/>
      <c r="X32" s="26"/>
      <c r="Y32" s="191"/>
      <c r="AA32" s="190"/>
      <c r="AB32" s="191"/>
    </row>
    <row r="33" spans="1:28" s="1" customFormat="1" ht="33" customHeight="1" thickBot="1">
      <c r="A33" s="2372"/>
      <c r="B33" s="2375"/>
      <c r="C33" s="2378"/>
      <c r="D33" s="2398"/>
      <c r="E33" s="2446"/>
      <c r="F33" s="156" t="s">
        <v>230</v>
      </c>
      <c r="G33" s="454">
        <v>1</v>
      </c>
      <c r="H33" s="3"/>
      <c r="I33" s="3">
        <v>1</v>
      </c>
      <c r="J33" s="3"/>
      <c r="K33" s="3"/>
      <c r="L33" s="2"/>
      <c r="M33" s="2"/>
      <c r="N33" s="2"/>
      <c r="O33" s="2"/>
      <c r="P33" s="65">
        <f t="shared" si="3"/>
        <v>0</v>
      </c>
      <c r="R33" s="468">
        <v>500000</v>
      </c>
      <c r="S33" s="458">
        <v>100000</v>
      </c>
      <c r="T33" s="455">
        <f t="shared" si="1"/>
        <v>400000</v>
      </c>
      <c r="V33" s="192"/>
      <c r="W33" s="83"/>
      <c r="X33" s="83"/>
      <c r="Y33" s="193"/>
      <c r="AA33" s="192"/>
      <c r="AB33" s="193"/>
    </row>
    <row r="34" spans="1:28" s="1" customFormat="1" ht="33" customHeight="1" thickBot="1">
      <c r="A34" s="2372"/>
      <c r="B34" s="2375"/>
      <c r="C34" s="2379"/>
      <c r="D34" s="2399"/>
      <c r="E34" s="2447"/>
      <c r="F34" s="469" t="s">
        <v>293</v>
      </c>
      <c r="G34" s="470">
        <v>52</v>
      </c>
      <c r="H34" s="84">
        <v>13</v>
      </c>
      <c r="I34" s="84">
        <v>13</v>
      </c>
      <c r="J34" s="84">
        <v>13</v>
      </c>
      <c r="K34" s="84">
        <v>13</v>
      </c>
      <c r="L34" s="85"/>
      <c r="M34" s="85"/>
      <c r="N34" s="85"/>
      <c r="O34" s="85"/>
      <c r="P34" s="65">
        <f t="shared" si="3"/>
        <v>0</v>
      </c>
      <c r="R34" s="468">
        <v>130000</v>
      </c>
      <c r="S34" s="83"/>
      <c r="T34" s="455">
        <f t="shared" si="1"/>
        <v>130000</v>
      </c>
      <c r="V34" s="192"/>
      <c r="W34" s="83"/>
      <c r="X34" s="83"/>
      <c r="Y34" s="193"/>
      <c r="AA34" s="192"/>
      <c r="AB34" s="193"/>
    </row>
    <row r="35" spans="1:28" ht="26.25" hidden="1" customHeight="1" thickBot="1">
      <c r="A35" s="2372"/>
      <c r="B35" s="2375"/>
      <c r="C35" s="2448" t="s">
        <v>89</v>
      </c>
      <c r="D35" s="2451">
        <v>0.46</v>
      </c>
      <c r="E35" s="2452">
        <v>0.55000000000000004</v>
      </c>
      <c r="F35" s="416"/>
      <c r="G35" s="407"/>
      <c r="H35" s="351"/>
      <c r="I35" s="351"/>
      <c r="J35" s="351"/>
      <c r="K35" s="351"/>
      <c r="L35" s="165"/>
      <c r="M35" s="165"/>
      <c r="N35" s="165"/>
      <c r="O35" s="165"/>
      <c r="P35" s="65"/>
      <c r="R35" s="404"/>
      <c r="S35" s="26"/>
      <c r="T35" s="402">
        <f t="shared" si="1"/>
        <v>0</v>
      </c>
      <c r="V35" s="190"/>
      <c r="W35" s="26"/>
      <c r="X35" s="26"/>
      <c r="Y35" s="191"/>
      <c r="AA35" s="190"/>
      <c r="AB35" s="191"/>
    </row>
    <row r="36" spans="1:28" ht="26.25" hidden="1" customHeight="1" thickBot="1">
      <c r="A36" s="2372"/>
      <c r="B36" s="2375"/>
      <c r="C36" s="2449"/>
      <c r="D36" s="2398"/>
      <c r="E36" s="2446"/>
      <c r="F36" s="380"/>
      <c r="G36" s="399"/>
      <c r="H36" s="367"/>
      <c r="I36" s="367"/>
      <c r="J36" s="367"/>
      <c r="K36" s="367"/>
      <c r="L36" s="163"/>
      <c r="M36" s="163"/>
      <c r="N36" s="163"/>
      <c r="O36" s="163"/>
      <c r="P36" s="65"/>
      <c r="R36" s="404"/>
      <c r="S36" s="26"/>
      <c r="T36" s="402">
        <f t="shared" si="1"/>
        <v>0</v>
      </c>
      <c r="V36" s="190"/>
      <c r="W36" s="26"/>
      <c r="X36" s="26"/>
      <c r="Y36" s="191"/>
      <c r="AA36" s="190"/>
      <c r="AB36" s="191"/>
    </row>
    <row r="37" spans="1:28" ht="26.25" hidden="1" customHeight="1" thickBot="1">
      <c r="A37" s="2372"/>
      <c r="B37" s="2375"/>
      <c r="C37" s="2449"/>
      <c r="D37" s="2398"/>
      <c r="E37" s="2446"/>
      <c r="F37" s="380"/>
      <c r="G37" s="399"/>
      <c r="H37" s="367"/>
      <c r="I37" s="367"/>
      <c r="J37" s="367"/>
      <c r="K37" s="367"/>
      <c r="L37" s="163"/>
      <c r="M37" s="163"/>
      <c r="N37" s="163"/>
      <c r="O37" s="163"/>
      <c r="P37" s="65"/>
      <c r="R37" s="404"/>
      <c r="S37" s="26"/>
      <c r="T37" s="402">
        <f t="shared" si="1"/>
        <v>0</v>
      </c>
      <c r="V37" s="190"/>
      <c r="W37" s="26"/>
      <c r="X37" s="26"/>
      <c r="Y37" s="191"/>
      <c r="AA37" s="190"/>
      <c r="AB37" s="191"/>
    </row>
    <row r="38" spans="1:28" ht="26.25" hidden="1" customHeight="1" thickBot="1">
      <c r="A38" s="2373"/>
      <c r="B38" s="2376"/>
      <c r="C38" s="2450"/>
      <c r="D38" s="2399"/>
      <c r="E38" s="2447"/>
      <c r="F38" s="417"/>
      <c r="G38" s="411"/>
      <c r="H38" s="350"/>
      <c r="I38" s="350"/>
      <c r="J38" s="350"/>
      <c r="K38" s="350"/>
      <c r="L38" s="164"/>
      <c r="M38" s="164"/>
      <c r="N38" s="164"/>
      <c r="O38" s="164"/>
      <c r="P38" s="65"/>
      <c r="R38" s="404"/>
      <c r="S38" s="26"/>
      <c r="T38" s="402">
        <f t="shared" si="1"/>
        <v>0</v>
      </c>
      <c r="V38" s="190"/>
      <c r="W38" s="26"/>
      <c r="X38" s="26"/>
      <c r="Y38" s="191"/>
      <c r="AA38" s="190"/>
      <c r="AB38" s="191"/>
    </row>
    <row r="39" spans="1:28" ht="26.25" hidden="1" customHeight="1" thickBot="1">
      <c r="A39" s="2373"/>
      <c r="B39" s="2380" t="s">
        <v>90</v>
      </c>
      <c r="C39" s="2453" t="s">
        <v>91</v>
      </c>
      <c r="D39" s="2456">
        <v>0.28999999999999998</v>
      </c>
      <c r="E39" s="2452">
        <v>0.4</v>
      </c>
      <c r="F39" s="416"/>
      <c r="G39" s="407"/>
      <c r="H39" s="351"/>
      <c r="I39" s="351"/>
      <c r="J39" s="351"/>
      <c r="K39" s="351"/>
      <c r="L39" s="165"/>
      <c r="M39" s="165"/>
      <c r="N39" s="165"/>
      <c r="O39" s="165"/>
      <c r="P39" s="65"/>
      <c r="R39" s="404"/>
      <c r="S39" s="26"/>
      <c r="T39" s="402">
        <f t="shared" si="1"/>
        <v>0</v>
      </c>
      <c r="V39" s="190"/>
      <c r="W39" s="26"/>
      <c r="X39" s="26"/>
      <c r="Y39" s="191"/>
      <c r="AA39" s="190"/>
      <c r="AB39" s="191"/>
    </row>
    <row r="40" spans="1:28" ht="26.25" hidden="1" customHeight="1" thickBot="1">
      <c r="A40" s="2373"/>
      <c r="B40" s="2381"/>
      <c r="C40" s="2454"/>
      <c r="D40" s="2457"/>
      <c r="E40" s="2446"/>
      <c r="F40" s="380"/>
      <c r="G40" s="399"/>
      <c r="H40" s="367"/>
      <c r="I40" s="367"/>
      <c r="J40" s="367"/>
      <c r="K40" s="367"/>
      <c r="L40" s="163"/>
      <c r="M40" s="163"/>
      <c r="N40" s="163"/>
      <c r="O40" s="163"/>
      <c r="P40" s="65"/>
      <c r="R40" s="404"/>
      <c r="S40" s="26"/>
      <c r="T40" s="402">
        <f t="shared" si="1"/>
        <v>0</v>
      </c>
      <c r="V40" s="190"/>
      <c r="W40" s="26"/>
      <c r="X40" s="26"/>
      <c r="Y40" s="191"/>
      <c r="AA40" s="190"/>
      <c r="AB40" s="191"/>
    </row>
    <row r="41" spans="1:28" ht="26.25" hidden="1" customHeight="1" thickBot="1">
      <c r="A41" s="2373"/>
      <c r="B41" s="2381"/>
      <c r="C41" s="2454"/>
      <c r="D41" s="2457"/>
      <c r="E41" s="2446"/>
      <c r="F41" s="380"/>
      <c r="G41" s="399"/>
      <c r="H41" s="367"/>
      <c r="I41" s="367"/>
      <c r="J41" s="367"/>
      <c r="K41" s="367"/>
      <c r="L41" s="163"/>
      <c r="M41" s="163"/>
      <c r="N41" s="163"/>
      <c r="O41" s="163"/>
      <c r="P41" s="65"/>
      <c r="R41" s="404"/>
      <c r="S41" s="26"/>
      <c r="T41" s="402">
        <f t="shared" si="1"/>
        <v>0</v>
      </c>
      <c r="V41" s="190"/>
      <c r="W41" s="26"/>
      <c r="X41" s="26"/>
      <c r="Y41" s="191"/>
      <c r="AA41" s="190"/>
      <c r="AB41" s="191"/>
    </row>
    <row r="42" spans="1:28" ht="39" hidden="1" customHeight="1" thickBot="1">
      <c r="A42" s="2373"/>
      <c r="B42" s="2381"/>
      <c r="C42" s="2455"/>
      <c r="D42" s="2458"/>
      <c r="E42" s="2447"/>
      <c r="F42" s="417"/>
      <c r="G42" s="411"/>
      <c r="H42" s="350"/>
      <c r="I42" s="350"/>
      <c r="J42" s="350"/>
      <c r="K42" s="350"/>
      <c r="L42" s="164"/>
      <c r="M42" s="164"/>
      <c r="N42" s="164"/>
      <c r="O42" s="164"/>
      <c r="P42" s="65"/>
      <c r="R42" s="404"/>
      <c r="S42" s="26"/>
      <c r="T42" s="402">
        <f t="shared" si="1"/>
        <v>0</v>
      </c>
      <c r="V42" s="190"/>
      <c r="W42" s="26"/>
      <c r="X42" s="26"/>
      <c r="Y42" s="191"/>
      <c r="AA42" s="190"/>
      <c r="AB42" s="191"/>
    </row>
    <row r="43" spans="1:28" ht="33.75" hidden="1" customHeight="1" thickBot="1">
      <c r="A43" s="2373"/>
      <c r="B43" s="2381"/>
      <c r="C43" s="2453" t="s">
        <v>92</v>
      </c>
      <c r="D43" s="2451">
        <v>0.27</v>
      </c>
      <c r="E43" s="2452">
        <v>0.4</v>
      </c>
      <c r="F43" s="416"/>
      <c r="G43" s="407"/>
      <c r="H43" s="351"/>
      <c r="I43" s="351"/>
      <c r="J43" s="351"/>
      <c r="K43" s="351"/>
      <c r="L43" s="165"/>
      <c r="M43" s="165"/>
      <c r="N43" s="165"/>
      <c r="O43" s="165"/>
      <c r="P43" s="65"/>
      <c r="R43" s="404"/>
      <c r="S43" s="26"/>
      <c r="T43" s="402">
        <f t="shared" si="1"/>
        <v>0</v>
      </c>
      <c r="V43" s="190"/>
      <c r="W43" s="26"/>
      <c r="X43" s="26"/>
      <c r="Y43" s="191"/>
      <c r="AA43" s="190"/>
      <c r="AB43" s="191"/>
    </row>
    <row r="44" spans="1:28" ht="33.75" hidden="1" customHeight="1" thickBot="1">
      <c r="A44" s="2373"/>
      <c r="B44" s="2381"/>
      <c r="C44" s="2454"/>
      <c r="D44" s="2398"/>
      <c r="E44" s="2446"/>
      <c r="F44" s="380"/>
      <c r="G44" s="399"/>
      <c r="H44" s="367"/>
      <c r="I44" s="367"/>
      <c r="J44" s="367"/>
      <c r="K44" s="367"/>
      <c r="L44" s="163"/>
      <c r="M44" s="163"/>
      <c r="N44" s="163"/>
      <c r="O44" s="163"/>
      <c r="P44" s="65"/>
      <c r="R44" s="404"/>
      <c r="S44" s="26"/>
      <c r="T44" s="402">
        <f t="shared" si="1"/>
        <v>0</v>
      </c>
      <c r="V44" s="190"/>
      <c r="W44" s="26"/>
      <c r="X44" s="26"/>
      <c r="Y44" s="191"/>
      <c r="AA44" s="190"/>
      <c r="AB44" s="191"/>
    </row>
    <row r="45" spans="1:28" ht="33.75" hidden="1" customHeight="1" thickBot="1">
      <c r="A45" s="2373"/>
      <c r="B45" s="2381"/>
      <c r="C45" s="2454"/>
      <c r="D45" s="2398"/>
      <c r="E45" s="2446"/>
      <c r="F45" s="380"/>
      <c r="G45" s="399"/>
      <c r="H45" s="367"/>
      <c r="I45" s="367"/>
      <c r="J45" s="367"/>
      <c r="K45" s="367"/>
      <c r="L45" s="163"/>
      <c r="M45" s="163"/>
      <c r="N45" s="163"/>
      <c r="O45" s="163"/>
      <c r="P45" s="65"/>
      <c r="R45" s="404"/>
      <c r="S45" s="26"/>
      <c r="T45" s="402">
        <f t="shared" si="1"/>
        <v>0</v>
      </c>
      <c r="V45" s="190"/>
      <c r="W45" s="26"/>
      <c r="X45" s="26"/>
      <c r="Y45" s="191"/>
      <c r="AA45" s="190"/>
      <c r="AB45" s="191"/>
    </row>
    <row r="46" spans="1:28" ht="33.75" hidden="1" customHeight="1" thickBot="1">
      <c r="A46" s="2373"/>
      <c r="B46" s="2381"/>
      <c r="C46" s="2455"/>
      <c r="D46" s="2399"/>
      <c r="E46" s="2447"/>
      <c r="F46" s="417"/>
      <c r="G46" s="411"/>
      <c r="H46" s="350"/>
      <c r="I46" s="350"/>
      <c r="J46" s="350"/>
      <c r="K46" s="350"/>
      <c r="L46" s="164"/>
      <c r="M46" s="164"/>
      <c r="N46" s="164"/>
      <c r="O46" s="164"/>
      <c r="P46" s="65"/>
      <c r="R46" s="404"/>
      <c r="S46" s="26"/>
      <c r="T46" s="402">
        <f t="shared" si="1"/>
        <v>0</v>
      </c>
      <c r="V46" s="190"/>
      <c r="W46" s="26"/>
      <c r="X46" s="26"/>
      <c r="Y46" s="191"/>
      <c r="AA46" s="190"/>
      <c r="AB46" s="191"/>
    </row>
    <row r="47" spans="1:28" ht="42.75" customHeight="1" thickBot="1">
      <c r="A47" s="2373"/>
      <c r="B47" s="2459" t="s">
        <v>93</v>
      </c>
      <c r="C47" s="418" t="s">
        <v>94</v>
      </c>
      <c r="D47" s="360" t="s">
        <v>95</v>
      </c>
      <c r="E47" s="361" t="s">
        <v>96</v>
      </c>
      <c r="F47" s="21" t="s">
        <v>298</v>
      </c>
      <c r="G47" s="407">
        <v>3</v>
      </c>
      <c r="H47" s="351">
        <v>1</v>
      </c>
      <c r="I47" s="351">
        <v>1</v>
      </c>
      <c r="J47" s="351">
        <v>1</v>
      </c>
      <c r="K47" s="351"/>
      <c r="L47" s="165"/>
      <c r="M47" s="165"/>
      <c r="N47" s="165"/>
      <c r="O47" s="165"/>
      <c r="P47" s="65">
        <f t="shared" si="3"/>
        <v>0</v>
      </c>
      <c r="R47" s="410">
        <v>40000</v>
      </c>
      <c r="S47" s="26"/>
      <c r="T47" s="402">
        <f t="shared" si="1"/>
        <v>40000</v>
      </c>
      <c r="V47" s="190"/>
      <c r="W47" s="26"/>
      <c r="X47" s="26"/>
      <c r="Y47" s="191"/>
      <c r="AA47" s="190"/>
      <c r="AB47" s="191"/>
    </row>
    <row r="48" spans="1:28" ht="34.5" customHeight="1" thickBot="1">
      <c r="A48" s="2373"/>
      <c r="B48" s="2460"/>
      <c r="C48" s="2461" t="s">
        <v>97</v>
      </c>
      <c r="D48" s="2464" t="s">
        <v>98</v>
      </c>
      <c r="E48" s="2467"/>
      <c r="F48" s="420" t="s">
        <v>593</v>
      </c>
      <c r="G48" s="407">
        <v>3</v>
      </c>
      <c r="H48" s="351">
        <v>1</v>
      </c>
      <c r="I48" s="351">
        <v>1</v>
      </c>
      <c r="J48" s="351">
        <v>1</v>
      </c>
      <c r="K48" s="351"/>
      <c r="L48" s="165"/>
      <c r="M48" s="165"/>
      <c r="N48" s="165"/>
      <c r="O48" s="165"/>
      <c r="P48" s="65">
        <f t="shared" si="3"/>
        <v>0</v>
      </c>
      <c r="R48" s="410">
        <v>40000</v>
      </c>
      <c r="S48" s="26"/>
      <c r="T48" s="402">
        <f t="shared" si="1"/>
        <v>40000</v>
      </c>
      <c r="V48" s="190"/>
      <c r="W48" s="26"/>
      <c r="X48" s="26"/>
      <c r="Y48" s="191"/>
      <c r="AA48" s="190"/>
      <c r="AB48" s="191"/>
    </row>
    <row r="49" spans="1:28" ht="34.5" customHeight="1" thickBot="1">
      <c r="A49" s="2373"/>
      <c r="B49" s="2460"/>
      <c r="C49" s="2462"/>
      <c r="D49" s="2465"/>
      <c r="E49" s="2459"/>
      <c r="F49" s="18" t="s">
        <v>594</v>
      </c>
      <c r="G49" s="399">
        <v>2</v>
      </c>
      <c r="H49" s="367">
        <v>1</v>
      </c>
      <c r="I49" s="367"/>
      <c r="J49" s="367">
        <v>1</v>
      </c>
      <c r="K49" s="367"/>
      <c r="L49" s="163"/>
      <c r="M49" s="163"/>
      <c r="N49" s="163"/>
      <c r="O49" s="163"/>
      <c r="P49" s="65">
        <f t="shared" si="3"/>
        <v>0</v>
      </c>
      <c r="R49" s="410">
        <v>20000</v>
      </c>
      <c r="S49" s="26"/>
      <c r="T49" s="402">
        <f t="shared" si="1"/>
        <v>20000</v>
      </c>
      <c r="V49" s="190"/>
      <c r="W49" s="26"/>
      <c r="X49" s="26"/>
      <c r="Y49" s="191"/>
      <c r="AA49" s="190"/>
      <c r="AB49" s="191"/>
    </row>
    <row r="50" spans="1:28" ht="34.5" hidden="1" customHeight="1" thickBot="1">
      <c r="A50" s="2373"/>
      <c r="B50" s="2460"/>
      <c r="C50" s="2462"/>
      <c r="D50" s="2465"/>
      <c r="E50" s="2459"/>
      <c r="F50" s="380"/>
      <c r="G50" s="399"/>
      <c r="H50" s="367"/>
      <c r="I50" s="367"/>
      <c r="J50" s="367"/>
      <c r="K50" s="367"/>
      <c r="L50" s="163"/>
      <c r="M50" s="163"/>
      <c r="N50" s="163"/>
      <c r="O50" s="163"/>
      <c r="P50" s="65"/>
      <c r="R50" s="404"/>
      <c r="S50" s="26"/>
      <c r="T50" s="402">
        <f t="shared" si="1"/>
        <v>0</v>
      </c>
      <c r="V50" s="190"/>
      <c r="W50" s="26"/>
      <c r="X50" s="26"/>
      <c r="Y50" s="191"/>
      <c r="AA50" s="190"/>
      <c r="AB50" s="191"/>
    </row>
    <row r="51" spans="1:28" ht="22.05" hidden="1" customHeight="1" thickBot="1">
      <c r="A51" s="2373"/>
      <c r="B51" s="2460"/>
      <c r="C51" s="2463"/>
      <c r="D51" s="2466"/>
      <c r="E51" s="2468"/>
      <c r="F51" s="417"/>
      <c r="G51" s="411"/>
      <c r="H51" s="350"/>
      <c r="I51" s="350"/>
      <c r="J51" s="350"/>
      <c r="K51" s="350"/>
      <c r="L51" s="164"/>
      <c r="M51" s="164"/>
      <c r="N51" s="164"/>
      <c r="O51" s="164"/>
      <c r="P51" s="65"/>
      <c r="R51" s="404"/>
      <c r="S51" s="26"/>
      <c r="T51" s="402">
        <f t="shared" si="1"/>
        <v>0</v>
      </c>
      <c r="V51" s="190"/>
      <c r="W51" s="26"/>
      <c r="X51" s="26"/>
      <c r="Y51" s="191"/>
      <c r="AA51" s="190"/>
      <c r="AB51" s="191"/>
    </row>
    <row r="52" spans="1:28" ht="36" customHeight="1" thickBot="1">
      <c r="A52" s="2373"/>
      <c r="B52" s="421" t="s">
        <v>99</v>
      </c>
      <c r="C52" s="357" t="s">
        <v>100</v>
      </c>
      <c r="D52" s="422">
        <v>0.12</v>
      </c>
      <c r="E52" s="422">
        <v>0.4</v>
      </c>
      <c r="F52" s="420" t="s">
        <v>595</v>
      </c>
      <c r="G52" s="407">
        <v>24</v>
      </c>
      <c r="H52" s="351">
        <v>6</v>
      </c>
      <c r="I52" s="351">
        <v>6</v>
      </c>
      <c r="J52" s="351">
        <v>6</v>
      </c>
      <c r="K52" s="351">
        <v>6</v>
      </c>
      <c r="L52" s="165"/>
      <c r="M52" s="165"/>
      <c r="N52" s="165"/>
      <c r="O52" s="165"/>
      <c r="P52" s="65">
        <f t="shared" si="3"/>
        <v>0</v>
      </c>
      <c r="R52" s="404">
        <v>8000</v>
      </c>
      <c r="S52" s="26"/>
      <c r="T52" s="402">
        <f t="shared" si="1"/>
        <v>8000</v>
      </c>
      <c r="V52" s="190"/>
      <c r="W52" s="26"/>
      <c r="X52" s="26"/>
      <c r="Y52" s="191"/>
      <c r="AA52" s="190"/>
      <c r="AB52" s="191"/>
    </row>
    <row r="53" spans="1:28" s="158" customFormat="1" ht="9" customHeight="1" thickBot="1">
      <c r="A53" s="414"/>
      <c r="G53" s="423"/>
      <c r="H53" s="424"/>
      <c r="I53" s="424"/>
      <c r="J53" s="424"/>
      <c r="K53" s="424"/>
      <c r="L53" s="424"/>
      <c r="M53" s="424"/>
      <c r="N53" s="424"/>
      <c r="O53" s="424"/>
      <c r="P53" s="424"/>
      <c r="Q53" s="424"/>
      <c r="R53" s="194"/>
      <c r="S53" s="301"/>
      <c r="T53" s="402">
        <f t="shared" si="1"/>
        <v>0</v>
      </c>
      <c r="V53" s="194"/>
      <c r="W53" s="301"/>
      <c r="X53" s="301"/>
      <c r="Y53" s="195"/>
      <c r="AA53" s="194"/>
      <c r="AB53" s="195"/>
    </row>
    <row r="54" spans="1:28" s="1" customFormat="1" ht="36.75" customHeight="1" thickBot="1">
      <c r="A54" s="2372" t="s">
        <v>101</v>
      </c>
      <c r="B54" s="2380" t="s">
        <v>102</v>
      </c>
      <c r="C54" s="2471" t="s">
        <v>103</v>
      </c>
      <c r="D54" s="2397">
        <v>0.22</v>
      </c>
      <c r="E54" s="2445">
        <v>0.55000000000000004</v>
      </c>
      <c r="F54" s="156" t="s">
        <v>596</v>
      </c>
      <c r="G54" s="454">
        <v>16</v>
      </c>
      <c r="H54" s="4">
        <v>4</v>
      </c>
      <c r="I54" s="4">
        <v>4</v>
      </c>
      <c r="J54" s="4">
        <v>4</v>
      </c>
      <c r="K54" s="4">
        <v>4</v>
      </c>
      <c r="L54" s="130"/>
      <c r="M54" s="130"/>
      <c r="N54" s="130"/>
      <c r="O54" s="130"/>
      <c r="P54" s="65">
        <f t="shared" ref="P54" si="4">(SUM(L54:O54)/SUM(H54:K54))</f>
        <v>0</v>
      </c>
      <c r="R54" s="461">
        <v>50000</v>
      </c>
      <c r="S54" s="83"/>
      <c r="T54" s="455">
        <f t="shared" si="1"/>
        <v>50000</v>
      </c>
      <c r="V54" s="192"/>
      <c r="W54" s="83"/>
      <c r="X54" s="83"/>
      <c r="Y54" s="193"/>
      <c r="AA54" s="192"/>
      <c r="AB54" s="193"/>
    </row>
    <row r="55" spans="1:28" ht="36.75" hidden="1" customHeight="1" thickBot="1">
      <c r="A55" s="2372"/>
      <c r="B55" s="2469"/>
      <c r="C55" s="2472"/>
      <c r="D55" s="2398"/>
      <c r="E55" s="2446"/>
      <c r="F55" s="380"/>
      <c r="G55" s="399"/>
      <c r="H55" s="367"/>
      <c r="I55" s="367"/>
      <c r="J55" s="367"/>
      <c r="K55" s="367"/>
      <c r="L55" s="163"/>
      <c r="M55" s="163"/>
      <c r="N55" s="163"/>
      <c r="O55" s="163"/>
      <c r="P55" s="65"/>
      <c r="R55" s="190"/>
      <c r="S55" s="26"/>
      <c r="T55" s="402">
        <f t="shared" si="1"/>
        <v>0</v>
      </c>
      <c r="V55" s="190"/>
      <c r="W55" s="26"/>
      <c r="X55" s="26"/>
      <c r="Y55" s="191"/>
      <c r="AA55" s="190"/>
      <c r="AB55" s="191"/>
    </row>
    <row r="56" spans="1:28" ht="36.75" hidden="1" customHeight="1" thickBot="1">
      <c r="A56" s="2372"/>
      <c r="B56" s="2469"/>
      <c r="C56" s="2472"/>
      <c r="D56" s="2398"/>
      <c r="E56" s="2446"/>
      <c r="F56" s="380"/>
      <c r="G56" s="399"/>
      <c r="H56" s="367"/>
      <c r="I56" s="367"/>
      <c r="J56" s="367"/>
      <c r="K56" s="367"/>
      <c r="L56" s="163"/>
      <c r="M56" s="163"/>
      <c r="N56" s="163"/>
      <c r="O56" s="163"/>
      <c r="P56" s="65"/>
      <c r="R56" s="190"/>
      <c r="S56" s="26"/>
      <c r="T56" s="402">
        <f t="shared" si="1"/>
        <v>0</v>
      </c>
      <c r="V56" s="190"/>
      <c r="W56" s="26"/>
      <c r="X56" s="26"/>
      <c r="Y56" s="191"/>
      <c r="AA56" s="190"/>
      <c r="AB56" s="191"/>
    </row>
    <row r="57" spans="1:28" ht="36.75" hidden="1" customHeight="1" thickBot="1">
      <c r="A57" s="2372"/>
      <c r="B57" s="2470"/>
      <c r="C57" s="2473"/>
      <c r="D57" s="2399"/>
      <c r="E57" s="2447"/>
      <c r="F57" s="417"/>
      <c r="G57" s="411"/>
      <c r="H57" s="350"/>
      <c r="I57" s="350"/>
      <c r="J57" s="350"/>
      <c r="K57" s="350"/>
      <c r="L57" s="164"/>
      <c r="M57" s="164"/>
      <c r="N57" s="164"/>
      <c r="O57" s="164"/>
      <c r="P57" s="65"/>
      <c r="R57" s="190"/>
      <c r="S57" s="26"/>
      <c r="T57" s="402">
        <f t="shared" si="1"/>
        <v>0</v>
      </c>
      <c r="V57" s="190"/>
      <c r="W57" s="26"/>
      <c r="X57" s="26"/>
      <c r="Y57" s="191"/>
      <c r="AA57" s="190"/>
      <c r="AB57" s="191"/>
    </row>
    <row r="58" spans="1:28" ht="42" hidden="1" customHeight="1" thickBot="1">
      <c r="A58" s="2372"/>
      <c r="B58" s="2474" t="s">
        <v>104</v>
      </c>
      <c r="C58" s="2453" t="s">
        <v>105</v>
      </c>
      <c r="D58" s="2451">
        <v>0.45</v>
      </c>
      <c r="E58" s="2452">
        <v>0.65</v>
      </c>
      <c r="F58" s="420"/>
      <c r="G58" s="407"/>
      <c r="H58" s="351"/>
      <c r="I58" s="351"/>
      <c r="J58" s="351"/>
      <c r="K58" s="351"/>
      <c r="L58" s="165"/>
      <c r="M58" s="165"/>
      <c r="N58" s="165"/>
      <c r="O58" s="165"/>
      <c r="P58" s="65"/>
      <c r="R58" s="190"/>
      <c r="S58" s="26"/>
      <c r="T58" s="402">
        <f t="shared" si="1"/>
        <v>0</v>
      </c>
      <c r="V58" s="190"/>
      <c r="W58" s="26"/>
      <c r="X58" s="26"/>
      <c r="Y58" s="191"/>
      <c r="AA58" s="190"/>
      <c r="AB58" s="191"/>
    </row>
    <row r="59" spans="1:28" ht="42" hidden="1" customHeight="1" thickBot="1">
      <c r="A59" s="2372"/>
      <c r="B59" s="2469"/>
      <c r="C59" s="2472"/>
      <c r="D59" s="2398"/>
      <c r="E59" s="2446"/>
      <c r="F59" s="380"/>
      <c r="G59" s="399"/>
      <c r="H59" s="367"/>
      <c r="I59" s="367"/>
      <c r="J59" s="367"/>
      <c r="K59" s="367"/>
      <c r="L59" s="163"/>
      <c r="M59" s="163"/>
      <c r="N59" s="163"/>
      <c r="O59" s="163"/>
      <c r="P59" s="65"/>
      <c r="R59" s="190"/>
      <c r="S59" s="26"/>
      <c r="T59" s="402">
        <f t="shared" si="1"/>
        <v>0</v>
      </c>
      <c r="V59" s="190"/>
      <c r="W59" s="26"/>
      <c r="X59" s="26"/>
      <c r="Y59" s="191"/>
      <c r="AA59" s="190"/>
      <c r="AB59" s="191"/>
    </row>
    <row r="60" spans="1:28" ht="42" hidden="1" customHeight="1" thickBot="1">
      <c r="A60" s="2372"/>
      <c r="B60" s="2469"/>
      <c r="C60" s="2472"/>
      <c r="D60" s="2398"/>
      <c r="E60" s="2446"/>
      <c r="F60" s="380"/>
      <c r="G60" s="399"/>
      <c r="H60" s="367"/>
      <c r="I60" s="367"/>
      <c r="J60" s="367"/>
      <c r="K60" s="367"/>
      <c r="L60" s="163"/>
      <c r="M60" s="163"/>
      <c r="N60" s="163"/>
      <c r="O60" s="163"/>
      <c r="P60" s="65"/>
      <c r="R60" s="190"/>
      <c r="S60" s="26"/>
      <c r="T60" s="402">
        <f t="shared" si="1"/>
        <v>0</v>
      </c>
      <c r="V60" s="190"/>
      <c r="W60" s="26"/>
      <c r="X60" s="26"/>
      <c r="Y60" s="191"/>
      <c r="AA60" s="190"/>
      <c r="AB60" s="191"/>
    </row>
    <row r="61" spans="1:28" ht="31.5" hidden="1" customHeight="1" thickBot="1">
      <c r="A61" s="2373"/>
      <c r="B61" s="2475"/>
      <c r="C61" s="2473"/>
      <c r="D61" s="2399"/>
      <c r="E61" s="2447"/>
      <c r="F61" s="417"/>
      <c r="G61" s="411"/>
      <c r="H61" s="350"/>
      <c r="I61" s="350"/>
      <c r="J61" s="350"/>
      <c r="K61" s="350"/>
      <c r="L61" s="164"/>
      <c r="M61" s="164"/>
      <c r="N61" s="164"/>
      <c r="O61" s="164"/>
      <c r="P61" s="65"/>
      <c r="R61" s="190"/>
      <c r="S61" s="26"/>
      <c r="T61" s="402">
        <f t="shared" si="1"/>
        <v>0</v>
      </c>
      <c r="V61" s="190"/>
      <c r="W61" s="26"/>
      <c r="X61" s="26"/>
      <c r="Y61" s="191"/>
      <c r="AA61" s="190"/>
      <c r="AB61" s="191"/>
    </row>
    <row r="62" spans="1:28" ht="33.75" hidden="1" customHeight="1" thickBot="1">
      <c r="A62" s="2373"/>
      <c r="B62" s="2476" t="s">
        <v>106</v>
      </c>
      <c r="C62" s="2478" t="s">
        <v>107</v>
      </c>
      <c r="D62" s="2481">
        <v>3</v>
      </c>
      <c r="E62" s="2412">
        <v>5</v>
      </c>
      <c r="F62" s="416"/>
      <c r="G62" s="407"/>
      <c r="H62" s="351"/>
      <c r="I62" s="351"/>
      <c r="J62" s="351"/>
      <c r="K62" s="351"/>
      <c r="L62" s="165"/>
      <c r="M62" s="165"/>
      <c r="N62" s="165"/>
      <c r="O62" s="165"/>
      <c r="P62" s="65"/>
      <c r="R62" s="190"/>
      <c r="S62" s="26"/>
      <c r="T62" s="402">
        <f t="shared" si="1"/>
        <v>0</v>
      </c>
      <c r="V62" s="190"/>
      <c r="W62" s="26"/>
      <c r="X62" s="26"/>
      <c r="Y62" s="191"/>
      <c r="AA62" s="190"/>
      <c r="AB62" s="191"/>
    </row>
    <row r="63" spans="1:28" ht="33.75" hidden="1" customHeight="1" thickBot="1">
      <c r="A63" s="2373"/>
      <c r="B63" s="2476"/>
      <c r="C63" s="2479"/>
      <c r="D63" s="2482"/>
      <c r="E63" s="2395"/>
      <c r="F63" s="380"/>
      <c r="G63" s="399"/>
      <c r="H63" s="367"/>
      <c r="I63" s="367"/>
      <c r="J63" s="367"/>
      <c r="K63" s="367"/>
      <c r="L63" s="163"/>
      <c r="M63" s="163"/>
      <c r="N63" s="163"/>
      <c r="O63" s="163"/>
      <c r="P63" s="65"/>
      <c r="R63" s="190"/>
      <c r="S63" s="26"/>
      <c r="T63" s="402">
        <f t="shared" si="1"/>
        <v>0</v>
      </c>
      <c r="V63" s="190"/>
      <c r="W63" s="26"/>
      <c r="X63" s="26"/>
      <c r="Y63" s="191"/>
      <c r="AA63" s="190"/>
      <c r="AB63" s="191"/>
    </row>
    <row r="64" spans="1:28" ht="33.75" hidden="1" customHeight="1" thickBot="1">
      <c r="A64" s="2373"/>
      <c r="B64" s="2476"/>
      <c r="C64" s="2479"/>
      <c r="D64" s="2482"/>
      <c r="E64" s="2395"/>
      <c r="F64" s="380"/>
      <c r="G64" s="399"/>
      <c r="H64" s="367"/>
      <c r="I64" s="367"/>
      <c r="J64" s="367"/>
      <c r="K64" s="367"/>
      <c r="L64" s="163"/>
      <c r="M64" s="163"/>
      <c r="N64" s="163"/>
      <c r="O64" s="163"/>
      <c r="P64" s="65"/>
      <c r="R64" s="190"/>
      <c r="S64" s="26"/>
      <c r="T64" s="402">
        <f t="shared" si="1"/>
        <v>0</v>
      </c>
      <c r="V64" s="190"/>
      <c r="W64" s="26"/>
      <c r="X64" s="26"/>
      <c r="Y64" s="191"/>
      <c r="AA64" s="190"/>
      <c r="AB64" s="191"/>
    </row>
    <row r="65" spans="1:28" ht="33.75" hidden="1" customHeight="1" thickBot="1">
      <c r="A65" s="2373"/>
      <c r="B65" s="2476"/>
      <c r="C65" s="2480"/>
      <c r="D65" s="2483"/>
      <c r="E65" s="2413"/>
      <c r="F65" s="417"/>
      <c r="G65" s="411"/>
      <c r="H65" s="350"/>
      <c r="I65" s="350"/>
      <c r="J65" s="350"/>
      <c r="K65" s="350"/>
      <c r="L65" s="164"/>
      <c r="M65" s="164"/>
      <c r="N65" s="164"/>
      <c r="O65" s="164"/>
      <c r="P65" s="65"/>
      <c r="R65" s="190"/>
      <c r="S65" s="26"/>
      <c r="T65" s="402">
        <f t="shared" si="1"/>
        <v>0</v>
      </c>
      <c r="V65" s="190"/>
      <c r="W65" s="26"/>
      <c r="X65" s="26"/>
      <c r="Y65" s="191"/>
      <c r="AA65" s="190"/>
      <c r="AB65" s="191"/>
    </row>
    <row r="66" spans="1:28" ht="33.75" hidden="1" customHeight="1" thickBot="1">
      <c r="A66" s="2373"/>
      <c r="B66" s="2476"/>
      <c r="C66" s="2478" t="s">
        <v>108</v>
      </c>
      <c r="D66" s="2496">
        <v>28</v>
      </c>
      <c r="E66" s="2499">
        <v>35</v>
      </c>
      <c r="F66" s="416"/>
      <c r="G66" s="407"/>
      <c r="H66" s="351"/>
      <c r="I66" s="351"/>
      <c r="J66" s="351"/>
      <c r="K66" s="351"/>
      <c r="L66" s="165"/>
      <c r="M66" s="165"/>
      <c r="N66" s="165"/>
      <c r="O66" s="165"/>
      <c r="P66" s="65"/>
      <c r="R66" s="190"/>
      <c r="S66" s="26"/>
      <c r="T66" s="402">
        <f t="shared" si="1"/>
        <v>0</v>
      </c>
      <c r="V66" s="190"/>
      <c r="W66" s="26"/>
      <c r="X66" s="26"/>
      <c r="Y66" s="191"/>
      <c r="AA66" s="190"/>
      <c r="AB66" s="191"/>
    </row>
    <row r="67" spans="1:28" ht="33.75" hidden="1" customHeight="1" thickBot="1">
      <c r="A67" s="2373"/>
      <c r="B67" s="2476"/>
      <c r="C67" s="2494"/>
      <c r="D67" s="2497"/>
      <c r="E67" s="2500"/>
      <c r="F67" s="380"/>
      <c r="G67" s="399"/>
      <c r="H67" s="367"/>
      <c r="I67" s="367"/>
      <c r="J67" s="367"/>
      <c r="K67" s="367"/>
      <c r="L67" s="163"/>
      <c r="M67" s="163"/>
      <c r="N67" s="163"/>
      <c r="O67" s="163"/>
      <c r="P67" s="65"/>
      <c r="R67" s="190"/>
      <c r="S67" s="26"/>
      <c r="T67" s="402">
        <f t="shared" si="1"/>
        <v>0</v>
      </c>
      <c r="V67" s="190"/>
      <c r="W67" s="26"/>
      <c r="X67" s="26"/>
      <c r="Y67" s="191"/>
      <c r="AA67" s="190"/>
      <c r="AB67" s="191"/>
    </row>
    <row r="68" spans="1:28" ht="33.75" hidden="1" customHeight="1" thickBot="1">
      <c r="A68" s="2373"/>
      <c r="B68" s="2476"/>
      <c r="C68" s="2494"/>
      <c r="D68" s="2497"/>
      <c r="E68" s="2500"/>
      <c r="F68" s="380"/>
      <c r="G68" s="399"/>
      <c r="H68" s="367"/>
      <c r="I68" s="367"/>
      <c r="J68" s="367"/>
      <c r="K68" s="367"/>
      <c r="L68" s="163"/>
      <c r="M68" s="163"/>
      <c r="N68" s="163"/>
      <c r="O68" s="163"/>
      <c r="P68" s="65"/>
      <c r="R68" s="190"/>
      <c r="S68" s="26"/>
      <c r="T68" s="402">
        <f t="shared" si="1"/>
        <v>0</v>
      </c>
      <c r="V68" s="190"/>
      <c r="W68" s="26"/>
      <c r="X68" s="26"/>
      <c r="Y68" s="191"/>
      <c r="AA68" s="190"/>
      <c r="AB68" s="191"/>
    </row>
    <row r="69" spans="1:28" ht="33" hidden="1" customHeight="1" thickBot="1">
      <c r="A69" s="2373"/>
      <c r="B69" s="2477"/>
      <c r="C69" s="2495"/>
      <c r="D69" s="2498"/>
      <c r="E69" s="2501"/>
      <c r="F69" s="417"/>
      <c r="G69" s="411"/>
      <c r="H69" s="350"/>
      <c r="I69" s="350"/>
      <c r="J69" s="350"/>
      <c r="K69" s="350"/>
      <c r="L69" s="164"/>
      <c r="M69" s="164"/>
      <c r="N69" s="164"/>
      <c r="O69" s="164"/>
      <c r="P69" s="65"/>
      <c r="R69" s="190"/>
      <c r="S69" s="26"/>
      <c r="T69" s="402">
        <f t="shared" si="1"/>
        <v>0</v>
      </c>
      <c r="V69" s="190"/>
      <c r="W69" s="26"/>
      <c r="X69" s="26"/>
      <c r="Y69" s="191"/>
      <c r="AA69" s="190"/>
      <c r="AB69" s="191"/>
    </row>
    <row r="70" spans="1:28" s="158" customFormat="1" ht="6" customHeight="1" thickBot="1">
      <c r="A70" s="414"/>
      <c r="G70" s="423"/>
      <c r="H70" s="424"/>
      <c r="I70" s="424"/>
      <c r="J70" s="424"/>
      <c r="K70" s="424"/>
      <c r="L70" s="424"/>
      <c r="M70" s="424"/>
      <c r="N70" s="424"/>
      <c r="O70" s="424"/>
      <c r="P70" s="424"/>
      <c r="R70" s="194"/>
      <c r="S70" s="301"/>
      <c r="T70" s="402">
        <f t="shared" ref="T70:T99" si="5">R70-S70</f>
        <v>0</v>
      </c>
      <c r="V70" s="194"/>
      <c r="W70" s="301"/>
      <c r="X70" s="301"/>
      <c r="Y70" s="195"/>
      <c r="AA70" s="194"/>
      <c r="AB70" s="195"/>
    </row>
    <row r="71" spans="1:28" ht="80.25" customHeight="1" thickBot="1">
      <c r="A71" s="2372" t="s">
        <v>109</v>
      </c>
      <c r="B71" s="425" t="s">
        <v>110</v>
      </c>
      <c r="C71" s="359" t="s">
        <v>111</v>
      </c>
      <c r="D71" s="426">
        <v>0.49</v>
      </c>
      <c r="E71" s="427">
        <v>0.6</v>
      </c>
      <c r="F71" s="428" t="s">
        <v>597</v>
      </c>
      <c r="G71" s="399">
        <v>16</v>
      </c>
      <c r="H71" s="351">
        <v>4</v>
      </c>
      <c r="I71" s="351">
        <v>4</v>
      </c>
      <c r="J71" s="351">
        <v>4</v>
      </c>
      <c r="K71" s="351">
        <v>4</v>
      </c>
      <c r="L71" s="165"/>
      <c r="M71" s="165"/>
      <c r="N71" s="165"/>
      <c r="O71" s="165"/>
      <c r="P71" s="65">
        <f t="shared" ref="P71" si="6">(SUM(L71:O71)/SUM(H71:K71))</f>
        <v>0</v>
      </c>
      <c r="R71" s="190"/>
      <c r="S71" s="26"/>
      <c r="T71" s="402">
        <f t="shared" si="5"/>
        <v>0</v>
      </c>
      <c r="V71" s="190"/>
      <c r="W71" s="26"/>
      <c r="X71" s="26"/>
      <c r="Y71" s="191"/>
      <c r="AA71" s="190"/>
      <c r="AB71" s="191"/>
    </row>
    <row r="72" spans="1:28" ht="36.75" hidden="1" customHeight="1" thickBot="1">
      <c r="A72" s="2372"/>
      <c r="B72" s="2474" t="s">
        <v>112</v>
      </c>
      <c r="C72" s="2484" t="s">
        <v>113</v>
      </c>
      <c r="D72" s="2487">
        <v>0.13</v>
      </c>
      <c r="E72" s="2452">
        <v>0.45</v>
      </c>
      <c r="F72" s="416"/>
      <c r="G72" s="407"/>
      <c r="H72" s="351"/>
      <c r="I72" s="351"/>
      <c r="J72" s="351"/>
      <c r="K72" s="351"/>
      <c r="L72" s="165"/>
      <c r="M72" s="165"/>
      <c r="N72" s="165"/>
      <c r="O72" s="165"/>
      <c r="P72" s="65"/>
      <c r="R72" s="190"/>
      <c r="S72" s="26"/>
      <c r="T72" s="402">
        <f t="shared" si="5"/>
        <v>0</v>
      </c>
      <c r="V72" s="190"/>
      <c r="W72" s="26"/>
      <c r="X72" s="26"/>
      <c r="Y72" s="191"/>
      <c r="AA72" s="190"/>
      <c r="AB72" s="191"/>
    </row>
    <row r="73" spans="1:28" ht="36.75" hidden="1" customHeight="1" thickBot="1">
      <c r="A73" s="2372"/>
      <c r="B73" s="2469"/>
      <c r="C73" s="2485"/>
      <c r="D73" s="2488"/>
      <c r="E73" s="2446"/>
      <c r="F73" s="380"/>
      <c r="G73" s="399"/>
      <c r="H73" s="367"/>
      <c r="I73" s="367"/>
      <c r="J73" s="367"/>
      <c r="K73" s="367"/>
      <c r="L73" s="163"/>
      <c r="M73" s="163"/>
      <c r="N73" s="163"/>
      <c r="O73" s="163"/>
      <c r="P73" s="65"/>
      <c r="R73" s="190"/>
      <c r="S73" s="26"/>
      <c r="T73" s="402">
        <f t="shared" si="5"/>
        <v>0</v>
      </c>
      <c r="V73" s="190"/>
      <c r="W73" s="26"/>
      <c r="X73" s="26"/>
      <c r="Y73" s="191"/>
      <c r="AA73" s="190"/>
      <c r="AB73" s="191"/>
    </row>
    <row r="74" spans="1:28" ht="36.75" hidden="1" customHeight="1" thickBot="1">
      <c r="A74" s="2372"/>
      <c r="B74" s="2469"/>
      <c r="C74" s="2485"/>
      <c r="D74" s="2488"/>
      <c r="E74" s="2446"/>
      <c r="F74" s="380"/>
      <c r="G74" s="399"/>
      <c r="H74" s="367"/>
      <c r="I74" s="367"/>
      <c r="J74" s="367"/>
      <c r="K74" s="367"/>
      <c r="L74" s="163"/>
      <c r="M74" s="163"/>
      <c r="N74" s="163"/>
      <c r="O74" s="163"/>
      <c r="P74" s="65"/>
      <c r="R74" s="190"/>
      <c r="S74" s="26"/>
      <c r="T74" s="402">
        <f t="shared" si="5"/>
        <v>0</v>
      </c>
      <c r="V74" s="190"/>
      <c r="W74" s="26"/>
      <c r="X74" s="26"/>
      <c r="Y74" s="191"/>
      <c r="AA74" s="190"/>
      <c r="AB74" s="191"/>
    </row>
    <row r="75" spans="1:28" ht="36" hidden="1" customHeight="1" thickBot="1">
      <c r="A75" s="2373"/>
      <c r="B75" s="2470"/>
      <c r="C75" s="2486"/>
      <c r="D75" s="2489"/>
      <c r="E75" s="2447"/>
      <c r="F75" s="417"/>
      <c r="G75" s="411"/>
      <c r="H75" s="350"/>
      <c r="I75" s="350"/>
      <c r="J75" s="350"/>
      <c r="K75" s="350"/>
      <c r="L75" s="164"/>
      <c r="M75" s="164"/>
      <c r="N75" s="164"/>
      <c r="O75" s="164"/>
      <c r="P75" s="65"/>
      <c r="R75" s="190"/>
      <c r="S75" s="26"/>
      <c r="T75" s="402">
        <f t="shared" si="5"/>
        <v>0</v>
      </c>
      <c r="V75" s="190"/>
      <c r="W75" s="26"/>
      <c r="X75" s="26"/>
      <c r="Y75" s="191"/>
      <c r="AA75" s="190"/>
      <c r="AB75" s="191"/>
    </row>
    <row r="76" spans="1:28" ht="40.5" hidden="1" customHeight="1" thickBot="1">
      <c r="A76" s="2373"/>
      <c r="B76" s="2474" t="s">
        <v>114</v>
      </c>
      <c r="C76" s="2490" t="s">
        <v>115</v>
      </c>
      <c r="D76" s="2488">
        <v>0.16</v>
      </c>
      <c r="E76" s="2446">
        <v>0.45</v>
      </c>
      <c r="F76" s="412"/>
      <c r="G76" s="413"/>
      <c r="H76" s="351"/>
      <c r="I76" s="351"/>
      <c r="J76" s="351"/>
      <c r="K76" s="351"/>
      <c r="L76" s="165"/>
      <c r="M76" s="165"/>
      <c r="N76" s="165"/>
      <c r="O76" s="165"/>
      <c r="P76" s="65"/>
      <c r="R76" s="190"/>
      <c r="S76" s="26"/>
      <c r="T76" s="402">
        <f t="shared" si="5"/>
        <v>0</v>
      </c>
      <c r="V76" s="190"/>
      <c r="W76" s="26"/>
      <c r="X76" s="26"/>
      <c r="Y76" s="191"/>
      <c r="AA76" s="190"/>
      <c r="AB76" s="191"/>
    </row>
    <row r="77" spans="1:28" ht="40.5" hidden="1" customHeight="1" thickBot="1">
      <c r="A77" s="2373"/>
      <c r="B77" s="2469"/>
      <c r="C77" s="2490"/>
      <c r="D77" s="2488"/>
      <c r="E77" s="2446"/>
      <c r="F77" s="380"/>
      <c r="G77" s="399"/>
      <c r="H77" s="367"/>
      <c r="I77" s="367"/>
      <c r="J77" s="367"/>
      <c r="K77" s="367"/>
      <c r="L77" s="163"/>
      <c r="M77" s="163"/>
      <c r="N77" s="163"/>
      <c r="O77" s="163"/>
      <c r="P77" s="65"/>
      <c r="R77" s="190"/>
      <c r="S77" s="26"/>
      <c r="T77" s="402">
        <f t="shared" si="5"/>
        <v>0</v>
      </c>
      <c r="V77" s="190"/>
      <c r="W77" s="26"/>
      <c r="X77" s="26"/>
      <c r="Y77" s="191"/>
      <c r="AA77" s="190"/>
      <c r="AB77" s="191"/>
    </row>
    <row r="78" spans="1:28" ht="40.5" hidden="1" customHeight="1" thickBot="1">
      <c r="A78" s="2373"/>
      <c r="B78" s="2469"/>
      <c r="C78" s="2490"/>
      <c r="D78" s="2488"/>
      <c r="E78" s="2446"/>
      <c r="F78" s="380"/>
      <c r="G78" s="399"/>
      <c r="H78" s="367"/>
      <c r="I78" s="367"/>
      <c r="J78" s="367"/>
      <c r="K78" s="367"/>
      <c r="L78" s="163"/>
      <c r="M78" s="163"/>
      <c r="N78" s="163"/>
      <c r="O78" s="163"/>
      <c r="P78" s="65"/>
      <c r="R78" s="190"/>
      <c r="S78" s="26"/>
      <c r="T78" s="402">
        <f t="shared" si="5"/>
        <v>0</v>
      </c>
      <c r="V78" s="190"/>
      <c r="W78" s="26"/>
      <c r="X78" s="26"/>
      <c r="Y78" s="191"/>
      <c r="AA78" s="190"/>
      <c r="AB78" s="191"/>
    </row>
    <row r="79" spans="1:28" ht="59.25" hidden="1" customHeight="1" thickBot="1">
      <c r="A79" s="2373"/>
      <c r="B79" s="2470"/>
      <c r="C79" s="2491"/>
      <c r="D79" s="2492"/>
      <c r="E79" s="2493"/>
      <c r="F79" s="380"/>
      <c r="G79" s="399"/>
      <c r="H79" s="350"/>
      <c r="I79" s="350"/>
      <c r="J79" s="350"/>
      <c r="K79" s="350"/>
      <c r="L79" s="164"/>
      <c r="M79" s="164"/>
      <c r="N79" s="164"/>
      <c r="O79" s="164"/>
      <c r="P79" s="65"/>
      <c r="R79" s="190"/>
      <c r="S79" s="26"/>
      <c r="T79" s="402">
        <f t="shared" si="5"/>
        <v>0</v>
      </c>
      <c r="V79" s="190"/>
      <c r="W79" s="26"/>
      <c r="X79" s="26"/>
      <c r="Y79" s="191"/>
      <c r="AA79" s="190"/>
      <c r="AB79" s="191"/>
    </row>
    <row r="80" spans="1:28" s="158" customFormat="1" ht="7.5" hidden="1" customHeight="1" thickBot="1">
      <c r="A80" s="414"/>
      <c r="G80" s="415"/>
      <c r="H80" s="301"/>
      <c r="I80" s="301"/>
      <c r="J80" s="301"/>
      <c r="K80" s="301"/>
      <c r="L80" s="301"/>
      <c r="M80" s="301"/>
      <c r="N80" s="301"/>
      <c r="O80" s="301"/>
      <c r="P80" s="301"/>
      <c r="R80" s="194"/>
      <c r="S80" s="301"/>
      <c r="T80" s="402">
        <f t="shared" si="5"/>
        <v>0</v>
      </c>
      <c r="V80" s="194"/>
      <c r="W80" s="301"/>
      <c r="X80" s="301"/>
      <c r="Y80" s="195"/>
      <c r="AA80" s="194"/>
      <c r="AB80" s="195"/>
    </row>
    <row r="81" spans="1:28" s="291" customFormat="1" ht="38.25" hidden="1" customHeight="1" thickBot="1">
      <c r="A81" s="2516" t="s">
        <v>116</v>
      </c>
      <c r="B81" s="2505" t="s">
        <v>117</v>
      </c>
      <c r="C81" s="2517" t="s">
        <v>118</v>
      </c>
      <c r="D81" s="2520">
        <v>0.72</v>
      </c>
      <c r="E81" s="2502">
        <v>0.95</v>
      </c>
      <c r="F81" s="23"/>
      <c r="G81" s="141"/>
      <c r="H81" s="351"/>
      <c r="I81" s="351"/>
      <c r="J81" s="351"/>
      <c r="K81" s="351"/>
      <c r="L81" s="165"/>
      <c r="M81" s="165"/>
      <c r="N81" s="165"/>
      <c r="O81" s="165"/>
      <c r="P81" s="65"/>
      <c r="R81" s="344"/>
      <c r="S81" s="366"/>
      <c r="T81" s="402">
        <f t="shared" si="5"/>
        <v>0</v>
      </c>
      <c r="V81" s="344"/>
      <c r="W81" s="366"/>
      <c r="X81" s="366"/>
      <c r="Y81" s="308"/>
      <c r="AA81" s="344"/>
      <c r="AB81" s="308"/>
    </row>
    <row r="82" spans="1:28" s="433" customFormat="1" ht="38.25" hidden="1" customHeight="1" thickBot="1">
      <c r="A82" s="2516"/>
      <c r="B82" s="2506"/>
      <c r="C82" s="2518"/>
      <c r="D82" s="2512"/>
      <c r="E82" s="2503"/>
      <c r="F82" s="429"/>
      <c r="G82" s="430"/>
      <c r="H82" s="431"/>
      <c r="I82" s="431"/>
      <c r="J82" s="431"/>
      <c r="K82" s="431"/>
      <c r="L82" s="432"/>
      <c r="M82" s="432"/>
      <c r="N82" s="432"/>
      <c r="O82" s="432"/>
      <c r="P82" s="406"/>
      <c r="R82" s="434">
        <f>(200*10)*110-220000</f>
        <v>0</v>
      </c>
      <c r="S82" s="435"/>
      <c r="T82" s="402">
        <f t="shared" si="5"/>
        <v>0</v>
      </c>
      <c r="V82" s="436"/>
      <c r="W82" s="435"/>
      <c r="X82" s="435"/>
      <c r="Y82" s="437"/>
      <c r="AA82" s="436"/>
      <c r="AB82" s="437"/>
    </row>
    <row r="83" spans="1:28" s="291" customFormat="1" ht="38.25" hidden="1" customHeight="1" thickBot="1">
      <c r="A83" s="2516"/>
      <c r="B83" s="2506"/>
      <c r="C83" s="2518"/>
      <c r="D83" s="2512"/>
      <c r="E83" s="2503"/>
      <c r="F83" s="438"/>
      <c r="G83" s="141"/>
      <c r="H83" s="367"/>
      <c r="I83" s="367"/>
      <c r="J83" s="367"/>
      <c r="K83" s="367"/>
      <c r="L83" s="163"/>
      <c r="M83" s="163"/>
      <c r="N83" s="163"/>
      <c r="O83" s="163"/>
      <c r="P83" s="65"/>
      <c r="R83" s="344"/>
      <c r="S83" s="366"/>
      <c r="T83" s="402">
        <f t="shared" si="5"/>
        <v>0</v>
      </c>
      <c r="V83" s="344"/>
      <c r="W83" s="366"/>
      <c r="X83" s="366"/>
      <c r="Y83" s="308"/>
      <c r="AA83" s="344"/>
      <c r="AB83" s="308"/>
    </row>
    <row r="84" spans="1:28" s="291" customFormat="1" ht="38.25" hidden="1" customHeight="1" thickBot="1">
      <c r="A84" s="2516"/>
      <c r="B84" s="2507"/>
      <c r="C84" s="2519"/>
      <c r="D84" s="2513"/>
      <c r="E84" s="2504"/>
      <c r="F84" s="439"/>
      <c r="G84" s="145"/>
      <c r="H84" s="350"/>
      <c r="I84" s="350"/>
      <c r="J84" s="350"/>
      <c r="K84" s="350"/>
      <c r="L84" s="164"/>
      <c r="M84" s="164"/>
      <c r="N84" s="164"/>
      <c r="O84" s="164"/>
      <c r="P84" s="65"/>
      <c r="R84" s="344"/>
      <c r="S84" s="366"/>
      <c r="T84" s="402">
        <f t="shared" si="5"/>
        <v>0</v>
      </c>
      <c r="V84" s="344"/>
      <c r="W84" s="366"/>
      <c r="X84" s="366"/>
      <c r="Y84" s="308"/>
      <c r="AA84" s="344"/>
      <c r="AB84" s="308"/>
    </row>
    <row r="85" spans="1:28" s="433" customFormat="1" ht="37.5" hidden="1" customHeight="1" thickBot="1">
      <c r="A85" s="2516"/>
      <c r="B85" s="2505" t="s">
        <v>119</v>
      </c>
      <c r="C85" s="2508" t="s">
        <v>120</v>
      </c>
      <c r="D85" s="2511">
        <v>0.7</v>
      </c>
      <c r="E85" s="2514">
        <v>0.95</v>
      </c>
      <c r="F85" s="440" t="s">
        <v>598</v>
      </c>
      <c r="G85" s="441"/>
      <c r="H85" s="442"/>
      <c r="I85" s="442"/>
      <c r="J85" s="442"/>
      <c r="K85" s="442"/>
      <c r="L85" s="443"/>
      <c r="M85" s="443"/>
      <c r="N85" s="443"/>
      <c r="O85" s="443"/>
      <c r="P85" s="406"/>
      <c r="R85" s="444">
        <f>100000-100000</f>
        <v>0</v>
      </c>
      <c r="S85" s="435"/>
      <c r="T85" s="402">
        <f t="shared" si="5"/>
        <v>0</v>
      </c>
      <c r="V85" s="436"/>
      <c r="W85" s="435"/>
      <c r="X85" s="435"/>
      <c r="Y85" s="437"/>
      <c r="AA85" s="436"/>
      <c r="AB85" s="437"/>
    </row>
    <row r="86" spans="1:28" s="291" customFormat="1" ht="37.5" hidden="1" customHeight="1" thickBot="1">
      <c r="A86" s="2516"/>
      <c r="B86" s="2506"/>
      <c r="C86" s="2509"/>
      <c r="D86" s="2512"/>
      <c r="E86" s="2503"/>
      <c r="F86" s="438"/>
      <c r="G86" s="141"/>
      <c r="H86" s="367"/>
      <c r="I86" s="367"/>
      <c r="J86" s="367"/>
      <c r="K86" s="367"/>
      <c r="L86" s="163"/>
      <c r="M86" s="163"/>
      <c r="N86" s="163"/>
      <c r="O86" s="163"/>
      <c r="P86" s="65"/>
      <c r="R86" s="445"/>
      <c r="S86" s="366"/>
      <c r="T86" s="402">
        <f t="shared" si="5"/>
        <v>0</v>
      </c>
      <c r="V86" s="344"/>
      <c r="W86" s="366"/>
      <c r="X86" s="366"/>
      <c r="Y86" s="308"/>
      <c r="AA86" s="344"/>
      <c r="AB86" s="308"/>
    </row>
    <row r="87" spans="1:28" s="291" customFormat="1" ht="37.5" hidden="1" customHeight="1" thickBot="1">
      <c r="A87" s="2516"/>
      <c r="B87" s="2506"/>
      <c r="C87" s="2509"/>
      <c r="D87" s="2512"/>
      <c r="E87" s="2503"/>
      <c r="F87" s="438"/>
      <c r="G87" s="141"/>
      <c r="H87" s="367"/>
      <c r="I87" s="367"/>
      <c r="J87" s="367"/>
      <c r="K87" s="367"/>
      <c r="L87" s="163"/>
      <c r="M87" s="163"/>
      <c r="N87" s="163"/>
      <c r="O87" s="163"/>
      <c r="P87" s="65"/>
      <c r="R87" s="445"/>
      <c r="S87" s="366"/>
      <c r="T87" s="402">
        <f t="shared" si="5"/>
        <v>0</v>
      </c>
      <c r="V87" s="344"/>
      <c r="W87" s="366"/>
      <c r="X87" s="366"/>
      <c r="Y87" s="308"/>
      <c r="AA87" s="344"/>
      <c r="AB87" s="308"/>
    </row>
    <row r="88" spans="1:28" s="291" customFormat="1" ht="37.5" hidden="1" customHeight="1" thickBot="1">
      <c r="A88" s="2516"/>
      <c r="B88" s="2507"/>
      <c r="C88" s="2510"/>
      <c r="D88" s="2513"/>
      <c r="E88" s="2504"/>
      <c r="F88" s="439"/>
      <c r="G88" s="145"/>
      <c r="H88" s="350"/>
      <c r="I88" s="350"/>
      <c r="J88" s="350"/>
      <c r="K88" s="350"/>
      <c r="L88" s="164"/>
      <c r="M88" s="164"/>
      <c r="N88" s="164"/>
      <c r="O88" s="164"/>
      <c r="P88" s="65"/>
      <c r="R88" s="445"/>
      <c r="S88" s="366"/>
      <c r="T88" s="402">
        <f t="shared" si="5"/>
        <v>0</v>
      </c>
      <c r="V88" s="344"/>
      <c r="W88" s="366"/>
      <c r="X88" s="366"/>
      <c r="Y88" s="308"/>
      <c r="AA88" s="344"/>
      <c r="AB88" s="308"/>
    </row>
    <row r="89" spans="1:28" s="291" customFormat="1" ht="30.75" hidden="1" customHeight="1" thickBot="1">
      <c r="A89" s="2516"/>
      <c r="B89" s="2521" t="s">
        <v>121</v>
      </c>
      <c r="C89" s="2454" t="s">
        <v>122</v>
      </c>
      <c r="D89" s="2398">
        <v>0.31</v>
      </c>
      <c r="E89" s="2395" t="s">
        <v>123</v>
      </c>
      <c r="F89" s="446"/>
      <c r="G89" s="149"/>
      <c r="H89" s="351"/>
      <c r="I89" s="351"/>
      <c r="J89" s="351"/>
      <c r="K89" s="351"/>
      <c r="L89" s="165"/>
      <c r="M89" s="165"/>
      <c r="N89" s="165"/>
      <c r="O89" s="165"/>
      <c r="P89" s="65"/>
      <c r="R89" s="445"/>
      <c r="S89" s="366"/>
      <c r="T89" s="402">
        <f t="shared" si="5"/>
        <v>0</v>
      </c>
      <c r="V89" s="344"/>
      <c r="W89" s="366"/>
      <c r="X89" s="366"/>
      <c r="Y89" s="308"/>
      <c r="AA89" s="344"/>
      <c r="AB89" s="308"/>
    </row>
    <row r="90" spans="1:28" s="291" customFormat="1" ht="30.75" hidden="1" customHeight="1" thickBot="1">
      <c r="A90" s="2516"/>
      <c r="B90" s="2522"/>
      <c r="C90" s="2472"/>
      <c r="D90" s="2398"/>
      <c r="E90" s="2395"/>
      <c r="F90" s="438"/>
      <c r="G90" s="141"/>
      <c r="H90" s="367"/>
      <c r="I90" s="367"/>
      <c r="J90" s="367"/>
      <c r="K90" s="367"/>
      <c r="L90" s="163"/>
      <c r="M90" s="163"/>
      <c r="N90" s="163"/>
      <c r="O90" s="163"/>
      <c r="P90" s="65"/>
      <c r="R90" s="445"/>
      <c r="S90" s="366"/>
      <c r="T90" s="402">
        <f t="shared" si="5"/>
        <v>0</v>
      </c>
      <c r="V90" s="344"/>
      <c r="W90" s="366"/>
      <c r="X90" s="366"/>
      <c r="Y90" s="308"/>
      <c r="AA90" s="344"/>
      <c r="AB90" s="308"/>
    </row>
    <row r="91" spans="1:28" s="291" customFormat="1" ht="30.75" hidden="1" customHeight="1" thickBot="1">
      <c r="A91" s="2516"/>
      <c r="B91" s="2522"/>
      <c r="C91" s="2472"/>
      <c r="D91" s="2398"/>
      <c r="E91" s="2395"/>
      <c r="F91" s="438"/>
      <c r="G91" s="141"/>
      <c r="H91" s="367"/>
      <c r="I91" s="367"/>
      <c r="J91" s="367"/>
      <c r="K91" s="367"/>
      <c r="L91" s="163"/>
      <c r="M91" s="163"/>
      <c r="N91" s="163"/>
      <c r="O91" s="163"/>
      <c r="P91" s="65"/>
      <c r="R91" s="445"/>
      <c r="S91" s="366"/>
      <c r="T91" s="402">
        <f t="shared" si="5"/>
        <v>0</v>
      </c>
      <c r="V91" s="344"/>
      <c r="W91" s="366"/>
      <c r="X91" s="366"/>
      <c r="Y91" s="308"/>
      <c r="AA91" s="344"/>
      <c r="AB91" s="308"/>
    </row>
    <row r="92" spans="1:28" ht="30.75" hidden="1" customHeight="1" thickBot="1">
      <c r="A92" s="2516"/>
      <c r="B92" s="2523"/>
      <c r="C92" s="2524"/>
      <c r="D92" s="2525"/>
      <c r="E92" s="2526"/>
      <c r="F92" s="380"/>
      <c r="G92" s="399"/>
      <c r="H92" s="350"/>
      <c r="I92" s="350"/>
      <c r="J92" s="350"/>
      <c r="K92" s="350"/>
      <c r="L92" s="164"/>
      <c r="M92" s="164"/>
      <c r="N92" s="164"/>
      <c r="O92" s="164"/>
      <c r="P92" s="65"/>
      <c r="R92" s="403"/>
      <c r="S92" s="26"/>
      <c r="T92" s="402">
        <f t="shared" si="5"/>
        <v>0</v>
      </c>
      <c r="V92" s="190"/>
      <c r="W92" s="26"/>
      <c r="X92" s="26"/>
      <c r="Y92" s="191"/>
      <c r="AA92" s="190"/>
      <c r="AB92" s="191"/>
    </row>
    <row r="93" spans="1:28" s="161" customFormat="1" ht="15.75" customHeight="1" thickBot="1">
      <c r="A93" s="447"/>
      <c r="C93" s="448"/>
      <c r="G93" s="449"/>
      <c r="H93" s="311"/>
      <c r="I93" s="311"/>
      <c r="J93" s="311"/>
      <c r="K93" s="311"/>
      <c r="L93" s="311"/>
      <c r="M93" s="311"/>
      <c r="N93" s="311"/>
      <c r="O93" s="311"/>
      <c r="P93" s="349"/>
      <c r="R93" s="403"/>
      <c r="S93" s="311"/>
      <c r="T93" s="402">
        <f t="shared" si="5"/>
        <v>0</v>
      </c>
      <c r="V93" s="348"/>
      <c r="W93" s="311"/>
      <c r="X93" s="311"/>
      <c r="Y93" s="349"/>
      <c r="AA93" s="348"/>
      <c r="AB93" s="349"/>
    </row>
    <row r="94" spans="1:28" ht="35.25" customHeight="1" thickBot="1">
      <c r="A94" s="2515" t="s">
        <v>124</v>
      </c>
      <c r="C94" s="450" t="s">
        <v>599</v>
      </c>
      <c r="F94" s="159" t="s">
        <v>600</v>
      </c>
      <c r="G94" s="399"/>
      <c r="H94" s="26"/>
      <c r="I94" s="26"/>
      <c r="J94" s="26"/>
      <c r="K94" s="26"/>
      <c r="L94" s="26"/>
      <c r="M94" s="26"/>
      <c r="N94" s="26"/>
      <c r="O94" s="26"/>
      <c r="P94" s="191"/>
      <c r="R94" s="403"/>
      <c r="S94" s="26"/>
      <c r="T94" s="402">
        <f t="shared" si="5"/>
        <v>0</v>
      </c>
      <c r="V94" s="190"/>
      <c r="W94" s="26"/>
      <c r="X94" s="26"/>
      <c r="Y94" s="191"/>
      <c r="AA94" s="190"/>
      <c r="AB94" s="191"/>
    </row>
    <row r="95" spans="1:28" ht="24" customHeight="1" thickBot="1">
      <c r="A95" s="2515"/>
      <c r="C95" s="450"/>
      <c r="F95" s="159" t="s">
        <v>601</v>
      </c>
      <c r="G95" s="399"/>
      <c r="H95" s="26"/>
      <c r="I95" s="26"/>
      <c r="J95" s="26"/>
      <c r="K95" s="26"/>
      <c r="L95" s="26"/>
      <c r="M95" s="26"/>
      <c r="N95" s="26"/>
      <c r="O95" s="26"/>
      <c r="P95" s="191"/>
      <c r="R95" s="408">
        <v>200000</v>
      </c>
      <c r="S95" s="26"/>
      <c r="T95" s="402">
        <f t="shared" si="5"/>
        <v>200000</v>
      </c>
      <c r="V95" s="190"/>
      <c r="W95" s="26"/>
      <c r="X95" s="26"/>
      <c r="Y95" s="191"/>
      <c r="AA95" s="190"/>
      <c r="AB95" s="191"/>
    </row>
    <row r="96" spans="1:28" ht="38.25" customHeight="1" thickBot="1">
      <c r="A96" s="2515"/>
      <c r="C96" s="450"/>
      <c r="F96" s="159" t="s">
        <v>301</v>
      </c>
      <c r="G96" s="399"/>
      <c r="H96" s="26"/>
      <c r="I96" s="26"/>
      <c r="J96" s="26"/>
      <c r="K96" s="26"/>
      <c r="L96" s="26"/>
      <c r="M96" s="26"/>
      <c r="N96" s="26"/>
      <c r="O96" s="26"/>
      <c r="P96" s="191"/>
      <c r="R96" s="403"/>
      <c r="S96" s="26"/>
      <c r="T96" s="402">
        <f t="shared" si="5"/>
        <v>0</v>
      </c>
      <c r="V96" s="190"/>
      <c r="W96" s="26"/>
      <c r="X96" s="26"/>
      <c r="Y96" s="191"/>
      <c r="AA96" s="190"/>
      <c r="AB96" s="191"/>
    </row>
    <row r="97" spans="1:55" ht="34.5" customHeight="1" thickBot="1">
      <c r="A97" s="2515"/>
      <c r="C97" s="450"/>
      <c r="F97" s="451" t="s">
        <v>602</v>
      </c>
      <c r="G97" s="399"/>
      <c r="H97" s="26"/>
      <c r="I97" s="26"/>
      <c r="J97" s="26"/>
      <c r="K97" s="26"/>
      <c r="L97" s="26"/>
      <c r="M97" s="26"/>
      <c r="N97" s="26"/>
      <c r="O97" s="26"/>
      <c r="P97" s="191"/>
      <c r="R97" s="403"/>
      <c r="S97" s="26"/>
      <c r="T97" s="402">
        <f t="shared" si="5"/>
        <v>0</v>
      </c>
      <c r="V97" s="190"/>
      <c r="W97" s="26"/>
      <c r="X97" s="26"/>
      <c r="Y97" s="191"/>
      <c r="AA97" s="190"/>
      <c r="AB97" s="191"/>
    </row>
    <row r="98" spans="1:55" ht="24" customHeight="1" thickBot="1">
      <c r="A98" s="2515"/>
      <c r="C98" s="450"/>
      <c r="F98" s="451" t="s">
        <v>603</v>
      </c>
      <c r="G98" s="399"/>
      <c r="H98" s="26"/>
      <c r="I98" s="26"/>
      <c r="J98" s="26"/>
      <c r="K98" s="26"/>
      <c r="L98" s="26"/>
      <c r="M98" s="26"/>
      <c r="N98" s="26"/>
      <c r="O98" s="26"/>
      <c r="P98" s="191"/>
      <c r="R98" s="408">
        <v>40000</v>
      </c>
      <c r="S98" s="26"/>
      <c r="T98" s="402">
        <f t="shared" si="5"/>
        <v>40000</v>
      </c>
      <c r="V98" s="190"/>
      <c r="W98" s="26"/>
      <c r="X98" s="26"/>
      <c r="Y98" s="191"/>
      <c r="AA98" s="190"/>
      <c r="AB98" s="191"/>
    </row>
    <row r="99" spans="1:55" ht="24" customHeight="1" thickBot="1">
      <c r="A99" s="2515"/>
      <c r="C99" s="450"/>
      <c r="F99" s="451" t="s">
        <v>0</v>
      </c>
      <c r="G99" s="399"/>
      <c r="H99" s="26"/>
      <c r="I99" s="26"/>
      <c r="J99" s="26"/>
      <c r="K99" s="26"/>
      <c r="L99" s="26"/>
      <c r="M99" s="26"/>
      <c r="N99" s="26"/>
      <c r="O99" s="26"/>
      <c r="P99" s="191"/>
      <c r="R99" s="408">
        <v>50000</v>
      </c>
      <c r="S99" s="26"/>
      <c r="T99" s="402">
        <f t="shared" si="5"/>
        <v>50000</v>
      </c>
      <c r="V99" s="190"/>
      <c r="W99" s="26"/>
      <c r="X99" s="26"/>
      <c r="Y99" s="191"/>
      <c r="AA99" s="190"/>
      <c r="AB99" s="191"/>
    </row>
    <row r="100" spans="1:55" ht="24" customHeight="1">
      <c r="A100" s="2515"/>
      <c r="G100" s="399"/>
      <c r="H100" s="26"/>
      <c r="I100" s="26"/>
      <c r="J100" s="26"/>
      <c r="K100" s="26"/>
      <c r="L100" s="26"/>
      <c r="M100" s="26"/>
      <c r="N100" s="26"/>
      <c r="O100" s="26"/>
      <c r="P100" s="191"/>
      <c r="R100" s="190"/>
      <c r="S100" s="26"/>
      <c r="T100" s="402">
        <f>R100-S100</f>
        <v>0</v>
      </c>
      <c r="V100" s="190"/>
      <c r="W100" s="26"/>
      <c r="X100" s="26"/>
      <c r="Y100" s="191"/>
      <c r="AA100" s="190"/>
      <c r="AB100" s="191"/>
    </row>
    <row r="101" spans="1:55" ht="24" hidden="1" customHeight="1">
      <c r="A101" s="2515"/>
      <c r="G101" s="399"/>
      <c r="H101" s="26"/>
      <c r="I101" s="26"/>
      <c r="J101" s="26"/>
      <c r="K101" s="26"/>
      <c r="L101" s="26"/>
      <c r="M101" s="26"/>
      <c r="N101" s="26"/>
      <c r="O101" s="26"/>
      <c r="P101" s="191"/>
      <c r="R101" s="190"/>
      <c r="S101" s="26"/>
      <c r="T101" s="402">
        <f>R101-S101</f>
        <v>0</v>
      </c>
      <c r="V101" s="190"/>
      <c r="W101" s="26"/>
      <c r="X101" s="26"/>
      <c r="Y101" s="191"/>
      <c r="AA101" s="190"/>
      <c r="AB101" s="191"/>
    </row>
    <row r="102" spans="1:55" ht="24" hidden="1" customHeight="1">
      <c r="A102" s="2515"/>
      <c r="G102" s="399"/>
      <c r="H102" s="26"/>
      <c r="I102" s="26"/>
      <c r="J102" s="26"/>
      <c r="K102" s="26"/>
      <c r="L102" s="26"/>
      <c r="M102" s="26"/>
      <c r="N102" s="26"/>
      <c r="O102" s="26"/>
      <c r="P102" s="191"/>
      <c r="R102" s="190"/>
      <c r="S102" s="26"/>
      <c r="T102" s="402">
        <f>R102-S102</f>
        <v>0</v>
      </c>
      <c r="V102" s="190"/>
      <c r="W102" s="26"/>
      <c r="X102" s="26"/>
      <c r="Y102" s="191"/>
      <c r="AA102" s="190"/>
      <c r="AB102" s="191"/>
    </row>
    <row r="103" spans="1:55" ht="24" hidden="1" customHeight="1">
      <c r="A103" s="2515"/>
      <c r="G103" s="399"/>
      <c r="H103" s="26"/>
      <c r="I103" s="26"/>
      <c r="J103" s="26"/>
      <c r="K103" s="26"/>
      <c r="L103" s="26"/>
      <c r="M103" s="26"/>
      <c r="N103" s="26"/>
      <c r="O103" s="26"/>
      <c r="P103" s="191"/>
      <c r="R103" s="190"/>
      <c r="S103" s="26"/>
      <c r="T103" s="402">
        <f>R103-S103</f>
        <v>0</v>
      </c>
      <c r="V103" s="190"/>
      <c r="W103" s="26"/>
      <c r="X103" s="26"/>
      <c r="Y103" s="191"/>
      <c r="AA103" s="190"/>
      <c r="AB103" s="191"/>
    </row>
    <row r="104" spans="1:55" ht="24" hidden="1" customHeight="1">
      <c r="A104" s="2515"/>
      <c r="G104" s="399"/>
      <c r="H104" s="26"/>
      <c r="I104" s="26"/>
      <c r="J104" s="26"/>
      <c r="K104" s="26"/>
      <c r="L104" s="26"/>
      <c r="M104" s="26"/>
      <c r="N104" s="26"/>
      <c r="O104" s="26"/>
      <c r="P104" s="191"/>
      <c r="R104" s="190"/>
      <c r="S104" s="26"/>
      <c r="T104" s="402">
        <f>R104-S104</f>
        <v>0</v>
      </c>
      <c r="V104" s="190"/>
      <c r="W104" s="26"/>
      <c r="X104" s="26"/>
      <c r="Y104" s="191"/>
      <c r="AA104" s="190"/>
      <c r="AB104" s="191"/>
    </row>
    <row r="105" spans="1:55" ht="24" customHeight="1" thickBot="1">
      <c r="A105" s="2515"/>
      <c r="C105" s="450" t="s">
        <v>3</v>
      </c>
      <c r="G105" s="411"/>
      <c r="H105" s="93"/>
      <c r="I105" s="93"/>
      <c r="J105" s="93"/>
      <c r="K105" s="93"/>
      <c r="L105" s="93"/>
      <c r="M105" s="93"/>
      <c r="N105" s="93"/>
      <c r="O105" s="93"/>
      <c r="P105" s="342"/>
      <c r="R105" s="452">
        <f>SUM(R6:R104)</f>
        <v>4518000</v>
      </c>
      <c r="S105" s="452">
        <f>SUM(S6:S104)</f>
        <v>1530000</v>
      </c>
      <c r="T105" s="452">
        <f>SUM(T6:T104)</f>
        <v>2988000</v>
      </c>
      <c r="U105" s="452">
        <f>SUM(U6:U104)</f>
        <v>0</v>
      </c>
      <c r="V105" s="343"/>
      <c r="W105" s="93"/>
      <c r="X105" s="93"/>
      <c r="Y105" s="342"/>
      <c r="AA105" s="343"/>
      <c r="AB105" s="342"/>
    </row>
    <row r="106" spans="1:55" s="161" customFormat="1" ht="6.75" customHeight="1">
      <c r="A106" s="447"/>
      <c r="G106" s="447"/>
      <c r="T106" s="113"/>
    </row>
    <row r="107" spans="1:55" ht="15.75" customHeight="1"/>
    <row r="108" spans="1:55" ht="15.75" customHeight="1">
      <c r="R108">
        <v>4830000</v>
      </c>
      <c r="S108">
        <v>2138800</v>
      </c>
      <c r="T108" s="107">
        <v>2691200</v>
      </c>
    </row>
    <row r="109" spans="1:55" ht="15.75" customHeight="1"/>
    <row r="110" spans="1:55" ht="15.6">
      <c r="A110"/>
      <c r="B110" s="8" t="s">
        <v>125</v>
      </c>
      <c r="C110" s="57"/>
      <c r="D110" s="57"/>
      <c r="E110" s="453" t="s">
        <v>126</v>
      </c>
      <c r="F110" s="57"/>
      <c r="M110" s="58"/>
      <c r="N110" s="58"/>
      <c r="O110" s="58"/>
      <c r="P110" s="58"/>
      <c r="Q110" s="58"/>
      <c r="R110" s="58"/>
      <c r="S110" s="58"/>
      <c r="T110" s="114">
        <f>T105-T108</f>
        <v>296800</v>
      </c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8"/>
      <c r="AP110" s="58"/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</row>
    <row r="111" spans="1:55" ht="15.6">
      <c r="A111"/>
      <c r="B111" s="8"/>
      <c r="E111" s="453"/>
      <c r="M111" s="58"/>
      <c r="N111" s="58"/>
      <c r="O111" s="58"/>
      <c r="P111" s="58"/>
      <c r="Q111" s="58"/>
      <c r="R111" s="58"/>
      <c r="S111" s="58"/>
      <c r="T111" s="114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8"/>
      <c r="AP111" s="58"/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8"/>
      <c r="BB111" s="58"/>
      <c r="BC111" s="58"/>
    </row>
    <row r="112" spans="1:55" ht="13.8">
      <c r="A112"/>
      <c r="B112" s="7"/>
      <c r="C112" s="6"/>
      <c r="D112" s="6"/>
      <c r="E112" s="6"/>
      <c r="M112" s="58"/>
      <c r="N112" s="58"/>
      <c r="O112" s="58"/>
      <c r="P112" s="58"/>
      <c r="Q112" s="58"/>
      <c r="R112" s="58"/>
      <c r="S112" s="58"/>
      <c r="T112" s="114"/>
      <c r="U112" s="58"/>
      <c r="V112" s="58"/>
      <c r="W112" s="58"/>
      <c r="X112" s="58"/>
      <c r="Y112" s="58"/>
      <c r="Z112" s="58"/>
      <c r="AA112" s="58"/>
      <c r="AB112" s="58"/>
      <c r="AC112" s="58"/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8"/>
      <c r="AP112" s="58"/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8"/>
      <c r="BB112" s="58"/>
      <c r="BC112" s="58"/>
    </row>
    <row r="113" spans="1:55" ht="15.6">
      <c r="A113"/>
      <c r="B113" s="8" t="s">
        <v>127</v>
      </c>
      <c r="C113" s="24"/>
      <c r="D113" s="24"/>
      <c r="E113" s="453" t="s">
        <v>126</v>
      </c>
      <c r="F113" s="57"/>
      <c r="M113" s="58"/>
      <c r="N113" s="58"/>
      <c r="O113" s="58"/>
      <c r="P113" s="58"/>
      <c r="Q113" s="58"/>
      <c r="R113" s="58"/>
      <c r="S113" s="58"/>
      <c r="T113" s="114"/>
      <c r="U113" s="58"/>
      <c r="V113" s="58"/>
      <c r="W113" s="58"/>
      <c r="X113" s="58"/>
      <c r="Y113" s="58"/>
      <c r="Z113" s="58"/>
      <c r="AA113" s="58"/>
      <c r="AB113" s="58"/>
      <c r="AC113" s="58"/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8"/>
      <c r="AP113" s="58"/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8"/>
      <c r="BB113" s="58"/>
      <c r="BC113" s="58"/>
    </row>
    <row r="114" spans="1:55" ht="15.6">
      <c r="A114"/>
      <c r="C114" s="9"/>
      <c r="D114" s="6"/>
      <c r="E114" s="6"/>
      <c r="F114" s="6"/>
      <c r="M114" s="58"/>
      <c r="N114" s="58"/>
      <c r="O114" s="58"/>
      <c r="P114" s="58"/>
      <c r="Q114" s="58"/>
      <c r="R114" s="58"/>
      <c r="S114" s="58"/>
      <c r="T114" s="114"/>
      <c r="U114" s="58"/>
      <c r="V114" s="58"/>
      <c r="W114" s="58"/>
      <c r="X114" s="58"/>
      <c r="Y114" s="58"/>
      <c r="Z114" s="58"/>
      <c r="AA114" s="58"/>
      <c r="AB114" s="58"/>
      <c r="AC114" s="58"/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8"/>
      <c r="AP114" s="58"/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8"/>
      <c r="BB114" s="58"/>
      <c r="BC114" s="58"/>
    </row>
    <row r="115" spans="1:55" ht="15.75" customHeight="1"/>
    <row r="116" spans="1:55" ht="15.75" customHeight="1"/>
    <row r="117" spans="1:55" ht="15.75" customHeight="1"/>
    <row r="118" spans="1:55" ht="15.75" customHeight="1"/>
    <row r="119" spans="1:55" ht="15.75" customHeight="1"/>
    <row r="120" spans="1:55" ht="15.75" customHeight="1"/>
    <row r="121" spans="1:55" ht="15.75" customHeight="1"/>
    <row r="122" spans="1:55" ht="15.75" customHeight="1"/>
    <row r="123" spans="1:55" ht="15.75" customHeight="1"/>
    <row r="124" spans="1:55" ht="15.75" customHeight="1"/>
    <row r="125" spans="1:55" ht="15.75" customHeight="1"/>
    <row r="126" spans="1:55" ht="15.75" customHeight="1"/>
    <row r="127" spans="1:55" ht="15.75" customHeight="1"/>
    <row r="128" spans="1:55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</sheetData>
  <mergeCells count="94">
    <mergeCell ref="E89:E92"/>
    <mergeCell ref="A94:A105"/>
    <mergeCell ref="A81:A92"/>
    <mergeCell ref="B81:B84"/>
    <mergeCell ref="C81:C84"/>
    <mergeCell ref="D81:D84"/>
    <mergeCell ref="B89:B92"/>
    <mergeCell ref="C89:C92"/>
    <mergeCell ref="D89:D92"/>
    <mergeCell ref="E81:E84"/>
    <mergeCell ref="B85:B88"/>
    <mergeCell ref="C85:C88"/>
    <mergeCell ref="D85:D88"/>
    <mergeCell ref="E85:E88"/>
    <mergeCell ref="A71:A79"/>
    <mergeCell ref="B72:B75"/>
    <mergeCell ref="C72:C75"/>
    <mergeCell ref="D72:D75"/>
    <mergeCell ref="E72:E75"/>
    <mergeCell ref="B76:B79"/>
    <mergeCell ref="C76:C79"/>
    <mergeCell ref="D76:D79"/>
    <mergeCell ref="E76:E79"/>
    <mergeCell ref="A54:A69"/>
    <mergeCell ref="B54:B57"/>
    <mergeCell ref="C54:C57"/>
    <mergeCell ref="D54:D57"/>
    <mergeCell ref="E54:E57"/>
    <mergeCell ref="B58:B61"/>
    <mergeCell ref="C58:C61"/>
    <mergeCell ref="D58:D61"/>
    <mergeCell ref="E58:E61"/>
    <mergeCell ref="B62:B69"/>
    <mergeCell ref="C62:C65"/>
    <mergeCell ref="D62:D65"/>
    <mergeCell ref="E62:E65"/>
    <mergeCell ref="C66:C69"/>
    <mergeCell ref="D66:D69"/>
    <mergeCell ref="E66:E69"/>
    <mergeCell ref="C43:C46"/>
    <mergeCell ref="D43:D46"/>
    <mergeCell ref="E43:E46"/>
    <mergeCell ref="B47:B51"/>
    <mergeCell ref="C48:C51"/>
    <mergeCell ref="D48:D51"/>
    <mergeCell ref="E48:E51"/>
    <mergeCell ref="E31:E34"/>
    <mergeCell ref="C35:C38"/>
    <mergeCell ref="D35:D38"/>
    <mergeCell ref="E35:E38"/>
    <mergeCell ref="C39:C42"/>
    <mergeCell ref="D39:D42"/>
    <mergeCell ref="E39:E42"/>
    <mergeCell ref="AA4:AB4"/>
    <mergeCell ref="A6:A29"/>
    <mergeCell ref="B6:B13"/>
    <mergeCell ref="C6:C10"/>
    <mergeCell ref="D6:D10"/>
    <mergeCell ref="E6:E10"/>
    <mergeCell ref="C11:C13"/>
    <mergeCell ref="D11:D13"/>
    <mergeCell ref="E11:E13"/>
    <mergeCell ref="B14:B18"/>
    <mergeCell ref="C14:C16"/>
    <mergeCell ref="D14:D16"/>
    <mergeCell ref="E14:E16"/>
    <mergeCell ref="C17:C18"/>
    <mergeCell ref="D17:D18"/>
    <mergeCell ref="E17:E18"/>
    <mergeCell ref="V4:Y4"/>
    <mergeCell ref="B19:B25"/>
    <mergeCell ref="C19:C22"/>
    <mergeCell ref="D19:D22"/>
    <mergeCell ref="E19:E22"/>
    <mergeCell ref="C23:C25"/>
    <mergeCell ref="S4:S5"/>
    <mergeCell ref="D23:D25"/>
    <mergeCell ref="E23:E25"/>
    <mergeCell ref="H3:K3"/>
    <mergeCell ref="L3:O3"/>
    <mergeCell ref="R3:T3"/>
    <mergeCell ref="A31:A52"/>
    <mergeCell ref="B31:B38"/>
    <mergeCell ref="C31:C34"/>
    <mergeCell ref="B39:B46"/>
    <mergeCell ref="R4:R5"/>
    <mergeCell ref="H4:K4"/>
    <mergeCell ref="L4:O4"/>
    <mergeCell ref="T4:T5"/>
    <mergeCell ref="B26:B29"/>
    <mergeCell ref="C26:C29"/>
    <mergeCell ref="D26:D29"/>
    <mergeCell ref="E26:E29"/>
    <mergeCell ref="D31:D34"/>
  </mergeCells>
  <conditionalFormatting sqref="H3:K5 H23:K25 H14:K16">
    <cfRule type="notContainsBlanks" dxfId="856" priority="52">
      <formula>LEN(TRIM(H3))&gt;0</formula>
    </cfRule>
  </conditionalFormatting>
  <conditionalFormatting sqref="L3:O5 L23:O25 L14:O16">
    <cfRule type="notContainsBlanks" dxfId="855" priority="51">
      <formula>LEN(TRIM(L3))&gt;0</formula>
    </cfRule>
  </conditionalFormatting>
  <conditionalFormatting sqref="P31:P52 P2 P71:P79 P14:P29">
    <cfRule type="colorScale" priority="5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4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3">
    <cfRule type="colorScale" priority="4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54:P69 P81:P92">
    <cfRule type="colorScale" priority="4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10">
    <cfRule type="notContainsBlanks" dxfId="854" priority="46">
      <formula>LEN(TRIM(H6))&gt;0</formula>
    </cfRule>
  </conditionalFormatting>
  <conditionalFormatting sqref="L6:O10">
    <cfRule type="notContainsBlanks" dxfId="853" priority="45">
      <formula>LEN(TRIM(L6))&gt;0</formula>
    </cfRule>
  </conditionalFormatting>
  <conditionalFormatting sqref="H11:K13">
    <cfRule type="notContainsBlanks" dxfId="852" priority="44">
      <formula>LEN(TRIM(H11))&gt;0</formula>
    </cfRule>
  </conditionalFormatting>
  <conditionalFormatting sqref="L11:O13">
    <cfRule type="notContainsBlanks" dxfId="851" priority="43">
      <formula>LEN(TRIM(L11))&gt;0</formula>
    </cfRule>
  </conditionalFormatting>
  <conditionalFormatting sqref="H17:K18">
    <cfRule type="notContainsBlanks" dxfId="850" priority="40">
      <formula>LEN(TRIM(H17))&gt;0</formula>
    </cfRule>
  </conditionalFormatting>
  <conditionalFormatting sqref="L17:O18">
    <cfRule type="notContainsBlanks" dxfId="849" priority="39">
      <formula>LEN(TRIM(L17))&gt;0</formula>
    </cfRule>
  </conditionalFormatting>
  <conditionalFormatting sqref="H19:K22">
    <cfRule type="notContainsBlanks" dxfId="848" priority="38">
      <formula>LEN(TRIM(H19))&gt;0</formula>
    </cfRule>
  </conditionalFormatting>
  <conditionalFormatting sqref="L19:O22">
    <cfRule type="notContainsBlanks" dxfId="847" priority="37">
      <formula>LEN(TRIM(L19))&gt;0</formula>
    </cfRule>
  </conditionalFormatting>
  <conditionalFormatting sqref="H26:K29">
    <cfRule type="notContainsBlanks" dxfId="846" priority="36">
      <formula>LEN(TRIM(H26))&gt;0</formula>
    </cfRule>
  </conditionalFormatting>
  <conditionalFormatting sqref="L26:O29">
    <cfRule type="notContainsBlanks" dxfId="845" priority="35">
      <formula>LEN(TRIM(L26))&gt;0</formula>
    </cfRule>
  </conditionalFormatting>
  <conditionalFormatting sqref="H31:K34">
    <cfRule type="notContainsBlanks" dxfId="844" priority="34">
      <formula>LEN(TRIM(H31))&gt;0</formula>
    </cfRule>
  </conditionalFormatting>
  <conditionalFormatting sqref="L31:O34">
    <cfRule type="notContainsBlanks" dxfId="843" priority="33">
      <formula>LEN(TRIM(L31))&gt;0</formula>
    </cfRule>
  </conditionalFormatting>
  <conditionalFormatting sqref="H35:K38">
    <cfRule type="notContainsBlanks" dxfId="842" priority="32">
      <formula>LEN(TRIM(H35))&gt;0</formula>
    </cfRule>
  </conditionalFormatting>
  <conditionalFormatting sqref="L35:O38">
    <cfRule type="notContainsBlanks" dxfId="841" priority="31">
      <formula>LEN(TRIM(L35))&gt;0</formula>
    </cfRule>
  </conditionalFormatting>
  <conditionalFormatting sqref="H39:K42">
    <cfRule type="notContainsBlanks" dxfId="840" priority="30">
      <formula>LEN(TRIM(H39))&gt;0</formula>
    </cfRule>
  </conditionalFormatting>
  <conditionalFormatting sqref="L39:O42">
    <cfRule type="notContainsBlanks" dxfId="839" priority="29">
      <formula>LEN(TRIM(L39))&gt;0</formula>
    </cfRule>
  </conditionalFormatting>
  <conditionalFormatting sqref="H43:K46">
    <cfRule type="notContainsBlanks" dxfId="838" priority="28">
      <formula>LEN(TRIM(H43))&gt;0</formula>
    </cfRule>
  </conditionalFormatting>
  <conditionalFormatting sqref="L43:O46">
    <cfRule type="notContainsBlanks" dxfId="837" priority="27">
      <formula>LEN(TRIM(L43))&gt;0</formula>
    </cfRule>
  </conditionalFormatting>
  <conditionalFormatting sqref="H47:K47">
    <cfRule type="notContainsBlanks" dxfId="836" priority="26">
      <formula>LEN(TRIM(H47))&gt;0</formula>
    </cfRule>
  </conditionalFormatting>
  <conditionalFormatting sqref="L47:O47">
    <cfRule type="notContainsBlanks" dxfId="835" priority="25">
      <formula>LEN(TRIM(L47))&gt;0</formula>
    </cfRule>
  </conditionalFormatting>
  <conditionalFormatting sqref="H48:K51">
    <cfRule type="notContainsBlanks" dxfId="834" priority="24">
      <formula>LEN(TRIM(H48))&gt;0</formula>
    </cfRule>
  </conditionalFormatting>
  <conditionalFormatting sqref="L48:O51">
    <cfRule type="notContainsBlanks" dxfId="833" priority="23">
      <formula>LEN(TRIM(L48))&gt;0</formula>
    </cfRule>
  </conditionalFormatting>
  <conditionalFormatting sqref="H52:K52">
    <cfRule type="notContainsBlanks" dxfId="832" priority="22">
      <formula>LEN(TRIM(H52))&gt;0</formula>
    </cfRule>
  </conditionalFormatting>
  <conditionalFormatting sqref="L52:O52">
    <cfRule type="notContainsBlanks" dxfId="831" priority="21">
      <formula>LEN(TRIM(L52))&gt;0</formula>
    </cfRule>
  </conditionalFormatting>
  <conditionalFormatting sqref="H54:K57">
    <cfRule type="notContainsBlanks" dxfId="830" priority="20">
      <formula>LEN(TRIM(H54))&gt;0</formula>
    </cfRule>
  </conditionalFormatting>
  <conditionalFormatting sqref="L54:O57">
    <cfRule type="notContainsBlanks" dxfId="829" priority="19">
      <formula>LEN(TRIM(L54))&gt;0</formula>
    </cfRule>
  </conditionalFormatting>
  <conditionalFormatting sqref="H58:K61">
    <cfRule type="notContainsBlanks" dxfId="828" priority="18">
      <formula>LEN(TRIM(H58))&gt;0</formula>
    </cfRule>
  </conditionalFormatting>
  <conditionalFormatting sqref="L58:O61">
    <cfRule type="notContainsBlanks" dxfId="827" priority="17">
      <formula>LEN(TRIM(L58))&gt;0</formula>
    </cfRule>
  </conditionalFormatting>
  <conditionalFormatting sqref="H62:K65">
    <cfRule type="notContainsBlanks" dxfId="826" priority="16">
      <formula>LEN(TRIM(H62))&gt;0</formula>
    </cfRule>
  </conditionalFormatting>
  <conditionalFormatting sqref="L62:O65">
    <cfRule type="notContainsBlanks" dxfId="825" priority="15">
      <formula>LEN(TRIM(L62))&gt;0</formula>
    </cfRule>
  </conditionalFormatting>
  <conditionalFormatting sqref="H66:K69">
    <cfRule type="notContainsBlanks" dxfId="824" priority="14">
      <formula>LEN(TRIM(H66))&gt;0</formula>
    </cfRule>
  </conditionalFormatting>
  <conditionalFormatting sqref="L66:O69">
    <cfRule type="notContainsBlanks" dxfId="823" priority="13">
      <formula>LEN(TRIM(L66))&gt;0</formula>
    </cfRule>
  </conditionalFormatting>
  <conditionalFormatting sqref="H71:K71">
    <cfRule type="notContainsBlanks" dxfId="822" priority="12">
      <formula>LEN(TRIM(H71))&gt;0</formula>
    </cfRule>
  </conditionalFormatting>
  <conditionalFormatting sqref="L71:O71">
    <cfRule type="notContainsBlanks" dxfId="821" priority="11">
      <formula>LEN(TRIM(L71))&gt;0</formula>
    </cfRule>
  </conditionalFormatting>
  <conditionalFormatting sqref="H72:K75">
    <cfRule type="notContainsBlanks" dxfId="820" priority="10">
      <formula>LEN(TRIM(H72))&gt;0</formula>
    </cfRule>
  </conditionalFormatting>
  <conditionalFormatting sqref="L72:O75">
    <cfRule type="notContainsBlanks" dxfId="819" priority="9">
      <formula>LEN(TRIM(L72))&gt;0</formula>
    </cfRule>
  </conditionalFormatting>
  <conditionalFormatting sqref="H76:K79">
    <cfRule type="notContainsBlanks" dxfId="818" priority="8">
      <formula>LEN(TRIM(H76))&gt;0</formula>
    </cfRule>
  </conditionalFormatting>
  <conditionalFormatting sqref="L76:O79">
    <cfRule type="notContainsBlanks" dxfId="817" priority="7">
      <formula>LEN(TRIM(L76))&gt;0</formula>
    </cfRule>
  </conditionalFormatting>
  <conditionalFormatting sqref="H81:K84">
    <cfRule type="notContainsBlanks" dxfId="816" priority="6">
      <formula>LEN(TRIM(H81))&gt;0</formula>
    </cfRule>
  </conditionalFormatting>
  <conditionalFormatting sqref="L81:O84">
    <cfRule type="notContainsBlanks" dxfId="815" priority="5">
      <formula>LEN(TRIM(L81))&gt;0</formula>
    </cfRule>
  </conditionalFormatting>
  <conditionalFormatting sqref="H85:K88">
    <cfRule type="notContainsBlanks" dxfId="814" priority="4">
      <formula>LEN(TRIM(H85))&gt;0</formula>
    </cfRule>
  </conditionalFormatting>
  <conditionalFormatting sqref="L85:O88">
    <cfRule type="notContainsBlanks" dxfId="813" priority="3">
      <formula>LEN(TRIM(L85))&gt;0</formula>
    </cfRule>
  </conditionalFormatting>
  <conditionalFormatting sqref="H89:K92">
    <cfRule type="notContainsBlanks" dxfId="812" priority="2">
      <formula>LEN(TRIM(H89))&gt;0</formula>
    </cfRule>
  </conditionalFormatting>
  <conditionalFormatting sqref="L89:O92">
    <cfRule type="notContainsBlanks" dxfId="811" priority="1">
      <formula>LEN(TRIM(L89))&gt;0</formula>
    </cfRule>
  </conditionalFormatting>
  <printOptions gridLines="1"/>
  <pageMargins left="0.31496062992125984" right="0.31496062992125984" top="0.55118110236220474" bottom="0.35433070866141736" header="0.31496062992125984" footer="0.31496062992125984"/>
  <pageSetup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C1097"/>
  <sheetViews>
    <sheetView topLeftCell="C1" workbookViewId="0">
      <pane xSplit="3" ySplit="5" topLeftCell="F55" activePane="bottomRight" state="frozen"/>
      <selection activeCell="C1" sqref="C1"/>
      <selection pane="topRight" activeCell="F1" sqref="F1"/>
      <selection pane="bottomLeft" activeCell="C6" sqref="C6"/>
      <selection pane="bottomRight" activeCell="C54" sqref="C54:C57"/>
    </sheetView>
  </sheetViews>
  <sheetFormatPr defaultColWidth="14.44140625" defaultRowHeight="15" customHeight="1"/>
  <cols>
    <col min="1" max="1" width="7.5546875" style="375" customWidth="1"/>
    <col min="2" max="2" width="20.21875" customWidth="1"/>
    <col min="3" max="3" width="20" customWidth="1"/>
    <col min="4" max="4" width="10.21875" hidden="1" customWidth="1"/>
    <col min="5" max="5" width="10.5546875" hidden="1" customWidth="1"/>
    <col min="6" max="6" width="42.21875" customWidth="1"/>
    <col min="7" max="7" width="10.77734375" style="375" customWidth="1"/>
    <col min="8" max="11" width="6.21875" customWidth="1"/>
    <col min="12" max="15" width="7.21875" customWidth="1"/>
    <col min="16" max="16" width="14.44140625" customWidth="1"/>
    <col min="17" max="17" width="2.44140625" customWidth="1"/>
    <col min="18" max="18" width="0" hidden="1" customWidth="1"/>
    <col min="19" max="19" width="18.77734375" hidden="1" customWidth="1"/>
    <col min="20" max="20" width="0" hidden="1" customWidth="1"/>
    <col min="21" max="21" width="4.5546875" hidden="1" customWidth="1"/>
    <col min="22" max="25" width="23.21875" customWidth="1"/>
    <col min="26" max="26" width="2.77734375" customWidth="1"/>
    <col min="27" max="28" width="14.44140625" customWidth="1"/>
  </cols>
  <sheetData>
    <row r="1" spans="1:28" ht="15" customHeight="1" thickBot="1">
      <c r="B1" s="376" t="s">
        <v>703</v>
      </c>
    </row>
    <row r="2" spans="1:28" ht="15" customHeight="1" thickBot="1">
      <c r="M2" s="377"/>
      <c r="N2" s="378"/>
      <c r="O2" s="25" t="s">
        <v>31</v>
      </c>
      <c r="P2" s="12">
        <f>AVERAGE(P6:P108)</f>
        <v>0</v>
      </c>
    </row>
    <row r="3" spans="1:28" ht="15" customHeight="1" thickBot="1">
      <c r="B3" t="s">
        <v>63</v>
      </c>
      <c r="C3" s="26"/>
      <c r="E3" s="379" t="s">
        <v>17</v>
      </c>
      <c r="F3" s="380"/>
      <c r="G3" s="381"/>
      <c r="H3" s="2363" t="s">
        <v>18</v>
      </c>
      <c r="I3" s="2364"/>
      <c r="J3" s="2364"/>
      <c r="K3" s="2365"/>
      <c r="L3" s="2366" t="s">
        <v>18</v>
      </c>
      <c r="M3" s="2367"/>
      <c r="N3" s="2367"/>
      <c r="O3" s="2368"/>
      <c r="P3" s="382"/>
      <c r="R3" s="2369" t="s">
        <v>64</v>
      </c>
      <c r="S3" s="2370"/>
      <c r="T3" s="2371"/>
      <c r="U3" s="383"/>
      <c r="V3" s="384"/>
      <c r="W3" s="385"/>
      <c r="X3" s="384"/>
      <c r="Y3" s="385"/>
      <c r="Z3" s="386"/>
      <c r="AA3" s="384"/>
      <c r="AB3" s="385"/>
    </row>
    <row r="4" spans="1:28" ht="15" customHeight="1" thickBot="1">
      <c r="G4" s="387"/>
      <c r="H4" s="2384" t="s">
        <v>32</v>
      </c>
      <c r="I4" s="2384"/>
      <c r="J4" s="2384"/>
      <c r="K4" s="2384"/>
      <c r="L4" s="2385" t="s">
        <v>33</v>
      </c>
      <c r="M4" s="2385"/>
      <c r="N4" s="2385"/>
      <c r="O4" s="2385"/>
      <c r="P4" s="388" t="s">
        <v>34</v>
      </c>
      <c r="R4" s="2382" t="s">
        <v>13</v>
      </c>
      <c r="S4" s="2382" t="s">
        <v>19</v>
      </c>
      <c r="T4" s="2382" t="s">
        <v>30</v>
      </c>
      <c r="U4" s="383"/>
      <c r="V4" s="2400" t="s">
        <v>604</v>
      </c>
      <c r="W4" s="2401"/>
      <c r="X4" s="2401"/>
      <c r="Y4" s="2402"/>
      <c r="Z4" s="389"/>
      <c r="AA4" s="2419" t="s">
        <v>20</v>
      </c>
      <c r="AB4" s="2420"/>
    </row>
    <row r="5" spans="1:28" ht="35.25" customHeight="1" thickBot="1">
      <c r="A5" s="13" t="s">
        <v>65</v>
      </c>
      <c r="B5" s="14" t="s">
        <v>66</v>
      </c>
      <c r="C5" s="15" t="s">
        <v>67</v>
      </c>
      <c r="D5" s="16" t="s">
        <v>68</v>
      </c>
      <c r="E5" s="17" t="s">
        <v>69</v>
      </c>
      <c r="F5" s="390" t="s">
        <v>585</v>
      </c>
      <c r="G5" s="172" t="s">
        <v>70</v>
      </c>
      <c r="H5" s="391" t="s">
        <v>10</v>
      </c>
      <c r="I5" s="391" t="s">
        <v>21</v>
      </c>
      <c r="J5" s="391" t="s">
        <v>22</v>
      </c>
      <c r="K5" s="391" t="s">
        <v>23</v>
      </c>
      <c r="L5" s="392" t="s">
        <v>10</v>
      </c>
      <c r="M5" s="392" t="s">
        <v>21</v>
      </c>
      <c r="N5" s="392" t="s">
        <v>22</v>
      </c>
      <c r="O5" s="392" t="s">
        <v>23</v>
      </c>
      <c r="P5" s="393" t="s">
        <v>71</v>
      </c>
      <c r="R5" s="2383"/>
      <c r="S5" s="2383"/>
      <c r="T5" s="2383"/>
      <c r="U5" s="394"/>
      <c r="V5" s="395" t="s">
        <v>35</v>
      </c>
      <c r="W5" s="396" t="s">
        <v>36</v>
      </c>
      <c r="X5" s="396" t="s">
        <v>37</v>
      </c>
      <c r="Y5" s="397" t="s">
        <v>38</v>
      </c>
      <c r="Z5" s="398"/>
      <c r="AA5" s="63" t="s">
        <v>2</v>
      </c>
      <c r="AB5" s="64" t="s">
        <v>24</v>
      </c>
    </row>
    <row r="6" spans="1:28" ht="27.75" customHeight="1" thickBot="1">
      <c r="A6" s="2372" t="s">
        <v>72</v>
      </c>
      <c r="B6" s="2421" t="s">
        <v>73</v>
      </c>
      <c r="C6" s="2423" t="s">
        <v>74</v>
      </c>
      <c r="D6" s="2426">
        <v>0.87</v>
      </c>
      <c r="E6" s="2429" t="s">
        <v>75</v>
      </c>
      <c r="F6" s="471" t="s">
        <v>605</v>
      </c>
      <c r="G6" s="472" t="s">
        <v>606</v>
      </c>
      <c r="H6" s="367">
        <v>1</v>
      </c>
      <c r="I6" s="367">
        <v>1</v>
      </c>
      <c r="J6" s="367">
        <v>1</v>
      </c>
      <c r="K6" s="367">
        <v>1</v>
      </c>
      <c r="L6" s="163"/>
      <c r="M6" s="163"/>
      <c r="N6" s="163"/>
      <c r="O6" s="163"/>
      <c r="P6" s="65">
        <f>(SUM(L6:O6)/SUM(H6:K6))</f>
        <v>0</v>
      </c>
      <c r="R6" s="473"/>
      <c r="S6" s="474"/>
      <c r="T6" s="475">
        <f>R6-S6</f>
        <v>0</v>
      </c>
      <c r="V6" s="188"/>
      <c r="W6" s="401"/>
      <c r="X6" s="401"/>
      <c r="Y6" s="189"/>
      <c r="AA6" s="188"/>
      <c r="AB6" s="189"/>
    </row>
    <row r="7" spans="1:28" ht="27.75" customHeight="1" thickBot="1">
      <c r="A7" s="2372"/>
      <c r="B7" s="2422"/>
      <c r="C7" s="2423"/>
      <c r="D7" s="2427"/>
      <c r="E7" s="2395"/>
      <c r="F7" s="471" t="s">
        <v>607</v>
      </c>
      <c r="G7" s="472" t="s">
        <v>606</v>
      </c>
      <c r="H7" s="367">
        <v>1</v>
      </c>
      <c r="I7" s="367">
        <v>1</v>
      </c>
      <c r="J7" s="367">
        <v>1</v>
      </c>
      <c r="K7" s="367">
        <v>1</v>
      </c>
      <c r="L7" s="163"/>
      <c r="M7" s="163"/>
      <c r="N7" s="163"/>
      <c r="O7" s="163"/>
      <c r="P7" s="65">
        <f t="shared" ref="P7:P71" si="0">(SUM(L7:O7)/SUM(H7:K7))</f>
        <v>0</v>
      </c>
      <c r="R7" s="476"/>
      <c r="S7" s="477"/>
      <c r="T7" s="475">
        <f t="shared" ref="T7:T70" si="1">R7-S7</f>
        <v>0</v>
      </c>
      <c r="V7" s="190"/>
      <c r="W7" s="26"/>
      <c r="X7" s="26"/>
      <c r="Y7" s="191"/>
      <c r="AA7" s="190"/>
      <c r="AB7" s="191"/>
    </row>
    <row r="8" spans="1:28" ht="27.75" customHeight="1" thickBot="1">
      <c r="A8" s="2372"/>
      <c r="B8" s="2422"/>
      <c r="C8" s="2423"/>
      <c r="D8" s="2427"/>
      <c r="E8" s="2395"/>
      <c r="F8" s="471" t="s">
        <v>190</v>
      </c>
      <c r="G8" s="399"/>
      <c r="H8" s="367"/>
      <c r="I8" s="367">
        <v>1</v>
      </c>
      <c r="J8" s="367"/>
      <c r="K8" s="367">
        <v>1</v>
      </c>
      <c r="L8" s="163"/>
      <c r="M8" s="163"/>
      <c r="N8" s="163"/>
      <c r="O8" s="163"/>
      <c r="P8" s="65">
        <f t="shared" si="0"/>
        <v>0</v>
      </c>
      <c r="R8" s="476"/>
      <c r="S8" s="477"/>
      <c r="T8" s="475">
        <f t="shared" si="1"/>
        <v>0</v>
      </c>
      <c r="V8" s="190"/>
      <c r="W8" s="26"/>
      <c r="X8" s="26"/>
      <c r="Y8" s="191"/>
      <c r="AA8" s="190"/>
      <c r="AB8" s="191"/>
    </row>
    <row r="9" spans="1:28" ht="27.75" customHeight="1" thickBot="1">
      <c r="A9" s="2372"/>
      <c r="B9" s="2422"/>
      <c r="C9" s="2425"/>
      <c r="D9" s="2428"/>
      <c r="E9" s="2413"/>
      <c r="F9" s="478" t="s">
        <v>191</v>
      </c>
      <c r="G9" s="479" t="s">
        <v>197</v>
      </c>
      <c r="H9" s="350">
        <v>1</v>
      </c>
      <c r="I9" s="350">
        <v>1</v>
      </c>
      <c r="J9" s="350">
        <v>1</v>
      </c>
      <c r="K9" s="350">
        <v>1</v>
      </c>
      <c r="L9" s="164"/>
      <c r="M9" s="164"/>
      <c r="N9" s="164"/>
      <c r="O9" s="164"/>
      <c r="P9" s="65">
        <f t="shared" si="0"/>
        <v>0</v>
      </c>
      <c r="R9" s="476"/>
      <c r="S9" s="477"/>
      <c r="T9" s="475">
        <f t="shared" si="1"/>
        <v>0</v>
      </c>
      <c r="V9" s="190"/>
      <c r="W9" s="26"/>
      <c r="X9" s="26"/>
      <c r="Y9" s="191"/>
      <c r="AA9" s="190"/>
      <c r="AB9" s="191"/>
    </row>
    <row r="10" spans="1:28" ht="27.75" customHeight="1" thickBot="1">
      <c r="A10" s="2372"/>
      <c r="B10" s="2422"/>
      <c r="C10" s="2406" t="s">
        <v>76</v>
      </c>
      <c r="D10" s="2431">
        <v>0.63</v>
      </c>
      <c r="E10" s="2416" t="s">
        <v>77</v>
      </c>
      <c r="F10" s="480" t="s">
        <v>192</v>
      </c>
      <c r="G10" s="407">
        <v>1</v>
      </c>
      <c r="H10" s="351"/>
      <c r="I10" s="351"/>
      <c r="J10" s="351">
        <v>1</v>
      </c>
      <c r="K10" s="351"/>
      <c r="L10" s="165"/>
      <c r="M10" s="165"/>
      <c r="N10" s="165"/>
      <c r="O10" s="165"/>
      <c r="P10" s="65">
        <f t="shared" si="0"/>
        <v>0</v>
      </c>
      <c r="R10" s="476">
        <v>50000</v>
      </c>
      <c r="S10" s="477"/>
      <c r="T10" s="475">
        <f t="shared" si="1"/>
        <v>50000</v>
      </c>
      <c r="V10" s="190"/>
      <c r="W10" s="26"/>
      <c r="X10" s="26"/>
      <c r="Y10" s="191"/>
      <c r="AA10" s="190"/>
      <c r="AB10" s="191"/>
    </row>
    <row r="11" spans="1:28" ht="27.75" customHeight="1" thickBot="1">
      <c r="A11" s="2372"/>
      <c r="B11" s="2422"/>
      <c r="C11" s="2430"/>
      <c r="D11" s="2432"/>
      <c r="E11" s="2417"/>
      <c r="F11" s="18" t="s">
        <v>608</v>
      </c>
      <c r="G11" s="399">
        <v>11</v>
      </c>
      <c r="H11" s="367">
        <v>1</v>
      </c>
      <c r="I11" s="367">
        <v>1</v>
      </c>
      <c r="J11" s="367">
        <v>1</v>
      </c>
      <c r="K11" s="367">
        <v>1</v>
      </c>
      <c r="L11" s="163"/>
      <c r="M11" s="163"/>
      <c r="N11" s="163"/>
      <c r="O11" s="163"/>
      <c r="P11" s="65">
        <f t="shared" si="0"/>
        <v>0</v>
      </c>
      <c r="R11" s="476"/>
      <c r="S11" s="477"/>
      <c r="T11" s="475">
        <f t="shared" si="1"/>
        <v>0</v>
      </c>
      <c r="V11" s="190"/>
      <c r="W11" s="26"/>
      <c r="X11" s="26"/>
      <c r="Y11" s="191"/>
      <c r="AA11" s="190"/>
      <c r="AB11" s="191"/>
    </row>
    <row r="12" spans="1:28" ht="27.75" customHeight="1" thickBot="1">
      <c r="A12" s="2372"/>
      <c r="B12" s="2422"/>
      <c r="C12" s="2430"/>
      <c r="D12" s="2432"/>
      <c r="E12" s="2417"/>
      <c r="F12" s="471" t="s">
        <v>193</v>
      </c>
      <c r="G12" s="399">
        <v>1</v>
      </c>
      <c r="H12" s="367"/>
      <c r="I12" s="367">
        <v>1</v>
      </c>
      <c r="J12" s="367"/>
      <c r="K12" s="367"/>
      <c r="L12" s="163"/>
      <c r="M12" s="163"/>
      <c r="N12" s="163"/>
      <c r="O12" s="163"/>
      <c r="P12" s="65">
        <f t="shared" si="0"/>
        <v>0</v>
      </c>
      <c r="R12" s="476">
        <v>50000</v>
      </c>
      <c r="S12" s="477"/>
      <c r="T12" s="475">
        <f t="shared" si="1"/>
        <v>50000</v>
      </c>
      <c r="V12" s="190"/>
      <c r="W12" s="26"/>
      <c r="X12" s="26"/>
      <c r="Y12" s="191"/>
      <c r="AA12" s="190"/>
      <c r="AB12" s="191"/>
    </row>
    <row r="13" spans="1:28" ht="27.75" customHeight="1" thickBot="1">
      <c r="A13" s="2372"/>
      <c r="B13" s="2422"/>
      <c r="C13" s="2430"/>
      <c r="D13" s="2432"/>
      <c r="E13" s="2417"/>
      <c r="F13" s="19" t="s">
        <v>609</v>
      </c>
      <c r="G13" s="481">
        <v>4</v>
      </c>
      <c r="H13" s="482">
        <v>1</v>
      </c>
      <c r="I13" s="482">
        <v>1</v>
      </c>
      <c r="J13" s="482">
        <v>1</v>
      </c>
      <c r="K13" s="482">
        <v>1</v>
      </c>
      <c r="L13" s="313"/>
      <c r="M13" s="313"/>
      <c r="N13" s="313"/>
      <c r="O13" s="313"/>
      <c r="P13" s="65">
        <f t="shared" si="0"/>
        <v>0</v>
      </c>
      <c r="R13" s="476">
        <v>30000</v>
      </c>
      <c r="S13" s="477"/>
      <c r="T13" s="475">
        <f t="shared" si="1"/>
        <v>30000</v>
      </c>
      <c r="V13" s="190"/>
      <c r="W13" s="26"/>
      <c r="X13" s="26"/>
      <c r="Y13" s="191"/>
      <c r="AA13" s="190"/>
      <c r="AB13" s="191"/>
    </row>
    <row r="14" spans="1:28" ht="32.25" customHeight="1" thickBot="1">
      <c r="A14" s="2373"/>
      <c r="B14" s="2527"/>
      <c r="C14" s="2529"/>
      <c r="D14" s="2438"/>
      <c r="E14" s="2418"/>
      <c r="F14" s="478" t="s">
        <v>194</v>
      </c>
      <c r="G14" s="411">
        <v>4</v>
      </c>
      <c r="H14" s="350">
        <v>1</v>
      </c>
      <c r="I14" s="350">
        <v>1</v>
      </c>
      <c r="J14" s="350">
        <v>1</v>
      </c>
      <c r="K14" s="350">
        <v>1</v>
      </c>
      <c r="L14" s="164"/>
      <c r="M14" s="164"/>
      <c r="N14" s="164"/>
      <c r="O14" s="164"/>
      <c r="P14" s="65">
        <f t="shared" si="0"/>
        <v>0</v>
      </c>
      <c r="R14" s="476"/>
      <c r="S14" s="477"/>
      <c r="T14" s="475">
        <f t="shared" si="1"/>
        <v>0</v>
      </c>
      <c r="V14" s="190"/>
      <c r="W14" s="26"/>
      <c r="X14" s="26"/>
      <c r="Y14" s="191"/>
      <c r="AA14" s="190"/>
      <c r="AB14" s="191"/>
    </row>
    <row r="15" spans="1:28" ht="32.25" customHeight="1" thickBot="1">
      <c r="A15" s="2373"/>
      <c r="B15" s="2433" t="s">
        <v>78</v>
      </c>
      <c r="C15" s="2435" t="s">
        <v>79</v>
      </c>
      <c r="D15" s="2431">
        <v>0.44</v>
      </c>
      <c r="E15" s="2416" t="s">
        <v>80</v>
      </c>
      <c r="F15" s="483" t="s">
        <v>610</v>
      </c>
      <c r="G15" s="484" t="s">
        <v>611</v>
      </c>
      <c r="H15" s="351">
        <v>1</v>
      </c>
      <c r="I15" s="351">
        <v>1</v>
      </c>
      <c r="J15" s="351">
        <v>1</v>
      </c>
      <c r="K15" s="351">
        <v>1</v>
      </c>
      <c r="L15" s="165"/>
      <c r="M15" s="165"/>
      <c r="N15" s="165"/>
      <c r="O15" s="165"/>
      <c r="P15" s="65">
        <f t="shared" si="0"/>
        <v>0</v>
      </c>
      <c r="R15" s="476"/>
      <c r="S15" s="477"/>
      <c r="T15" s="475">
        <f t="shared" si="1"/>
        <v>0</v>
      </c>
      <c r="V15" s="190"/>
      <c r="W15" s="26"/>
      <c r="X15" s="26"/>
      <c r="Y15" s="191"/>
      <c r="AA15" s="190"/>
      <c r="AB15" s="191"/>
    </row>
    <row r="16" spans="1:28" ht="32.25" customHeight="1" thickBot="1">
      <c r="A16" s="2373"/>
      <c r="B16" s="2434"/>
      <c r="C16" s="2436"/>
      <c r="D16" s="2432"/>
      <c r="E16" s="2417"/>
      <c r="F16" s="483" t="s">
        <v>612</v>
      </c>
      <c r="G16" s="399">
        <v>38</v>
      </c>
      <c r="H16" s="367">
        <v>9</v>
      </c>
      <c r="I16" s="367">
        <v>10</v>
      </c>
      <c r="J16" s="367">
        <v>10</v>
      </c>
      <c r="K16" s="367">
        <v>9</v>
      </c>
      <c r="L16" s="163"/>
      <c r="M16" s="163"/>
      <c r="N16" s="163"/>
      <c r="O16" s="163"/>
      <c r="P16" s="65">
        <f t="shared" si="0"/>
        <v>0</v>
      </c>
      <c r="R16" s="476"/>
      <c r="S16" s="477"/>
      <c r="T16" s="475">
        <f t="shared" si="1"/>
        <v>0</v>
      </c>
      <c r="V16" s="190"/>
      <c r="W16" s="26"/>
      <c r="X16" s="26"/>
      <c r="Y16" s="191"/>
      <c r="AA16" s="190"/>
      <c r="AB16" s="191"/>
    </row>
    <row r="17" spans="1:28" ht="32.25" customHeight="1" thickBot="1">
      <c r="A17" s="2373"/>
      <c r="B17" s="2434"/>
      <c r="C17" s="2436"/>
      <c r="D17" s="2432"/>
      <c r="E17" s="2417"/>
      <c r="F17" s="485" t="s">
        <v>613</v>
      </c>
      <c r="G17" s="399">
        <v>11</v>
      </c>
      <c r="H17" s="367">
        <v>3</v>
      </c>
      <c r="I17" s="367">
        <v>3</v>
      </c>
      <c r="J17" s="367">
        <v>3</v>
      </c>
      <c r="K17" s="367">
        <v>2</v>
      </c>
      <c r="L17" s="163"/>
      <c r="M17" s="163"/>
      <c r="N17" s="163"/>
      <c r="O17" s="163"/>
      <c r="P17" s="65">
        <f t="shared" si="0"/>
        <v>0</v>
      </c>
      <c r="R17" s="476">
        <v>30000</v>
      </c>
      <c r="S17" s="477"/>
      <c r="T17" s="475">
        <f t="shared" si="1"/>
        <v>30000</v>
      </c>
      <c r="V17" s="190"/>
      <c r="W17" s="26"/>
      <c r="X17" s="26"/>
      <c r="Y17" s="191"/>
      <c r="AA17" s="190"/>
      <c r="AB17" s="191"/>
    </row>
    <row r="18" spans="1:28" ht="33.75" customHeight="1" thickBot="1">
      <c r="A18" s="2373"/>
      <c r="B18" s="2434"/>
      <c r="C18" s="2437"/>
      <c r="D18" s="2438"/>
      <c r="E18" s="2418"/>
      <c r="F18" s="486" t="s">
        <v>614</v>
      </c>
      <c r="G18" s="510" t="s">
        <v>645</v>
      </c>
      <c r="H18" s="350">
        <v>1</v>
      </c>
      <c r="I18" s="350">
        <v>1</v>
      </c>
      <c r="J18" s="350">
        <v>1</v>
      </c>
      <c r="K18" s="350">
        <v>1</v>
      </c>
      <c r="L18" s="164"/>
      <c r="M18" s="164"/>
      <c r="N18" s="164"/>
      <c r="O18" s="164"/>
      <c r="P18" s="65">
        <f t="shared" si="0"/>
        <v>0</v>
      </c>
      <c r="R18" s="476"/>
      <c r="S18" s="477"/>
      <c r="T18" s="475">
        <f t="shared" si="1"/>
        <v>0</v>
      </c>
      <c r="V18" s="190"/>
      <c r="W18" s="26"/>
      <c r="X18" s="26"/>
      <c r="Y18" s="191"/>
      <c r="AA18" s="190"/>
      <c r="AB18" s="191"/>
    </row>
    <row r="19" spans="1:28" ht="33.75" customHeight="1" thickBot="1">
      <c r="A19" s="2373"/>
      <c r="B19" s="2434"/>
      <c r="C19" s="2439" t="s">
        <v>81</v>
      </c>
      <c r="D19" s="2441"/>
      <c r="E19" s="2443"/>
      <c r="F19" s="483" t="s">
        <v>615</v>
      </c>
      <c r="G19" s="407">
        <v>4</v>
      </c>
      <c r="H19" s="351">
        <v>1</v>
      </c>
      <c r="I19" s="351">
        <v>1</v>
      </c>
      <c r="J19" s="351">
        <v>1</v>
      </c>
      <c r="K19" s="351">
        <v>1</v>
      </c>
      <c r="L19" s="165"/>
      <c r="M19" s="165"/>
      <c r="N19" s="165"/>
      <c r="O19" s="165"/>
      <c r="P19" s="65">
        <f t="shared" si="0"/>
        <v>0</v>
      </c>
      <c r="R19" s="476">
        <v>20000</v>
      </c>
      <c r="S19" s="477"/>
      <c r="T19" s="475">
        <f t="shared" si="1"/>
        <v>20000</v>
      </c>
      <c r="V19" s="190"/>
      <c r="W19" s="26"/>
      <c r="X19" s="26"/>
      <c r="Y19" s="191"/>
      <c r="AA19" s="190"/>
      <c r="AB19" s="191"/>
    </row>
    <row r="20" spans="1:28" ht="33.75" customHeight="1" thickBot="1">
      <c r="A20" s="2373"/>
      <c r="B20" s="2434"/>
      <c r="C20" s="2440"/>
      <c r="D20" s="2442"/>
      <c r="E20" s="2444"/>
      <c r="F20" s="487" t="s">
        <v>616</v>
      </c>
      <c r="G20" s="399">
        <v>38</v>
      </c>
      <c r="H20" s="367">
        <v>9</v>
      </c>
      <c r="I20" s="367">
        <v>10</v>
      </c>
      <c r="J20" s="367">
        <v>10</v>
      </c>
      <c r="K20" s="367">
        <v>9</v>
      </c>
      <c r="L20" s="163"/>
      <c r="M20" s="163"/>
      <c r="N20" s="163"/>
      <c r="O20" s="163"/>
      <c r="P20" s="65">
        <f t="shared" si="0"/>
        <v>0</v>
      </c>
      <c r="R20" s="476"/>
      <c r="S20" s="477"/>
      <c r="T20" s="475">
        <f t="shared" si="1"/>
        <v>0</v>
      </c>
      <c r="V20" s="190"/>
      <c r="W20" s="26"/>
      <c r="X20" s="26"/>
      <c r="Y20" s="191"/>
      <c r="AA20" s="190"/>
      <c r="AB20" s="191"/>
    </row>
    <row r="21" spans="1:28" ht="37.5" hidden="1" customHeight="1" thickBot="1">
      <c r="A21" s="2373"/>
      <c r="B21" s="2434"/>
      <c r="C21" s="2440"/>
      <c r="D21" s="2442"/>
      <c r="E21" s="2444"/>
      <c r="F21" s="380"/>
      <c r="G21" s="399"/>
      <c r="H21" s="367"/>
      <c r="I21" s="367"/>
      <c r="J21" s="367"/>
      <c r="K21" s="367"/>
      <c r="L21" s="163"/>
      <c r="M21" s="163"/>
      <c r="N21" s="163"/>
      <c r="O21" s="163"/>
      <c r="P21" s="65"/>
      <c r="R21" s="476"/>
      <c r="S21" s="477"/>
      <c r="T21" s="475">
        <f t="shared" si="1"/>
        <v>0</v>
      </c>
      <c r="V21" s="190"/>
      <c r="W21" s="26"/>
      <c r="X21" s="26"/>
      <c r="Y21" s="191"/>
      <c r="AA21" s="190"/>
      <c r="AB21" s="191"/>
    </row>
    <row r="22" spans="1:28" ht="39" hidden="1" customHeight="1" thickBot="1">
      <c r="A22" s="2373"/>
      <c r="B22" s="2528"/>
      <c r="C22" s="2530"/>
      <c r="D22" s="2531"/>
      <c r="E22" s="2532"/>
      <c r="F22" s="417"/>
      <c r="G22" s="411"/>
      <c r="H22" s="350"/>
      <c r="I22" s="350"/>
      <c r="J22" s="350"/>
      <c r="K22" s="350"/>
      <c r="L22" s="164"/>
      <c r="M22" s="164"/>
      <c r="N22" s="164"/>
      <c r="O22" s="164"/>
      <c r="P22" s="65"/>
      <c r="R22" s="476"/>
      <c r="S22" s="477"/>
      <c r="T22" s="475">
        <f t="shared" si="1"/>
        <v>0</v>
      </c>
      <c r="V22" s="190"/>
      <c r="W22" s="26"/>
      <c r="X22" s="26"/>
      <c r="Y22" s="191"/>
      <c r="AA22" s="190"/>
      <c r="AB22" s="191"/>
    </row>
    <row r="23" spans="1:28" ht="32.25" customHeight="1" thickBot="1">
      <c r="A23" s="2373"/>
      <c r="B23" s="2403" t="s">
        <v>128</v>
      </c>
      <c r="C23" s="2406" t="s">
        <v>82</v>
      </c>
      <c r="D23" s="2409">
        <v>0.92</v>
      </c>
      <c r="E23" s="2412" t="s">
        <v>75</v>
      </c>
      <c r="F23" s="488" t="s">
        <v>617</v>
      </c>
      <c r="G23" s="407">
        <v>1</v>
      </c>
      <c r="H23" s="351">
        <v>1</v>
      </c>
      <c r="I23" s="351"/>
      <c r="J23" s="351"/>
      <c r="K23" s="351"/>
      <c r="L23" s="165"/>
      <c r="M23" s="165"/>
      <c r="N23" s="165"/>
      <c r="O23" s="165"/>
      <c r="P23" s="65">
        <f t="shared" si="0"/>
        <v>0</v>
      </c>
      <c r="R23" s="476"/>
      <c r="S23" s="477"/>
      <c r="T23" s="475">
        <f t="shared" si="1"/>
        <v>0</v>
      </c>
      <c r="V23" s="190"/>
      <c r="W23" s="26"/>
      <c r="X23" s="26"/>
      <c r="Y23" s="191"/>
      <c r="AA23" s="190"/>
      <c r="AB23" s="191"/>
    </row>
    <row r="24" spans="1:28" ht="32.25" customHeight="1" thickBot="1">
      <c r="A24" s="2373"/>
      <c r="B24" s="2404"/>
      <c r="C24" s="2407"/>
      <c r="D24" s="2410"/>
      <c r="E24" s="2395"/>
      <c r="F24" s="487" t="s">
        <v>618</v>
      </c>
      <c r="G24" s="399">
        <v>38</v>
      </c>
      <c r="H24" s="367">
        <v>9</v>
      </c>
      <c r="I24" s="367">
        <v>10</v>
      </c>
      <c r="J24" s="367">
        <v>10</v>
      </c>
      <c r="K24" s="367">
        <v>9</v>
      </c>
      <c r="L24" s="163"/>
      <c r="M24" s="163"/>
      <c r="N24" s="163"/>
      <c r="O24" s="163"/>
      <c r="P24" s="65">
        <f t="shared" si="0"/>
        <v>0</v>
      </c>
      <c r="R24" s="476"/>
      <c r="S24" s="477"/>
      <c r="T24" s="475">
        <f t="shared" si="1"/>
        <v>0</v>
      </c>
      <c r="V24" s="190"/>
      <c r="W24" s="26"/>
      <c r="X24" s="26"/>
      <c r="Y24" s="191"/>
      <c r="AA24" s="190"/>
      <c r="AB24" s="191"/>
    </row>
    <row r="25" spans="1:28" ht="32.25" customHeight="1" thickBot="1">
      <c r="A25" s="2373"/>
      <c r="B25" s="2404"/>
      <c r="C25" s="2407"/>
      <c r="D25" s="2410"/>
      <c r="E25" s="2395"/>
      <c r="F25" s="489" t="s">
        <v>619</v>
      </c>
      <c r="G25" s="399">
        <v>4</v>
      </c>
      <c r="H25" s="367">
        <v>1</v>
      </c>
      <c r="I25" s="367">
        <v>1</v>
      </c>
      <c r="J25" s="367">
        <v>1</v>
      </c>
      <c r="K25" s="367">
        <v>1</v>
      </c>
      <c r="L25" s="163"/>
      <c r="M25" s="163"/>
      <c r="N25" s="163"/>
      <c r="O25" s="163"/>
      <c r="P25" s="65">
        <f t="shared" si="0"/>
        <v>0</v>
      </c>
      <c r="R25" s="476">
        <v>30000</v>
      </c>
      <c r="S25" s="477"/>
      <c r="T25" s="475">
        <f t="shared" si="1"/>
        <v>30000</v>
      </c>
      <c r="V25" s="190"/>
      <c r="W25" s="26"/>
      <c r="X25" s="26"/>
      <c r="Y25" s="191"/>
      <c r="AA25" s="190"/>
      <c r="AB25" s="191"/>
    </row>
    <row r="26" spans="1:28" ht="32.25" hidden="1" customHeight="1" thickBot="1">
      <c r="A26" s="2373"/>
      <c r="B26" s="2404"/>
      <c r="C26" s="2408"/>
      <c r="D26" s="2411"/>
      <c r="E26" s="2413"/>
      <c r="F26" s="417"/>
      <c r="G26" s="411"/>
      <c r="H26" s="350"/>
      <c r="I26" s="350"/>
      <c r="J26" s="350"/>
      <c r="K26" s="350"/>
      <c r="L26" s="164"/>
      <c r="M26" s="164"/>
      <c r="N26" s="164"/>
      <c r="O26" s="164"/>
      <c r="P26" s="65"/>
      <c r="R26" s="476"/>
      <c r="S26" s="477"/>
      <c r="T26" s="475">
        <f t="shared" si="1"/>
        <v>0</v>
      </c>
      <c r="V26" s="190"/>
      <c r="W26" s="26"/>
      <c r="X26" s="26"/>
      <c r="Y26" s="191"/>
      <c r="AA26" s="190"/>
      <c r="AB26" s="191"/>
    </row>
    <row r="27" spans="1:28" ht="25.5" customHeight="1" thickBot="1">
      <c r="A27" s="2373"/>
      <c r="B27" s="2404"/>
      <c r="C27" s="2414" t="s">
        <v>83</v>
      </c>
      <c r="D27" s="2409">
        <v>0.83</v>
      </c>
      <c r="E27" s="2416" t="s">
        <v>77</v>
      </c>
      <c r="F27" s="428" t="s">
        <v>620</v>
      </c>
      <c r="G27" s="407">
        <v>8</v>
      </c>
      <c r="H27" s="351">
        <v>2</v>
      </c>
      <c r="I27" s="351">
        <v>2</v>
      </c>
      <c r="J27" s="351">
        <v>2</v>
      </c>
      <c r="K27" s="351">
        <v>2</v>
      </c>
      <c r="L27" s="165"/>
      <c r="M27" s="165"/>
      <c r="N27" s="165"/>
      <c r="O27" s="165"/>
      <c r="P27" s="65">
        <f t="shared" si="0"/>
        <v>0</v>
      </c>
      <c r="R27" s="476"/>
      <c r="S27" s="477"/>
      <c r="T27" s="475">
        <f t="shared" si="1"/>
        <v>0</v>
      </c>
      <c r="V27" s="190"/>
      <c r="W27" s="26"/>
      <c r="X27" s="26"/>
      <c r="Y27" s="191"/>
      <c r="AA27" s="190"/>
      <c r="AB27" s="191"/>
    </row>
    <row r="28" spans="1:28" ht="25.5" customHeight="1" thickBot="1">
      <c r="A28" s="2373"/>
      <c r="B28" s="2404"/>
      <c r="C28" s="2391"/>
      <c r="D28" s="2410"/>
      <c r="E28" s="2417"/>
      <c r="F28" s="490" t="s">
        <v>621</v>
      </c>
      <c r="G28" s="399">
        <v>8</v>
      </c>
      <c r="H28" s="367">
        <v>2</v>
      </c>
      <c r="I28" s="367">
        <v>2</v>
      </c>
      <c r="J28" s="367">
        <v>2</v>
      </c>
      <c r="K28" s="367">
        <v>2</v>
      </c>
      <c r="L28" s="163"/>
      <c r="M28" s="163"/>
      <c r="N28" s="163"/>
      <c r="O28" s="163"/>
      <c r="P28" s="65">
        <f t="shared" si="0"/>
        <v>0</v>
      </c>
      <c r="R28" s="476"/>
      <c r="S28" s="477"/>
      <c r="T28" s="475">
        <f t="shared" si="1"/>
        <v>0</v>
      </c>
      <c r="V28" s="190"/>
      <c r="W28" s="26"/>
      <c r="X28" s="26"/>
      <c r="Y28" s="191"/>
      <c r="AA28" s="190"/>
      <c r="AB28" s="191"/>
    </row>
    <row r="29" spans="1:28" ht="25.5" hidden="1" customHeight="1" thickBot="1">
      <c r="A29" s="2373"/>
      <c r="B29" s="2404"/>
      <c r="C29" s="2391"/>
      <c r="D29" s="2410"/>
      <c r="E29" s="2417"/>
      <c r="F29" s="380"/>
      <c r="G29" s="399"/>
      <c r="H29" s="367"/>
      <c r="I29" s="367"/>
      <c r="J29" s="367"/>
      <c r="K29" s="367"/>
      <c r="L29" s="163"/>
      <c r="M29" s="163"/>
      <c r="N29" s="163"/>
      <c r="O29" s="163"/>
      <c r="P29" s="65"/>
      <c r="R29" s="476"/>
      <c r="S29" s="477"/>
      <c r="T29" s="475">
        <f t="shared" si="1"/>
        <v>0</v>
      </c>
      <c r="V29" s="190"/>
      <c r="W29" s="26"/>
      <c r="X29" s="26"/>
      <c r="Y29" s="191"/>
      <c r="AA29" s="190"/>
      <c r="AB29" s="191"/>
    </row>
    <row r="30" spans="1:28" ht="25.5" hidden="1" customHeight="1" thickBot="1">
      <c r="A30" s="2373"/>
      <c r="B30" s="2405"/>
      <c r="C30" s="2415"/>
      <c r="D30" s="2411"/>
      <c r="E30" s="2418"/>
      <c r="F30" s="417"/>
      <c r="G30" s="411"/>
      <c r="H30" s="350"/>
      <c r="I30" s="350"/>
      <c r="J30" s="350"/>
      <c r="K30" s="350"/>
      <c r="L30" s="164"/>
      <c r="M30" s="164"/>
      <c r="N30" s="164"/>
      <c r="O30" s="164"/>
      <c r="P30" s="65"/>
      <c r="R30" s="476"/>
      <c r="S30" s="477"/>
      <c r="T30" s="475">
        <f t="shared" si="1"/>
        <v>0</v>
      </c>
      <c r="V30" s="190"/>
      <c r="W30" s="26"/>
      <c r="X30" s="26"/>
      <c r="Y30" s="191"/>
      <c r="AA30" s="190"/>
      <c r="AB30" s="191"/>
    </row>
    <row r="31" spans="1:28" ht="30.75" customHeight="1" thickBot="1">
      <c r="A31" s="2373"/>
      <c r="B31" s="2388" t="s">
        <v>84</v>
      </c>
      <c r="C31" s="2391" t="s">
        <v>85</v>
      </c>
      <c r="D31" s="2393">
        <v>0.84</v>
      </c>
      <c r="E31" s="2395" t="s">
        <v>75</v>
      </c>
      <c r="F31" s="491" t="s">
        <v>622</v>
      </c>
      <c r="G31" s="492" t="s">
        <v>197</v>
      </c>
      <c r="H31" s="351"/>
      <c r="I31" s="351">
        <v>1</v>
      </c>
      <c r="J31" s="351"/>
      <c r="K31" s="351">
        <v>1</v>
      </c>
      <c r="L31" s="165"/>
      <c r="M31" s="165"/>
      <c r="N31" s="165"/>
      <c r="O31" s="165"/>
      <c r="P31" s="65">
        <f t="shared" si="0"/>
        <v>0</v>
      </c>
      <c r="R31" s="476">
        <v>50000</v>
      </c>
      <c r="S31" s="477"/>
      <c r="T31" s="475">
        <f t="shared" si="1"/>
        <v>50000</v>
      </c>
      <c r="V31" s="190"/>
      <c r="W31" s="26"/>
      <c r="X31" s="26"/>
      <c r="Y31" s="191"/>
      <c r="AA31" s="190"/>
      <c r="AB31" s="191"/>
    </row>
    <row r="32" spans="1:28" ht="30.75" customHeight="1" thickBot="1">
      <c r="A32" s="2373"/>
      <c r="B32" s="2389"/>
      <c r="C32" s="2391"/>
      <c r="D32" s="2393"/>
      <c r="E32" s="2395"/>
      <c r="F32" s="491" t="s">
        <v>623</v>
      </c>
      <c r="G32" s="492">
        <v>2</v>
      </c>
      <c r="H32" s="352">
        <v>1</v>
      </c>
      <c r="I32" s="352"/>
      <c r="J32" s="352"/>
      <c r="K32" s="352">
        <v>1</v>
      </c>
      <c r="L32" s="166"/>
      <c r="M32" s="166"/>
      <c r="N32" s="166"/>
      <c r="O32" s="166"/>
      <c r="P32" s="65">
        <f t="shared" si="0"/>
        <v>0</v>
      </c>
      <c r="R32" s="476">
        <v>50000</v>
      </c>
      <c r="S32" s="477"/>
      <c r="T32" s="475">
        <f t="shared" si="1"/>
        <v>50000</v>
      </c>
      <c r="V32" s="190"/>
      <c r="W32" s="26"/>
      <c r="X32" s="26"/>
      <c r="Y32" s="191"/>
      <c r="AA32" s="190"/>
      <c r="AB32" s="191"/>
    </row>
    <row r="33" spans="1:28" ht="28.5" customHeight="1" thickBot="1">
      <c r="A33" s="2373"/>
      <c r="B33" s="2389"/>
      <c r="C33" s="2391"/>
      <c r="D33" s="2393"/>
      <c r="E33" s="2395"/>
      <c r="F33" s="493" t="s">
        <v>195</v>
      </c>
      <c r="G33" s="399">
        <v>38</v>
      </c>
      <c r="H33" s="367">
        <v>9</v>
      </c>
      <c r="I33" s="367">
        <v>10</v>
      </c>
      <c r="J33" s="367">
        <v>10</v>
      </c>
      <c r="K33" s="367">
        <v>9</v>
      </c>
      <c r="L33" s="163"/>
      <c r="M33" s="163"/>
      <c r="N33" s="163"/>
      <c r="O33" s="163"/>
      <c r="P33" s="65">
        <f t="shared" si="0"/>
        <v>0</v>
      </c>
      <c r="R33" s="476"/>
      <c r="S33" s="477"/>
      <c r="T33" s="475">
        <f t="shared" si="1"/>
        <v>0</v>
      </c>
      <c r="V33" s="190"/>
      <c r="W33" s="26"/>
      <c r="X33" s="26"/>
      <c r="Y33" s="191"/>
      <c r="AA33" s="190"/>
      <c r="AB33" s="191"/>
    </row>
    <row r="34" spans="1:28" ht="31.5" customHeight="1" thickBot="1">
      <c r="A34" s="2373"/>
      <c r="B34" s="2389"/>
      <c r="C34" s="2391"/>
      <c r="D34" s="2393"/>
      <c r="E34" s="2395"/>
      <c r="F34" s="493" t="s">
        <v>196</v>
      </c>
      <c r="G34" s="399">
        <v>38</v>
      </c>
      <c r="H34" s="367">
        <v>9</v>
      </c>
      <c r="I34" s="367">
        <v>10</v>
      </c>
      <c r="J34" s="367">
        <v>10</v>
      </c>
      <c r="K34" s="367">
        <v>9</v>
      </c>
      <c r="L34" s="163"/>
      <c r="M34" s="163"/>
      <c r="N34" s="163"/>
      <c r="O34" s="163"/>
      <c r="P34" s="65">
        <f t="shared" si="0"/>
        <v>0</v>
      </c>
      <c r="R34" s="476"/>
      <c r="S34" s="477"/>
      <c r="T34" s="475">
        <f t="shared" si="1"/>
        <v>0</v>
      </c>
      <c r="V34" s="190"/>
      <c r="W34" s="26"/>
      <c r="X34" s="26"/>
      <c r="Y34" s="191"/>
      <c r="AA34" s="190"/>
      <c r="AB34" s="191"/>
    </row>
    <row r="35" spans="1:28" ht="31.5" customHeight="1" thickBot="1">
      <c r="A35" s="2373"/>
      <c r="B35" s="2389"/>
      <c r="C35" s="2391"/>
      <c r="D35" s="2393"/>
      <c r="E35" s="2395"/>
      <c r="F35" s="483" t="s">
        <v>624</v>
      </c>
      <c r="G35" s="399">
        <v>3</v>
      </c>
      <c r="H35" s="482">
        <v>1</v>
      </c>
      <c r="I35" s="482">
        <v>1</v>
      </c>
      <c r="J35" s="482">
        <v>1</v>
      </c>
      <c r="K35" s="482"/>
      <c r="L35" s="313"/>
      <c r="M35" s="313"/>
      <c r="N35" s="313"/>
      <c r="O35" s="313"/>
      <c r="P35" s="65">
        <f>(SUM(L35:O35)/SUM(H35:K35))</f>
        <v>0</v>
      </c>
      <c r="R35" s="476">
        <v>15000</v>
      </c>
      <c r="S35" s="477"/>
      <c r="T35" s="475">
        <f t="shared" si="1"/>
        <v>15000</v>
      </c>
      <c r="V35" s="190"/>
      <c r="W35" s="26"/>
      <c r="X35" s="26"/>
      <c r="Y35" s="191"/>
      <c r="AA35" s="190"/>
      <c r="AB35" s="191"/>
    </row>
    <row r="36" spans="1:28" ht="31.5" customHeight="1" thickBot="1">
      <c r="A36" s="2373"/>
      <c r="B36" s="2390"/>
      <c r="C36" s="2392"/>
      <c r="D36" s="2394"/>
      <c r="E36" s="2396"/>
      <c r="F36" s="493" t="s">
        <v>625</v>
      </c>
      <c r="G36" s="399">
        <v>19</v>
      </c>
      <c r="H36" s="350"/>
      <c r="I36" s="350"/>
      <c r="J36" s="350">
        <v>10</v>
      </c>
      <c r="K36" s="350">
        <v>9</v>
      </c>
      <c r="L36" s="164"/>
      <c r="M36" s="164"/>
      <c r="N36" s="164"/>
      <c r="O36" s="164"/>
      <c r="P36" s="65">
        <f t="shared" si="0"/>
        <v>0</v>
      </c>
      <c r="R36" s="476">
        <v>50000</v>
      </c>
      <c r="S36" s="477"/>
      <c r="T36" s="475">
        <f t="shared" si="1"/>
        <v>50000</v>
      </c>
      <c r="V36" s="190"/>
      <c r="W36" s="26"/>
      <c r="X36" s="26"/>
      <c r="Y36" s="191"/>
      <c r="AA36" s="190"/>
      <c r="AB36" s="191"/>
    </row>
    <row r="37" spans="1:28" s="158" customFormat="1" ht="9" customHeight="1" thickBot="1">
      <c r="A37" s="414"/>
      <c r="F37" s="494"/>
      <c r="G37" s="415"/>
      <c r="H37" s="301"/>
      <c r="I37" s="301"/>
      <c r="J37" s="301"/>
      <c r="K37" s="301"/>
      <c r="L37" s="301"/>
      <c r="M37" s="301"/>
      <c r="N37" s="301"/>
      <c r="O37" s="301"/>
      <c r="P37" s="301"/>
      <c r="R37" s="495"/>
      <c r="S37" s="496"/>
      <c r="T37" s="475">
        <f t="shared" si="1"/>
        <v>0</v>
      </c>
      <c r="V37" s="194"/>
      <c r="W37" s="301"/>
      <c r="X37" s="301"/>
      <c r="Y37" s="195"/>
      <c r="AA37" s="194"/>
      <c r="AB37" s="195"/>
    </row>
    <row r="38" spans="1:28" ht="33" customHeight="1" thickBot="1">
      <c r="A38" s="2372" t="s">
        <v>86</v>
      </c>
      <c r="B38" s="2374" t="s">
        <v>87</v>
      </c>
      <c r="C38" s="2377" t="s">
        <v>88</v>
      </c>
      <c r="D38" s="2397">
        <v>0.5</v>
      </c>
      <c r="E38" s="2445">
        <v>0.6</v>
      </c>
      <c r="F38" s="483" t="s">
        <v>626</v>
      </c>
      <c r="G38" s="511" t="s">
        <v>611</v>
      </c>
      <c r="H38" s="351">
        <v>1</v>
      </c>
      <c r="I38" s="351">
        <v>1</v>
      </c>
      <c r="J38" s="351">
        <v>1</v>
      </c>
      <c r="K38" s="351">
        <v>1</v>
      </c>
      <c r="L38" s="165"/>
      <c r="M38" s="165"/>
      <c r="N38" s="165"/>
      <c r="O38" s="165"/>
      <c r="P38" s="65">
        <f t="shared" si="0"/>
        <v>0</v>
      </c>
      <c r="R38" s="476"/>
      <c r="S38" s="477"/>
      <c r="T38" s="475">
        <f t="shared" si="1"/>
        <v>0</v>
      </c>
      <c r="V38" s="190"/>
      <c r="W38" s="26"/>
      <c r="X38" s="26"/>
      <c r="Y38" s="191"/>
      <c r="AA38" s="190"/>
      <c r="AB38" s="191"/>
    </row>
    <row r="39" spans="1:28" ht="33" hidden="1" customHeight="1" thickBot="1">
      <c r="A39" s="2372"/>
      <c r="B39" s="2375"/>
      <c r="C39" s="2378"/>
      <c r="D39" s="2398"/>
      <c r="E39" s="2446"/>
      <c r="F39" s="380"/>
      <c r="G39" s="399"/>
      <c r="H39" s="367"/>
      <c r="I39" s="367"/>
      <c r="J39" s="367"/>
      <c r="K39" s="367"/>
      <c r="L39" s="163"/>
      <c r="M39" s="163"/>
      <c r="N39" s="163"/>
      <c r="O39" s="163"/>
      <c r="P39" s="65"/>
      <c r="R39" s="476"/>
      <c r="S39" s="477"/>
      <c r="T39" s="475">
        <f t="shared" si="1"/>
        <v>0</v>
      </c>
      <c r="V39" s="190"/>
      <c r="W39" s="26"/>
      <c r="X39" s="26"/>
      <c r="Y39" s="191"/>
      <c r="AA39" s="190"/>
      <c r="AB39" s="191"/>
    </row>
    <row r="40" spans="1:28" ht="33" hidden="1" customHeight="1" thickBot="1">
      <c r="A40" s="2372"/>
      <c r="B40" s="2375"/>
      <c r="C40" s="2378"/>
      <c r="D40" s="2398"/>
      <c r="E40" s="2446"/>
      <c r="F40" s="380"/>
      <c r="G40" s="399"/>
      <c r="H40" s="367"/>
      <c r="I40" s="367"/>
      <c r="J40" s="367"/>
      <c r="K40" s="367"/>
      <c r="L40" s="163"/>
      <c r="M40" s="163"/>
      <c r="N40" s="163"/>
      <c r="O40" s="163"/>
      <c r="P40" s="65"/>
      <c r="R40" s="476"/>
      <c r="S40" s="477"/>
      <c r="T40" s="475">
        <f t="shared" si="1"/>
        <v>0</v>
      </c>
      <c r="V40" s="190"/>
      <c r="W40" s="26"/>
      <c r="X40" s="26"/>
      <c r="Y40" s="191"/>
      <c r="AA40" s="190"/>
      <c r="AB40" s="191"/>
    </row>
    <row r="41" spans="1:28" ht="33" hidden="1" customHeight="1" thickBot="1">
      <c r="A41" s="2372"/>
      <c r="B41" s="2375"/>
      <c r="C41" s="2379"/>
      <c r="D41" s="2399"/>
      <c r="E41" s="2447"/>
      <c r="F41" s="417"/>
      <c r="G41" s="411"/>
      <c r="H41" s="350"/>
      <c r="I41" s="350"/>
      <c r="J41" s="350"/>
      <c r="K41" s="350"/>
      <c r="L41" s="164"/>
      <c r="M41" s="164"/>
      <c r="N41" s="164"/>
      <c r="O41" s="164"/>
      <c r="P41" s="65"/>
      <c r="R41" s="476"/>
      <c r="S41" s="477"/>
      <c r="T41" s="475">
        <f t="shared" si="1"/>
        <v>0</v>
      </c>
      <c r="V41" s="190"/>
      <c r="W41" s="26"/>
      <c r="X41" s="26"/>
      <c r="Y41" s="191"/>
      <c r="AA41" s="190"/>
      <c r="AB41" s="191"/>
    </row>
    <row r="42" spans="1:28" ht="26.25" customHeight="1" thickBot="1">
      <c r="A42" s="2372"/>
      <c r="B42" s="2375"/>
      <c r="C42" s="2448" t="s">
        <v>89</v>
      </c>
      <c r="D42" s="2451">
        <v>0.46</v>
      </c>
      <c r="E42" s="2452">
        <v>0.55000000000000004</v>
      </c>
      <c r="F42" s="483" t="s">
        <v>627</v>
      </c>
      <c r="G42" s="517" t="s">
        <v>611</v>
      </c>
      <c r="H42" s="351">
        <v>1</v>
      </c>
      <c r="I42" s="351">
        <v>1</v>
      </c>
      <c r="J42" s="351">
        <v>1</v>
      </c>
      <c r="K42" s="351">
        <v>1</v>
      </c>
      <c r="L42" s="165"/>
      <c r="M42" s="165"/>
      <c r="N42" s="165"/>
      <c r="O42" s="165"/>
      <c r="P42" s="65">
        <f t="shared" si="0"/>
        <v>0</v>
      </c>
      <c r="R42" s="476"/>
      <c r="S42" s="477"/>
      <c r="T42" s="475">
        <f t="shared" si="1"/>
        <v>0</v>
      </c>
      <c r="V42" s="190"/>
      <c r="W42" s="26"/>
      <c r="X42" s="26"/>
      <c r="Y42" s="191"/>
      <c r="AA42" s="190"/>
      <c r="AB42" s="191"/>
    </row>
    <row r="43" spans="1:28" ht="26.25" hidden="1" customHeight="1" thickBot="1">
      <c r="A43" s="2372"/>
      <c r="B43" s="2375"/>
      <c r="C43" s="2449"/>
      <c r="D43" s="2398"/>
      <c r="E43" s="2446"/>
      <c r="F43" s="380"/>
      <c r="G43" s="399"/>
      <c r="H43" s="367"/>
      <c r="I43" s="367"/>
      <c r="J43" s="367"/>
      <c r="K43" s="367"/>
      <c r="L43" s="163"/>
      <c r="M43" s="163"/>
      <c r="N43" s="163"/>
      <c r="O43" s="163"/>
      <c r="P43" s="65"/>
      <c r="R43" s="476"/>
      <c r="S43" s="477"/>
      <c r="T43" s="475">
        <f t="shared" si="1"/>
        <v>0</v>
      </c>
      <c r="V43" s="190"/>
      <c r="W43" s="26"/>
      <c r="X43" s="26"/>
      <c r="Y43" s="191"/>
      <c r="AA43" s="190"/>
      <c r="AB43" s="191"/>
    </row>
    <row r="44" spans="1:28" ht="26.25" hidden="1" customHeight="1" thickBot="1">
      <c r="A44" s="2372"/>
      <c r="B44" s="2375"/>
      <c r="C44" s="2449"/>
      <c r="D44" s="2398"/>
      <c r="E44" s="2446"/>
      <c r="F44" s="380"/>
      <c r="G44" s="399"/>
      <c r="H44" s="367"/>
      <c r="I44" s="367"/>
      <c r="J44" s="367"/>
      <c r="K44" s="367"/>
      <c r="L44" s="163"/>
      <c r="M44" s="163"/>
      <c r="N44" s="163"/>
      <c r="O44" s="163"/>
      <c r="P44" s="65"/>
      <c r="R44" s="476"/>
      <c r="S44" s="477"/>
      <c r="T44" s="475">
        <f t="shared" si="1"/>
        <v>0</v>
      </c>
      <c r="V44" s="190"/>
      <c r="W44" s="26"/>
      <c r="X44" s="26"/>
      <c r="Y44" s="191"/>
      <c r="AA44" s="190"/>
      <c r="AB44" s="191"/>
    </row>
    <row r="45" spans="1:28" ht="26.25" hidden="1" customHeight="1" thickBot="1">
      <c r="A45" s="2373"/>
      <c r="B45" s="2376"/>
      <c r="C45" s="2450"/>
      <c r="D45" s="2399"/>
      <c r="E45" s="2447"/>
      <c r="F45" s="417"/>
      <c r="G45" s="411"/>
      <c r="H45" s="350"/>
      <c r="I45" s="350"/>
      <c r="J45" s="350"/>
      <c r="K45" s="350"/>
      <c r="L45" s="164"/>
      <c r="M45" s="164"/>
      <c r="N45" s="164"/>
      <c r="O45" s="164"/>
      <c r="P45" s="65"/>
      <c r="R45" s="476"/>
      <c r="S45" s="477"/>
      <c r="T45" s="475">
        <f t="shared" si="1"/>
        <v>0</v>
      </c>
      <c r="V45" s="190"/>
      <c r="W45" s="26"/>
      <c r="X45" s="26"/>
      <c r="Y45" s="191"/>
      <c r="AA45" s="190"/>
      <c r="AB45" s="191"/>
    </row>
    <row r="46" spans="1:28" ht="26.25" customHeight="1" thickBot="1">
      <c r="A46" s="2373"/>
      <c r="B46" s="2380" t="s">
        <v>90</v>
      </c>
      <c r="C46" s="2453" t="s">
        <v>91</v>
      </c>
      <c r="D46" s="2456">
        <v>0.28999999999999998</v>
      </c>
      <c r="E46" s="2452">
        <v>0.4</v>
      </c>
      <c r="F46" s="483" t="s">
        <v>628</v>
      </c>
      <c r="G46" s="407">
        <v>1</v>
      </c>
      <c r="H46" s="351"/>
      <c r="I46" s="351"/>
      <c r="J46" s="351">
        <v>1</v>
      </c>
      <c r="K46" s="351"/>
      <c r="L46" s="165"/>
      <c r="M46" s="165"/>
      <c r="N46" s="165"/>
      <c r="O46" s="165"/>
      <c r="P46" s="65">
        <f t="shared" si="0"/>
        <v>0</v>
      </c>
      <c r="R46" s="476">
        <v>360000</v>
      </c>
      <c r="S46" s="477">
        <v>180000</v>
      </c>
      <c r="T46" s="475">
        <f t="shared" si="1"/>
        <v>180000</v>
      </c>
      <c r="V46" s="190"/>
      <c r="W46" s="26"/>
      <c r="X46" s="26"/>
      <c r="Y46" s="191"/>
      <c r="AA46" s="190"/>
      <c r="AB46" s="191"/>
    </row>
    <row r="47" spans="1:28" s="1" customFormat="1" ht="40.5" customHeight="1" thickBot="1">
      <c r="A47" s="2373"/>
      <c r="B47" s="2381"/>
      <c r="C47" s="2454"/>
      <c r="D47" s="2457"/>
      <c r="E47" s="2446"/>
      <c r="F47" s="512" t="s">
        <v>629</v>
      </c>
      <c r="G47" s="513" t="s">
        <v>197</v>
      </c>
      <c r="H47" s="3">
        <v>1</v>
      </c>
      <c r="I47" s="3">
        <v>1</v>
      </c>
      <c r="J47" s="3">
        <v>1</v>
      </c>
      <c r="K47" s="3">
        <v>1</v>
      </c>
      <c r="L47" s="2"/>
      <c r="M47" s="2"/>
      <c r="N47" s="2"/>
      <c r="O47" s="2"/>
      <c r="P47" s="65">
        <f t="shared" si="0"/>
        <v>0</v>
      </c>
      <c r="R47" s="514">
        <v>1500000</v>
      </c>
      <c r="S47" s="515">
        <v>1150000</v>
      </c>
      <c r="T47" s="516">
        <f t="shared" si="1"/>
        <v>350000</v>
      </c>
      <c r="V47" s="192"/>
      <c r="W47" s="83"/>
      <c r="X47" s="83"/>
      <c r="Y47" s="193"/>
      <c r="AA47" s="192"/>
      <c r="AB47" s="193"/>
    </row>
    <row r="48" spans="1:28" ht="26.25" hidden="1" customHeight="1" thickBot="1">
      <c r="A48" s="2373"/>
      <c r="B48" s="2381"/>
      <c r="C48" s="2454"/>
      <c r="D48" s="2457"/>
      <c r="E48" s="2446"/>
      <c r="F48" s="380"/>
      <c r="G48" s="399"/>
      <c r="H48" s="367"/>
      <c r="I48" s="367"/>
      <c r="J48" s="367"/>
      <c r="K48" s="367"/>
      <c r="L48" s="163"/>
      <c r="M48" s="163"/>
      <c r="N48" s="163"/>
      <c r="O48" s="163"/>
      <c r="P48" s="65"/>
      <c r="R48" s="476"/>
      <c r="S48" s="477"/>
      <c r="T48" s="475">
        <f t="shared" si="1"/>
        <v>0</v>
      </c>
      <c r="V48" s="190"/>
      <c r="W48" s="26"/>
      <c r="X48" s="26"/>
      <c r="Y48" s="191"/>
      <c r="AA48" s="190"/>
      <c r="AB48" s="191"/>
    </row>
    <row r="49" spans="1:28" ht="39" hidden="1" customHeight="1" thickBot="1">
      <c r="A49" s="2373"/>
      <c r="B49" s="2381"/>
      <c r="C49" s="2455"/>
      <c r="D49" s="2458"/>
      <c r="E49" s="2447"/>
      <c r="F49" s="417"/>
      <c r="G49" s="411"/>
      <c r="H49" s="350"/>
      <c r="I49" s="350"/>
      <c r="J49" s="350"/>
      <c r="K49" s="350"/>
      <c r="L49" s="164"/>
      <c r="M49" s="164"/>
      <c r="N49" s="164"/>
      <c r="O49" s="164"/>
      <c r="P49" s="65"/>
      <c r="R49" s="476"/>
      <c r="S49" s="477"/>
      <c r="T49" s="475">
        <f t="shared" si="1"/>
        <v>0</v>
      </c>
      <c r="V49" s="190"/>
      <c r="W49" s="26"/>
      <c r="X49" s="26"/>
      <c r="Y49" s="191"/>
      <c r="AA49" s="190"/>
      <c r="AB49" s="191"/>
    </row>
    <row r="50" spans="1:28" ht="33.75" hidden="1" customHeight="1" thickBot="1">
      <c r="A50" s="2373"/>
      <c r="B50" s="2381"/>
      <c r="C50" s="2453" t="s">
        <v>92</v>
      </c>
      <c r="D50" s="2451">
        <v>0.27</v>
      </c>
      <c r="E50" s="2452">
        <v>0.4</v>
      </c>
      <c r="F50" s="489" t="s">
        <v>630</v>
      </c>
      <c r="G50" s="407"/>
      <c r="H50" s="351"/>
      <c r="I50" s="351"/>
      <c r="J50" s="351"/>
      <c r="K50" s="351"/>
      <c r="L50" s="165"/>
      <c r="M50" s="165"/>
      <c r="N50" s="165"/>
      <c r="O50" s="165"/>
      <c r="P50" s="65"/>
      <c r="R50" s="476"/>
      <c r="S50" s="477"/>
      <c r="T50" s="475">
        <f t="shared" si="1"/>
        <v>0</v>
      </c>
      <c r="V50" s="190"/>
      <c r="W50" s="26"/>
      <c r="X50" s="26"/>
      <c r="Y50" s="191"/>
      <c r="AA50" s="190"/>
      <c r="AB50" s="191"/>
    </row>
    <row r="51" spans="1:28" ht="33.75" hidden="1" customHeight="1" thickBot="1">
      <c r="A51" s="2373"/>
      <c r="B51" s="2381"/>
      <c r="C51" s="2454"/>
      <c r="D51" s="2398"/>
      <c r="E51" s="2446"/>
      <c r="F51" s="483" t="s">
        <v>631</v>
      </c>
      <c r="G51" s="399"/>
      <c r="H51" s="367"/>
      <c r="I51" s="367"/>
      <c r="J51" s="367"/>
      <c r="K51" s="367"/>
      <c r="L51" s="163"/>
      <c r="M51" s="163"/>
      <c r="N51" s="163"/>
      <c r="O51" s="163"/>
      <c r="P51" s="65"/>
      <c r="R51" s="476"/>
      <c r="S51" s="477"/>
      <c r="T51" s="475">
        <f t="shared" si="1"/>
        <v>0</v>
      </c>
      <c r="V51" s="190"/>
      <c r="W51" s="26"/>
      <c r="X51" s="26"/>
      <c r="Y51" s="191"/>
      <c r="AA51" s="190"/>
      <c r="AB51" s="191"/>
    </row>
    <row r="52" spans="1:28" ht="33.75" hidden="1" customHeight="1" thickBot="1">
      <c r="A52" s="2373"/>
      <c r="B52" s="2381"/>
      <c r="C52" s="2454"/>
      <c r="D52" s="2398"/>
      <c r="E52" s="2446"/>
      <c r="F52" s="380"/>
      <c r="G52" s="399"/>
      <c r="H52" s="367"/>
      <c r="I52" s="367"/>
      <c r="J52" s="367"/>
      <c r="K52" s="367"/>
      <c r="L52" s="163"/>
      <c r="M52" s="163"/>
      <c r="N52" s="163"/>
      <c r="O52" s="163"/>
      <c r="P52" s="65"/>
      <c r="R52" s="476"/>
      <c r="S52" s="477"/>
      <c r="T52" s="475">
        <f t="shared" si="1"/>
        <v>0</v>
      </c>
      <c r="V52" s="190"/>
      <c r="W52" s="26"/>
      <c r="X52" s="26"/>
      <c r="Y52" s="191"/>
      <c r="AA52" s="190"/>
      <c r="AB52" s="191"/>
    </row>
    <row r="53" spans="1:28" ht="33.75" hidden="1" customHeight="1" thickBot="1">
      <c r="A53" s="2373"/>
      <c r="B53" s="2381"/>
      <c r="C53" s="2455"/>
      <c r="D53" s="2399"/>
      <c r="E53" s="2447"/>
      <c r="F53" s="417"/>
      <c r="G53" s="411"/>
      <c r="H53" s="350"/>
      <c r="I53" s="350"/>
      <c r="J53" s="350"/>
      <c r="K53" s="350"/>
      <c r="L53" s="164"/>
      <c r="M53" s="164"/>
      <c r="N53" s="164"/>
      <c r="O53" s="164"/>
      <c r="P53" s="65"/>
      <c r="R53" s="476"/>
      <c r="S53" s="477"/>
      <c r="T53" s="475">
        <f t="shared" si="1"/>
        <v>0</v>
      </c>
      <c r="V53" s="190"/>
      <c r="W53" s="26"/>
      <c r="X53" s="26"/>
      <c r="Y53" s="191"/>
      <c r="AA53" s="190"/>
      <c r="AB53" s="191"/>
    </row>
    <row r="54" spans="1:28" ht="33.75" customHeight="1" thickBot="1">
      <c r="A54" s="2373"/>
      <c r="B54" s="2459" t="s">
        <v>93</v>
      </c>
      <c r="C54" s="2533" t="s">
        <v>94</v>
      </c>
      <c r="D54" s="2464" t="s">
        <v>95</v>
      </c>
      <c r="E54" s="2467" t="s">
        <v>96</v>
      </c>
      <c r="F54" s="416" t="s">
        <v>198</v>
      </c>
      <c r="G54" s="407">
        <v>2</v>
      </c>
      <c r="H54" s="351">
        <v>1</v>
      </c>
      <c r="I54" s="351"/>
      <c r="J54" s="351">
        <v>1</v>
      </c>
      <c r="K54" s="351"/>
      <c r="L54" s="165"/>
      <c r="M54" s="165"/>
      <c r="N54" s="165"/>
      <c r="O54" s="165"/>
      <c r="P54" s="65">
        <f t="shared" si="0"/>
        <v>0</v>
      </c>
      <c r="R54" s="476">
        <v>150000</v>
      </c>
      <c r="S54" s="477"/>
      <c r="T54" s="475">
        <f t="shared" si="1"/>
        <v>150000</v>
      </c>
      <c r="V54" s="190"/>
      <c r="W54" s="26"/>
      <c r="X54" s="26"/>
      <c r="Y54" s="191"/>
      <c r="AA54" s="190"/>
      <c r="AB54" s="191"/>
    </row>
    <row r="55" spans="1:28" ht="33.75" customHeight="1" thickBot="1">
      <c r="A55" s="2373"/>
      <c r="B55" s="2460"/>
      <c r="C55" s="2534"/>
      <c r="D55" s="2465"/>
      <c r="E55" s="2459"/>
      <c r="F55" s="380" t="s">
        <v>199</v>
      </c>
      <c r="G55" s="472" t="s">
        <v>197</v>
      </c>
      <c r="H55" s="367"/>
      <c r="I55" s="367"/>
      <c r="J55" s="367"/>
      <c r="K55" s="367">
        <v>1</v>
      </c>
      <c r="L55" s="163"/>
      <c r="M55" s="163"/>
      <c r="N55" s="163"/>
      <c r="O55" s="163"/>
      <c r="P55" s="65">
        <f t="shared" si="0"/>
        <v>0</v>
      </c>
      <c r="R55" s="476"/>
      <c r="S55" s="477"/>
      <c r="T55" s="475">
        <f t="shared" si="1"/>
        <v>0</v>
      </c>
      <c r="V55" s="190"/>
      <c r="W55" s="26"/>
      <c r="X55" s="26"/>
      <c r="Y55" s="191"/>
      <c r="AA55" s="190"/>
      <c r="AB55" s="191"/>
    </row>
    <row r="56" spans="1:28" ht="33.75" customHeight="1" thickBot="1">
      <c r="A56" s="2373"/>
      <c r="B56" s="2460"/>
      <c r="C56" s="2534"/>
      <c r="D56" s="2465"/>
      <c r="E56" s="2459"/>
      <c r="F56" s="380" t="s">
        <v>200</v>
      </c>
      <c r="G56" s="399">
        <v>1</v>
      </c>
      <c r="H56" s="367"/>
      <c r="I56" s="367"/>
      <c r="J56" s="367"/>
      <c r="K56" s="367">
        <v>1</v>
      </c>
      <c r="L56" s="163"/>
      <c r="M56" s="163"/>
      <c r="N56" s="163"/>
      <c r="O56" s="163"/>
      <c r="P56" s="65">
        <f t="shared" si="0"/>
        <v>0</v>
      </c>
      <c r="R56" s="476">
        <v>50000</v>
      </c>
      <c r="S56" s="477"/>
      <c r="T56" s="475">
        <f t="shared" si="1"/>
        <v>50000</v>
      </c>
      <c r="V56" s="190"/>
      <c r="W56" s="26"/>
      <c r="X56" s="26"/>
      <c r="Y56" s="191"/>
      <c r="AA56" s="190"/>
      <c r="AB56" s="191"/>
    </row>
    <row r="57" spans="1:28" ht="34.5" customHeight="1" thickBot="1">
      <c r="A57" s="2373"/>
      <c r="B57" s="2460"/>
      <c r="C57" s="2535"/>
      <c r="D57" s="2466"/>
      <c r="E57" s="2468"/>
      <c r="F57" s="490" t="s">
        <v>632</v>
      </c>
      <c r="G57" s="411">
        <v>2</v>
      </c>
      <c r="H57" s="350">
        <v>1</v>
      </c>
      <c r="I57" s="350"/>
      <c r="J57" s="350">
        <v>1</v>
      </c>
      <c r="K57" s="350"/>
      <c r="L57" s="164"/>
      <c r="M57" s="164"/>
      <c r="N57" s="164"/>
      <c r="O57" s="164"/>
      <c r="P57" s="65">
        <f t="shared" si="0"/>
        <v>0</v>
      </c>
      <c r="R57" s="476">
        <v>50000</v>
      </c>
      <c r="S57" s="477"/>
      <c r="T57" s="475">
        <f t="shared" si="1"/>
        <v>50000</v>
      </c>
      <c r="V57" s="190"/>
      <c r="W57" s="26"/>
      <c r="X57" s="26"/>
      <c r="Y57" s="191"/>
      <c r="AA57" s="190"/>
      <c r="AB57" s="191"/>
    </row>
    <row r="58" spans="1:28" ht="34.5" customHeight="1" thickBot="1">
      <c r="A58" s="2373"/>
      <c r="B58" s="2460"/>
      <c r="C58" s="2461" t="s">
        <v>97</v>
      </c>
      <c r="D58" s="2464" t="s">
        <v>98</v>
      </c>
      <c r="E58" s="2467"/>
      <c r="F58" s="497" t="s">
        <v>201</v>
      </c>
      <c r="G58" s="407">
        <v>2</v>
      </c>
      <c r="H58" s="351">
        <v>1</v>
      </c>
      <c r="I58" s="351"/>
      <c r="J58" s="351">
        <v>1</v>
      </c>
      <c r="K58" s="351"/>
      <c r="L58" s="165"/>
      <c r="M58" s="165"/>
      <c r="N58" s="165"/>
      <c r="O58" s="165"/>
      <c r="P58" s="65">
        <f t="shared" si="0"/>
        <v>0</v>
      </c>
      <c r="R58" s="476"/>
      <c r="S58" s="477"/>
      <c r="T58" s="475">
        <f t="shared" si="1"/>
        <v>0</v>
      </c>
      <c r="V58" s="190"/>
      <c r="W58" s="26"/>
      <c r="X58" s="26"/>
      <c r="Y58" s="191"/>
      <c r="AA58" s="190"/>
      <c r="AB58" s="191"/>
    </row>
    <row r="59" spans="1:28" ht="34.5" customHeight="1" thickBot="1">
      <c r="A59" s="2373"/>
      <c r="B59" s="2460"/>
      <c r="C59" s="2462"/>
      <c r="D59" s="2465"/>
      <c r="E59" s="2459"/>
      <c r="F59" s="493" t="s">
        <v>633</v>
      </c>
      <c r="G59" s="399">
        <v>1</v>
      </c>
      <c r="H59" s="367"/>
      <c r="I59" s="367"/>
      <c r="J59" s="367"/>
      <c r="K59" s="367">
        <v>1</v>
      </c>
      <c r="L59" s="163"/>
      <c r="M59" s="163"/>
      <c r="N59" s="163"/>
      <c r="O59" s="163"/>
      <c r="P59" s="65">
        <f t="shared" si="0"/>
        <v>0</v>
      </c>
      <c r="R59" s="476"/>
      <c r="S59" s="477"/>
      <c r="T59" s="475">
        <f t="shared" si="1"/>
        <v>0</v>
      </c>
      <c r="V59" s="190"/>
      <c r="W59" s="26"/>
      <c r="X59" s="26"/>
      <c r="Y59" s="191"/>
      <c r="AA59" s="190"/>
      <c r="AB59" s="191"/>
    </row>
    <row r="60" spans="1:28" ht="34.5" customHeight="1" thickBot="1">
      <c r="A60" s="2373"/>
      <c r="B60" s="2460"/>
      <c r="C60" s="2462"/>
      <c r="D60" s="2465"/>
      <c r="E60" s="2459"/>
      <c r="F60" s="483" t="s">
        <v>634</v>
      </c>
      <c r="G60" s="399">
        <v>2</v>
      </c>
      <c r="H60" s="367">
        <v>1</v>
      </c>
      <c r="I60" s="367"/>
      <c r="J60" s="367">
        <v>1</v>
      </c>
      <c r="K60" s="367"/>
      <c r="L60" s="163"/>
      <c r="M60" s="163"/>
      <c r="N60" s="163"/>
      <c r="O60" s="163"/>
      <c r="P60" s="65">
        <f t="shared" si="0"/>
        <v>0</v>
      </c>
      <c r="R60" s="476"/>
      <c r="S60" s="477"/>
      <c r="T60" s="475">
        <f t="shared" si="1"/>
        <v>0</v>
      </c>
      <c r="V60" s="190"/>
      <c r="W60" s="26"/>
      <c r="X60" s="26"/>
      <c r="Y60" s="191"/>
      <c r="AA60" s="190"/>
      <c r="AB60" s="191"/>
    </row>
    <row r="61" spans="1:28" ht="34.5" hidden="1" customHeight="1" thickBot="1">
      <c r="A61" s="2373"/>
      <c r="B61" s="2460"/>
      <c r="C61" s="2463"/>
      <c r="D61" s="2466"/>
      <c r="E61" s="2468"/>
      <c r="F61" s="417"/>
      <c r="G61" s="411"/>
      <c r="H61" s="350"/>
      <c r="I61" s="350"/>
      <c r="J61" s="350"/>
      <c r="K61" s="350"/>
      <c r="L61" s="164"/>
      <c r="M61" s="164"/>
      <c r="N61" s="164"/>
      <c r="O61" s="164"/>
      <c r="P61" s="65"/>
      <c r="R61" s="476"/>
      <c r="S61" s="477"/>
      <c r="T61" s="475">
        <f t="shared" si="1"/>
        <v>0</v>
      </c>
      <c r="V61" s="190"/>
      <c r="W61" s="26"/>
      <c r="X61" s="26"/>
      <c r="Y61" s="191"/>
      <c r="AA61" s="190"/>
      <c r="AB61" s="191"/>
    </row>
    <row r="62" spans="1:28" ht="36" customHeight="1" thickBot="1">
      <c r="A62" s="2373"/>
      <c r="B62" s="2536" t="s">
        <v>99</v>
      </c>
      <c r="C62" s="2461" t="s">
        <v>100</v>
      </c>
      <c r="D62" s="2539">
        <v>0.12</v>
      </c>
      <c r="E62" s="2539">
        <v>0.4</v>
      </c>
      <c r="F62" s="498" t="s">
        <v>635</v>
      </c>
      <c r="G62" s="407">
        <v>10</v>
      </c>
      <c r="H62" s="351">
        <v>2</v>
      </c>
      <c r="I62" s="351">
        <v>3</v>
      </c>
      <c r="J62" s="351">
        <v>3</v>
      </c>
      <c r="K62" s="351">
        <v>2</v>
      </c>
      <c r="L62" s="165"/>
      <c r="M62" s="165"/>
      <c r="N62" s="165"/>
      <c r="O62" s="165"/>
      <c r="P62" s="65">
        <f t="shared" si="0"/>
        <v>0</v>
      </c>
      <c r="R62" s="476">
        <v>300000</v>
      </c>
      <c r="S62" s="477">
        <v>150000</v>
      </c>
      <c r="T62" s="475">
        <f t="shared" si="1"/>
        <v>150000</v>
      </c>
      <c r="V62" s="190"/>
      <c r="W62" s="26"/>
      <c r="X62" s="26"/>
      <c r="Y62" s="191"/>
      <c r="AA62" s="190"/>
      <c r="AB62" s="191"/>
    </row>
    <row r="63" spans="1:28" ht="36" customHeight="1" thickBot="1">
      <c r="A63" s="2373"/>
      <c r="B63" s="2537"/>
      <c r="C63" s="2462"/>
      <c r="D63" s="2540"/>
      <c r="E63" s="2540"/>
      <c r="F63" s="428" t="s">
        <v>203</v>
      </c>
      <c r="G63" s="399">
        <v>1</v>
      </c>
      <c r="H63" s="367"/>
      <c r="I63" s="367"/>
      <c r="J63" s="367">
        <v>1</v>
      </c>
      <c r="K63" s="367"/>
      <c r="L63" s="163"/>
      <c r="M63" s="163"/>
      <c r="N63" s="163"/>
      <c r="O63" s="163"/>
      <c r="P63" s="65">
        <f t="shared" si="0"/>
        <v>0</v>
      </c>
      <c r="R63" s="476">
        <v>300000</v>
      </c>
      <c r="S63" s="477">
        <v>150000</v>
      </c>
      <c r="T63" s="475">
        <f t="shared" si="1"/>
        <v>150000</v>
      </c>
      <c r="V63" s="190"/>
      <c r="W63" s="26"/>
      <c r="X63" s="26"/>
      <c r="Y63" s="191"/>
      <c r="AA63" s="190"/>
      <c r="AB63" s="191"/>
    </row>
    <row r="64" spans="1:28" ht="36" customHeight="1" thickBot="1">
      <c r="A64" s="2373"/>
      <c r="B64" s="2537"/>
      <c r="C64" s="2462"/>
      <c r="D64" s="2540"/>
      <c r="E64" s="2540"/>
      <c r="F64" s="489" t="s">
        <v>202</v>
      </c>
      <c r="G64" s="399">
        <v>4</v>
      </c>
      <c r="H64" s="367">
        <v>1</v>
      </c>
      <c r="I64" s="367">
        <v>1</v>
      </c>
      <c r="J64" s="367">
        <v>1</v>
      </c>
      <c r="K64" s="367">
        <v>1</v>
      </c>
      <c r="L64" s="163"/>
      <c r="M64" s="163"/>
      <c r="N64" s="163"/>
      <c r="O64" s="163"/>
      <c r="P64" s="65">
        <f t="shared" si="0"/>
        <v>0</v>
      </c>
      <c r="R64" s="476">
        <v>100000</v>
      </c>
      <c r="S64" s="477">
        <v>0</v>
      </c>
      <c r="T64" s="475">
        <f t="shared" si="1"/>
        <v>100000</v>
      </c>
      <c r="V64" s="190"/>
      <c r="W64" s="26"/>
      <c r="X64" s="26"/>
      <c r="Y64" s="191"/>
      <c r="AA64" s="190"/>
      <c r="AB64" s="191"/>
    </row>
    <row r="65" spans="1:28" ht="36" hidden="1" customHeight="1" thickBot="1">
      <c r="A65" s="2373"/>
      <c r="B65" s="2538"/>
      <c r="C65" s="2463"/>
      <c r="D65" s="2541"/>
      <c r="E65" s="2541"/>
      <c r="F65" s="417"/>
      <c r="G65" s="411"/>
      <c r="H65" s="350"/>
      <c r="I65" s="350"/>
      <c r="J65" s="350"/>
      <c r="K65" s="350"/>
      <c r="L65" s="164"/>
      <c r="M65" s="164"/>
      <c r="N65" s="164"/>
      <c r="O65" s="164"/>
      <c r="P65" s="65"/>
      <c r="R65" s="476"/>
      <c r="S65" s="477"/>
      <c r="T65" s="475">
        <f t="shared" si="1"/>
        <v>0</v>
      </c>
      <c r="V65" s="190"/>
      <c r="W65" s="26"/>
      <c r="X65" s="26"/>
      <c r="Y65" s="191"/>
      <c r="AA65" s="190"/>
      <c r="AB65" s="191"/>
    </row>
    <row r="66" spans="1:28" s="158" customFormat="1" ht="9" customHeight="1" thickBot="1">
      <c r="A66" s="414"/>
      <c r="G66" s="423"/>
      <c r="H66" s="424"/>
      <c r="I66" s="424"/>
      <c r="J66" s="424"/>
      <c r="K66" s="424"/>
      <c r="L66" s="424"/>
      <c r="M66" s="424"/>
      <c r="N66" s="424"/>
      <c r="O66" s="424"/>
      <c r="P66" s="424"/>
      <c r="Q66" s="424"/>
      <c r="R66" s="495"/>
      <c r="S66" s="496"/>
      <c r="T66" s="475">
        <f t="shared" si="1"/>
        <v>0</v>
      </c>
      <c r="V66" s="194"/>
      <c r="W66" s="301"/>
      <c r="X66" s="301"/>
      <c r="Y66" s="195"/>
      <c r="AA66" s="194"/>
      <c r="AB66" s="195"/>
    </row>
    <row r="67" spans="1:28" ht="36.75" customHeight="1" thickBot="1">
      <c r="A67" s="2372" t="s">
        <v>101</v>
      </c>
      <c r="B67" s="2380" t="s">
        <v>102</v>
      </c>
      <c r="C67" s="2471" t="s">
        <v>103</v>
      </c>
      <c r="D67" s="2397">
        <v>0.22</v>
      </c>
      <c r="E67" s="2445">
        <v>0.55000000000000004</v>
      </c>
      <c r="F67" s="18" t="s">
        <v>636</v>
      </c>
      <c r="G67" s="472" t="s">
        <v>197</v>
      </c>
      <c r="H67" s="351">
        <v>1</v>
      </c>
      <c r="I67" s="351">
        <v>1</v>
      </c>
      <c r="J67" s="351">
        <v>1</v>
      </c>
      <c r="K67" s="351">
        <v>1</v>
      </c>
      <c r="L67" s="165"/>
      <c r="M67" s="165"/>
      <c r="N67" s="165"/>
      <c r="O67" s="165"/>
      <c r="P67" s="65">
        <f t="shared" si="0"/>
        <v>0</v>
      </c>
      <c r="R67" s="476"/>
      <c r="S67" s="477"/>
      <c r="T67" s="475">
        <f t="shared" si="1"/>
        <v>0</v>
      </c>
      <c r="V67" s="190"/>
      <c r="W67" s="26"/>
      <c r="X67" s="26"/>
      <c r="Y67" s="191"/>
      <c r="AA67" s="190"/>
      <c r="AB67" s="191"/>
    </row>
    <row r="68" spans="1:28" ht="36.75" customHeight="1" thickBot="1">
      <c r="A68" s="2372"/>
      <c r="B68" s="2469"/>
      <c r="C68" s="2472"/>
      <c r="D68" s="2398"/>
      <c r="E68" s="2446"/>
      <c r="F68" s="428" t="s">
        <v>637</v>
      </c>
      <c r="G68" s="399">
        <v>4</v>
      </c>
      <c r="H68" s="367">
        <v>1</v>
      </c>
      <c r="I68" s="367">
        <v>1</v>
      </c>
      <c r="J68" s="367">
        <v>1</v>
      </c>
      <c r="K68" s="367">
        <v>1</v>
      </c>
      <c r="L68" s="163"/>
      <c r="M68" s="163"/>
      <c r="N68" s="163"/>
      <c r="O68" s="163"/>
      <c r="P68" s="65">
        <f t="shared" si="0"/>
        <v>0</v>
      </c>
      <c r="R68" s="476">
        <v>50000</v>
      </c>
      <c r="S68" s="477"/>
      <c r="T68" s="475">
        <f t="shared" si="1"/>
        <v>50000</v>
      </c>
      <c r="V68" s="190"/>
      <c r="W68" s="26"/>
      <c r="X68" s="26"/>
      <c r="Y68" s="191"/>
      <c r="AA68" s="190"/>
      <c r="AB68" s="191"/>
    </row>
    <row r="69" spans="1:28" ht="36.75" customHeight="1" thickBot="1">
      <c r="A69" s="2372"/>
      <c r="B69" s="2469"/>
      <c r="C69" s="2472"/>
      <c r="D69" s="2398"/>
      <c r="E69" s="2446"/>
      <c r="F69" s="428" t="s">
        <v>638</v>
      </c>
      <c r="G69" s="399">
        <v>4</v>
      </c>
      <c r="H69" s="367">
        <v>1</v>
      </c>
      <c r="I69" s="367">
        <v>1</v>
      </c>
      <c r="J69" s="367">
        <v>1</v>
      </c>
      <c r="K69" s="367">
        <v>1</v>
      </c>
      <c r="L69" s="163"/>
      <c r="M69" s="163"/>
      <c r="N69" s="163"/>
      <c r="O69" s="163"/>
      <c r="P69" s="65">
        <f t="shared" si="0"/>
        <v>0</v>
      </c>
      <c r="R69" s="476">
        <v>50000</v>
      </c>
      <c r="S69" s="477"/>
      <c r="T69" s="475">
        <f t="shared" si="1"/>
        <v>50000</v>
      </c>
      <c r="V69" s="190"/>
      <c r="W69" s="26"/>
      <c r="X69" s="26"/>
      <c r="Y69" s="191"/>
      <c r="AA69" s="190"/>
      <c r="AB69" s="191"/>
    </row>
    <row r="70" spans="1:28" ht="36.75" hidden="1" customHeight="1" thickBot="1">
      <c r="A70" s="2372"/>
      <c r="B70" s="2470"/>
      <c r="C70" s="2473"/>
      <c r="D70" s="2399"/>
      <c r="E70" s="2447"/>
      <c r="F70" s="417"/>
      <c r="G70" s="411"/>
      <c r="H70" s="350"/>
      <c r="I70" s="350"/>
      <c r="J70" s="350"/>
      <c r="K70" s="350"/>
      <c r="L70" s="164"/>
      <c r="M70" s="164"/>
      <c r="N70" s="164"/>
      <c r="O70" s="164"/>
      <c r="P70" s="65"/>
      <c r="R70" s="476"/>
      <c r="S70" s="477"/>
      <c r="T70" s="475">
        <f t="shared" si="1"/>
        <v>0</v>
      </c>
      <c r="V70" s="190"/>
      <c r="W70" s="26"/>
      <c r="X70" s="26"/>
      <c r="Y70" s="191"/>
      <c r="AA70" s="190"/>
      <c r="AB70" s="191"/>
    </row>
    <row r="71" spans="1:28" ht="42" customHeight="1" thickBot="1">
      <c r="A71" s="2372"/>
      <c r="B71" s="2474" t="s">
        <v>104</v>
      </c>
      <c r="C71" s="2453" t="s">
        <v>105</v>
      </c>
      <c r="D71" s="2451">
        <v>0.45</v>
      </c>
      <c r="E71" s="2452">
        <v>0.65</v>
      </c>
      <c r="F71" s="21" t="s">
        <v>639</v>
      </c>
      <c r="G71" s="484" t="s">
        <v>197</v>
      </c>
      <c r="H71" s="351">
        <v>1</v>
      </c>
      <c r="I71" s="351">
        <v>1</v>
      </c>
      <c r="J71" s="351">
        <v>1</v>
      </c>
      <c r="K71" s="351">
        <v>1</v>
      </c>
      <c r="L71" s="165"/>
      <c r="M71" s="165"/>
      <c r="N71" s="165"/>
      <c r="O71" s="165"/>
      <c r="P71" s="65">
        <f t="shared" si="0"/>
        <v>0</v>
      </c>
      <c r="R71" s="476"/>
      <c r="S71" s="477"/>
      <c r="T71" s="475">
        <f t="shared" ref="T71:T113" si="2">R71-S71</f>
        <v>0</v>
      </c>
      <c r="V71" s="190"/>
      <c r="W71" s="26"/>
      <c r="X71" s="26"/>
      <c r="Y71" s="191"/>
      <c r="AA71" s="190"/>
      <c r="AB71" s="191"/>
    </row>
    <row r="72" spans="1:28" ht="42" hidden="1" customHeight="1" thickBot="1">
      <c r="A72" s="2372"/>
      <c r="B72" s="2469"/>
      <c r="C72" s="2472"/>
      <c r="D72" s="2398"/>
      <c r="E72" s="2446"/>
      <c r="F72" s="380"/>
      <c r="G72" s="399"/>
      <c r="H72" s="367"/>
      <c r="I72" s="367"/>
      <c r="J72" s="367"/>
      <c r="K72" s="367"/>
      <c r="L72" s="163"/>
      <c r="M72" s="163"/>
      <c r="N72" s="163"/>
      <c r="O72" s="163"/>
      <c r="P72" s="65"/>
      <c r="R72" s="476"/>
      <c r="S72" s="477"/>
      <c r="T72" s="475">
        <f t="shared" si="2"/>
        <v>0</v>
      </c>
      <c r="V72" s="190"/>
      <c r="W72" s="26"/>
      <c r="X72" s="26"/>
      <c r="Y72" s="191"/>
      <c r="AA72" s="190"/>
      <c r="AB72" s="191"/>
    </row>
    <row r="73" spans="1:28" ht="42" hidden="1" customHeight="1" thickBot="1">
      <c r="A73" s="2372"/>
      <c r="B73" s="2469"/>
      <c r="C73" s="2472"/>
      <c r="D73" s="2398"/>
      <c r="E73" s="2446"/>
      <c r="F73" s="380"/>
      <c r="G73" s="399"/>
      <c r="H73" s="367"/>
      <c r="I73" s="367"/>
      <c r="J73" s="367"/>
      <c r="K73" s="367"/>
      <c r="L73" s="163"/>
      <c r="M73" s="163"/>
      <c r="N73" s="163"/>
      <c r="O73" s="163"/>
      <c r="P73" s="65"/>
      <c r="R73" s="476"/>
      <c r="S73" s="477"/>
      <c r="T73" s="475">
        <f t="shared" si="2"/>
        <v>0</v>
      </c>
      <c r="V73" s="190"/>
      <c r="W73" s="26"/>
      <c r="X73" s="26"/>
      <c r="Y73" s="191"/>
      <c r="AA73" s="190"/>
      <c r="AB73" s="191"/>
    </row>
    <row r="74" spans="1:28" ht="31.5" hidden="1" customHeight="1" thickBot="1">
      <c r="A74" s="2373"/>
      <c r="B74" s="2475"/>
      <c r="C74" s="2473"/>
      <c r="D74" s="2399"/>
      <c r="E74" s="2447"/>
      <c r="F74" s="417"/>
      <c r="G74" s="411"/>
      <c r="H74" s="350"/>
      <c r="I74" s="350"/>
      <c r="J74" s="350"/>
      <c r="K74" s="350"/>
      <c r="L74" s="164"/>
      <c r="M74" s="164"/>
      <c r="N74" s="164"/>
      <c r="O74" s="164"/>
      <c r="P74" s="65"/>
      <c r="R74" s="476"/>
      <c r="S74" s="477"/>
      <c r="T74" s="475">
        <f t="shared" si="2"/>
        <v>0</v>
      </c>
      <c r="V74" s="190"/>
      <c r="W74" s="26"/>
      <c r="X74" s="26"/>
      <c r="Y74" s="191"/>
      <c r="AA74" s="190"/>
      <c r="AB74" s="191"/>
    </row>
    <row r="75" spans="1:28" ht="33.75" hidden="1" customHeight="1" thickBot="1">
      <c r="A75" s="2373"/>
      <c r="B75" s="2476" t="s">
        <v>106</v>
      </c>
      <c r="C75" s="2478" t="s">
        <v>107</v>
      </c>
      <c r="D75" s="2481">
        <v>3</v>
      </c>
      <c r="E75" s="2412">
        <v>5</v>
      </c>
      <c r="F75" s="416"/>
      <c r="G75" s="407"/>
      <c r="H75" s="351"/>
      <c r="I75" s="351"/>
      <c r="J75" s="351"/>
      <c r="K75" s="351"/>
      <c r="L75" s="165"/>
      <c r="M75" s="165"/>
      <c r="N75" s="165"/>
      <c r="O75" s="165"/>
      <c r="P75" s="65"/>
      <c r="R75" s="476"/>
      <c r="S75" s="477"/>
      <c r="T75" s="475">
        <f t="shared" si="2"/>
        <v>0</v>
      </c>
      <c r="V75" s="190"/>
      <c r="W75" s="26"/>
      <c r="X75" s="26"/>
      <c r="Y75" s="191"/>
      <c r="AA75" s="190"/>
      <c r="AB75" s="191"/>
    </row>
    <row r="76" spans="1:28" ht="33.75" hidden="1" customHeight="1" thickBot="1">
      <c r="A76" s="2373"/>
      <c r="B76" s="2476"/>
      <c r="C76" s="2479"/>
      <c r="D76" s="2482"/>
      <c r="E76" s="2395"/>
      <c r="F76" s="380"/>
      <c r="G76" s="399"/>
      <c r="H76" s="367"/>
      <c r="I76" s="367"/>
      <c r="J76" s="367"/>
      <c r="K76" s="367"/>
      <c r="L76" s="163"/>
      <c r="M76" s="163"/>
      <c r="N76" s="163"/>
      <c r="O76" s="163"/>
      <c r="P76" s="65"/>
      <c r="R76" s="476"/>
      <c r="S76" s="477"/>
      <c r="T76" s="475">
        <f t="shared" si="2"/>
        <v>0</v>
      </c>
      <c r="V76" s="190"/>
      <c r="W76" s="26"/>
      <c r="X76" s="26"/>
      <c r="Y76" s="191"/>
      <c r="AA76" s="190"/>
      <c r="AB76" s="191"/>
    </row>
    <row r="77" spans="1:28" ht="33.75" hidden="1" customHeight="1" thickBot="1">
      <c r="A77" s="2373"/>
      <c r="B77" s="2476"/>
      <c r="C77" s="2479"/>
      <c r="D77" s="2482"/>
      <c r="E77" s="2395"/>
      <c r="F77" s="380"/>
      <c r="G77" s="399"/>
      <c r="H77" s="367"/>
      <c r="I77" s="367"/>
      <c r="J77" s="367"/>
      <c r="K77" s="367"/>
      <c r="L77" s="163"/>
      <c r="M77" s="163"/>
      <c r="N77" s="163"/>
      <c r="O77" s="163"/>
      <c r="P77" s="65"/>
      <c r="R77" s="476"/>
      <c r="S77" s="477"/>
      <c r="T77" s="475">
        <f t="shared" si="2"/>
        <v>0</v>
      </c>
      <c r="V77" s="190"/>
      <c r="W77" s="26"/>
      <c r="X77" s="26"/>
      <c r="Y77" s="191"/>
      <c r="AA77" s="190"/>
      <c r="AB77" s="191"/>
    </row>
    <row r="78" spans="1:28" ht="33.75" hidden="1" customHeight="1" thickBot="1">
      <c r="A78" s="2373"/>
      <c r="B78" s="2476"/>
      <c r="C78" s="2480"/>
      <c r="D78" s="2483"/>
      <c r="E78" s="2413"/>
      <c r="F78" s="417"/>
      <c r="G78" s="411"/>
      <c r="H78" s="350"/>
      <c r="I78" s="350"/>
      <c r="J78" s="350"/>
      <c r="K78" s="350"/>
      <c r="L78" s="164"/>
      <c r="M78" s="164"/>
      <c r="N78" s="164"/>
      <c r="O78" s="164"/>
      <c r="P78" s="65"/>
      <c r="R78" s="476"/>
      <c r="S78" s="477"/>
      <c r="T78" s="475">
        <f t="shared" si="2"/>
        <v>0</v>
      </c>
      <c r="V78" s="190"/>
      <c r="W78" s="26"/>
      <c r="X78" s="26"/>
      <c r="Y78" s="191"/>
      <c r="AA78" s="190"/>
      <c r="AB78" s="191"/>
    </row>
    <row r="79" spans="1:28" ht="33.75" hidden="1" customHeight="1" thickBot="1">
      <c r="A79" s="2373"/>
      <c r="B79" s="2476"/>
      <c r="C79" s="2478" t="s">
        <v>108</v>
      </c>
      <c r="D79" s="2496">
        <v>28</v>
      </c>
      <c r="E79" s="2499">
        <v>35</v>
      </c>
      <c r="F79" s="416"/>
      <c r="G79" s="407"/>
      <c r="H79" s="351"/>
      <c r="I79" s="351"/>
      <c r="J79" s="351"/>
      <c r="K79" s="351"/>
      <c r="L79" s="165"/>
      <c r="M79" s="165"/>
      <c r="N79" s="165"/>
      <c r="O79" s="165"/>
      <c r="P79" s="65"/>
      <c r="R79" s="476"/>
      <c r="S79" s="477"/>
      <c r="T79" s="475">
        <f t="shared" si="2"/>
        <v>0</v>
      </c>
      <c r="V79" s="190"/>
      <c r="W79" s="26"/>
      <c r="X79" s="26"/>
      <c r="Y79" s="191"/>
      <c r="AA79" s="190"/>
      <c r="AB79" s="191"/>
    </row>
    <row r="80" spans="1:28" ht="33.75" hidden="1" customHeight="1" thickBot="1">
      <c r="A80" s="2373"/>
      <c r="B80" s="2476"/>
      <c r="C80" s="2494"/>
      <c r="D80" s="2497"/>
      <c r="E80" s="2500"/>
      <c r="F80" s="380"/>
      <c r="G80" s="399"/>
      <c r="H80" s="367"/>
      <c r="I80" s="367"/>
      <c r="J80" s="367"/>
      <c r="K80" s="367"/>
      <c r="L80" s="163"/>
      <c r="M80" s="163"/>
      <c r="N80" s="163"/>
      <c r="O80" s="163"/>
      <c r="P80" s="65"/>
      <c r="R80" s="476"/>
      <c r="S80" s="477"/>
      <c r="T80" s="475">
        <f t="shared" si="2"/>
        <v>0</v>
      </c>
      <c r="V80" s="190"/>
      <c r="W80" s="26"/>
      <c r="X80" s="26"/>
      <c r="Y80" s="191"/>
      <c r="AA80" s="190"/>
      <c r="AB80" s="191"/>
    </row>
    <row r="81" spans="1:28" ht="33.75" hidden="1" customHeight="1" thickBot="1">
      <c r="A81" s="2373"/>
      <c r="B81" s="2476"/>
      <c r="C81" s="2494"/>
      <c r="D81" s="2497"/>
      <c r="E81" s="2500"/>
      <c r="F81" s="380"/>
      <c r="G81" s="399"/>
      <c r="H81" s="367"/>
      <c r="I81" s="367"/>
      <c r="J81" s="367"/>
      <c r="K81" s="367"/>
      <c r="L81" s="163"/>
      <c r="M81" s="163"/>
      <c r="N81" s="163"/>
      <c r="O81" s="163"/>
      <c r="P81" s="65"/>
      <c r="R81" s="476"/>
      <c r="S81" s="477"/>
      <c r="T81" s="475">
        <f t="shared" si="2"/>
        <v>0</v>
      </c>
      <c r="V81" s="190"/>
      <c r="W81" s="26"/>
      <c r="X81" s="26"/>
      <c r="Y81" s="191"/>
      <c r="AA81" s="190"/>
      <c r="AB81" s="191"/>
    </row>
    <row r="82" spans="1:28" ht="33" hidden="1" customHeight="1" thickBot="1">
      <c r="A82" s="2373"/>
      <c r="B82" s="2477"/>
      <c r="C82" s="2495"/>
      <c r="D82" s="2498"/>
      <c r="E82" s="2501"/>
      <c r="F82" s="417"/>
      <c r="G82" s="411"/>
      <c r="H82" s="350"/>
      <c r="I82" s="350"/>
      <c r="J82" s="350"/>
      <c r="K82" s="350"/>
      <c r="L82" s="164"/>
      <c r="M82" s="164"/>
      <c r="N82" s="164"/>
      <c r="O82" s="164"/>
      <c r="P82" s="65"/>
      <c r="R82" s="476"/>
      <c r="S82" s="477"/>
      <c r="T82" s="475">
        <f t="shared" si="2"/>
        <v>0</v>
      </c>
      <c r="V82" s="190"/>
      <c r="W82" s="26"/>
      <c r="X82" s="26"/>
      <c r="Y82" s="191"/>
      <c r="AA82" s="190"/>
      <c r="AB82" s="191"/>
    </row>
    <row r="83" spans="1:28" s="158" customFormat="1" ht="6" hidden="1" customHeight="1" thickBot="1">
      <c r="A83" s="414"/>
      <c r="G83" s="423"/>
      <c r="H83" s="424"/>
      <c r="I83" s="424"/>
      <c r="J83" s="424"/>
      <c r="K83" s="424"/>
      <c r="L83" s="424"/>
      <c r="M83" s="424"/>
      <c r="N83" s="424"/>
      <c r="O83" s="424"/>
      <c r="P83" s="424"/>
      <c r="R83" s="476"/>
      <c r="S83" s="496"/>
      <c r="T83" s="475">
        <f t="shared" si="2"/>
        <v>0</v>
      </c>
      <c r="V83" s="194"/>
      <c r="W83" s="301"/>
      <c r="X83" s="301"/>
      <c r="Y83" s="195"/>
      <c r="AA83" s="194"/>
      <c r="AB83" s="195"/>
    </row>
    <row r="84" spans="1:28" ht="36.75" hidden="1" customHeight="1" thickBot="1">
      <c r="A84" s="2372" t="s">
        <v>109</v>
      </c>
      <c r="B84" s="2474" t="s">
        <v>110</v>
      </c>
      <c r="C84" s="2542" t="s">
        <v>111</v>
      </c>
      <c r="D84" s="2545">
        <v>0.49</v>
      </c>
      <c r="E84" s="2445">
        <v>0.6</v>
      </c>
      <c r="F84" s="380"/>
      <c r="G84" s="399"/>
      <c r="H84" s="351"/>
      <c r="I84" s="351"/>
      <c r="J84" s="351"/>
      <c r="K84" s="351"/>
      <c r="L84" s="165"/>
      <c r="M84" s="165"/>
      <c r="N84" s="165"/>
      <c r="O84" s="165"/>
      <c r="P84" s="65"/>
      <c r="R84" s="476"/>
      <c r="S84" s="477"/>
      <c r="T84" s="475">
        <f t="shared" si="2"/>
        <v>0</v>
      </c>
      <c r="V84" s="190"/>
      <c r="W84" s="26"/>
      <c r="X84" s="26"/>
      <c r="Y84" s="191"/>
      <c r="AA84" s="190"/>
      <c r="AB84" s="191"/>
    </row>
    <row r="85" spans="1:28" ht="36.75" hidden="1" customHeight="1" thickBot="1">
      <c r="A85" s="2372"/>
      <c r="B85" s="2469"/>
      <c r="C85" s="2543"/>
      <c r="D85" s="2410"/>
      <c r="E85" s="2446"/>
      <c r="F85" s="380"/>
      <c r="G85" s="399"/>
      <c r="H85" s="367"/>
      <c r="I85" s="367"/>
      <c r="J85" s="367"/>
      <c r="K85" s="367"/>
      <c r="L85" s="163"/>
      <c r="M85" s="163"/>
      <c r="N85" s="163"/>
      <c r="O85" s="163"/>
      <c r="P85" s="65"/>
      <c r="R85" s="476"/>
      <c r="S85" s="477"/>
      <c r="T85" s="475">
        <f t="shared" si="2"/>
        <v>0</v>
      </c>
      <c r="V85" s="190"/>
      <c r="W85" s="26"/>
      <c r="X85" s="26"/>
      <c r="Y85" s="191"/>
      <c r="AA85" s="190"/>
      <c r="AB85" s="191"/>
    </row>
    <row r="86" spans="1:28" ht="36.75" hidden="1" customHeight="1" thickBot="1">
      <c r="A86" s="2372"/>
      <c r="B86" s="2469"/>
      <c r="C86" s="2543"/>
      <c r="D86" s="2410"/>
      <c r="E86" s="2446"/>
      <c r="F86" s="380"/>
      <c r="G86" s="399"/>
      <c r="H86" s="367"/>
      <c r="I86" s="367"/>
      <c r="J86" s="367"/>
      <c r="K86" s="367"/>
      <c r="L86" s="163"/>
      <c r="M86" s="163"/>
      <c r="N86" s="163"/>
      <c r="O86" s="163"/>
      <c r="P86" s="65"/>
      <c r="R86" s="476"/>
      <c r="S86" s="477"/>
      <c r="T86" s="475">
        <f t="shared" si="2"/>
        <v>0</v>
      </c>
      <c r="V86" s="190"/>
      <c r="W86" s="26"/>
      <c r="X86" s="26"/>
      <c r="Y86" s="191"/>
      <c r="AA86" s="190"/>
      <c r="AB86" s="191"/>
    </row>
    <row r="87" spans="1:28" ht="36.75" hidden="1" customHeight="1" thickBot="1">
      <c r="A87" s="2372"/>
      <c r="B87" s="2470"/>
      <c r="C87" s="2544"/>
      <c r="D87" s="2411"/>
      <c r="E87" s="2447"/>
      <c r="F87" s="417"/>
      <c r="G87" s="411"/>
      <c r="H87" s="350"/>
      <c r="I87" s="350"/>
      <c r="J87" s="350"/>
      <c r="K87" s="350"/>
      <c r="L87" s="164"/>
      <c r="M87" s="164"/>
      <c r="N87" s="164"/>
      <c r="O87" s="164"/>
      <c r="P87" s="65"/>
      <c r="R87" s="476"/>
      <c r="S87" s="477"/>
      <c r="T87" s="475">
        <f t="shared" si="2"/>
        <v>0</v>
      </c>
      <c r="V87" s="190"/>
      <c r="W87" s="26"/>
      <c r="X87" s="26"/>
      <c r="Y87" s="191"/>
      <c r="AA87" s="190"/>
      <c r="AB87" s="191"/>
    </row>
    <row r="88" spans="1:28" ht="36.75" customHeight="1" thickBot="1">
      <c r="A88" s="2372"/>
      <c r="B88" s="2474" t="s">
        <v>112</v>
      </c>
      <c r="C88" s="2484" t="s">
        <v>113</v>
      </c>
      <c r="D88" s="2487">
        <v>0.13</v>
      </c>
      <c r="E88" s="2452">
        <v>0.45</v>
      </c>
      <c r="F88" s="380" t="s">
        <v>204</v>
      </c>
      <c r="G88" s="407">
        <v>2</v>
      </c>
      <c r="H88" s="351"/>
      <c r="I88" s="351">
        <v>1</v>
      </c>
      <c r="J88" s="351">
        <v>1</v>
      </c>
      <c r="K88" s="351"/>
      <c r="L88" s="165"/>
      <c r="M88" s="165"/>
      <c r="N88" s="165"/>
      <c r="O88" s="165"/>
      <c r="P88" s="65">
        <f t="shared" ref="P88:P95" si="3">(SUM(L88:O88)/SUM(H88:K88))</f>
        <v>0</v>
      </c>
      <c r="R88" s="500"/>
      <c r="S88" s="477"/>
      <c r="T88" s="475">
        <f t="shared" si="2"/>
        <v>0</v>
      </c>
      <c r="V88" s="190"/>
      <c r="W88" s="26"/>
      <c r="X88" s="26"/>
      <c r="Y88" s="191"/>
      <c r="AA88" s="190"/>
      <c r="AB88" s="191"/>
    </row>
    <row r="89" spans="1:28" ht="36.75" customHeight="1" thickBot="1">
      <c r="A89" s="2372"/>
      <c r="B89" s="2469"/>
      <c r="C89" s="2485"/>
      <c r="D89" s="2488"/>
      <c r="E89" s="2446"/>
      <c r="F89" s="428" t="s">
        <v>640</v>
      </c>
      <c r="G89" s="399">
        <v>1</v>
      </c>
      <c r="H89" s="367"/>
      <c r="I89" s="367"/>
      <c r="J89" s="367"/>
      <c r="K89" s="367">
        <v>1</v>
      </c>
      <c r="L89" s="163"/>
      <c r="M89" s="163"/>
      <c r="N89" s="163"/>
      <c r="O89" s="163"/>
      <c r="P89" s="65">
        <f t="shared" si="3"/>
        <v>0</v>
      </c>
      <c r="R89" s="500">
        <v>1000000</v>
      </c>
      <c r="S89" s="477">
        <v>500000</v>
      </c>
      <c r="T89" s="475">
        <f t="shared" si="2"/>
        <v>500000</v>
      </c>
      <c r="V89" s="190"/>
      <c r="W89" s="26"/>
      <c r="X89" s="26"/>
      <c r="Y89" s="191"/>
      <c r="AA89" s="190"/>
      <c r="AB89" s="191"/>
    </row>
    <row r="90" spans="1:28" ht="36.75" hidden="1" customHeight="1" thickBot="1">
      <c r="A90" s="2372"/>
      <c r="B90" s="2469"/>
      <c r="C90" s="2485"/>
      <c r="D90" s="2488"/>
      <c r="E90" s="2446"/>
      <c r="F90" s="380"/>
      <c r="G90" s="399"/>
      <c r="H90" s="367"/>
      <c r="I90" s="367"/>
      <c r="J90" s="367"/>
      <c r="K90" s="367"/>
      <c r="L90" s="163"/>
      <c r="M90" s="163"/>
      <c r="N90" s="163"/>
      <c r="O90" s="163"/>
      <c r="P90" s="65"/>
      <c r="R90" s="500"/>
      <c r="S90" s="477"/>
      <c r="T90" s="475">
        <f t="shared" si="2"/>
        <v>0</v>
      </c>
      <c r="V90" s="190"/>
      <c r="W90" s="26"/>
      <c r="X90" s="26"/>
      <c r="Y90" s="191"/>
      <c r="AA90" s="190"/>
      <c r="AB90" s="191"/>
    </row>
    <row r="91" spans="1:28" ht="36" hidden="1" customHeight="1" thickBot="1">
      <c r="A91" s="2373"/>
      <c r="B91" s="2470"/>
      <c r="C91" s="2486"/>
      <c r="D91" s="2489"/>
      <c r="E91" s="2447"/>
      <c r="F91" s="417"/>
      <c r="G91" s="411"/>
      <c r="H91" s="350"/>
      <c r="I91" s="350"/>
      <c r="J91" s="350"/>
      <c r="K91" s="350"/>
      <c r="L91" s="164"/>
      <c r="M91" s="164"/>
      <c r="N91" s="164"/>
      <c r="O91" s="164"/>
      <c r="P91" s="65"/>
      <c r="R91" s="476"/>
      <c r="S91" s="477"/>
      <c r="T91" s="475">
        <f t="shared" si="2"/>
        <v>0</v>
      </c>
      <c r="V91" s="190"/>
      <c r="W91" s="26"/>
      <c r="X91" s="26"/>
      <c r="Y91" s="191"/>
      <c r="AA91" s="190"/>
      <c r="AB91" s="191"/>
    </row>
    <row r="92" spans="1:28" ht="40.5" customHeight="1" thickBot="1">
      <c r="A92" s="2373"/>
      <c r="B92" s="2474" t="s">
        <v>114</v>
      </c>
      <c r="C92" s="2490" t="s">
        <v>115</v>
      </c>
      <c r="D92" s="2488">
        <v>0.16</v>
      </c>
      <c r="E92" s="2446">
        <v>0.45</v>
      </c>
      <c r="F92" s="483" t="s">
        <v>641</v>
      </c>
      <c r="G92" s="413">
        <v>1</v>
      </c>
      <c r="H92" s="351"/>
      <c r="I92" s="351"/>
      <c r="J92" s="351">
        <v>1</v>
      </c>
      <c r="K92" s="351"/>
      <c r="L92" s="165"/>
      <c r="M92" s="165"/>
      <c r="N92" s="165"/>
      <c r="O92" s="165"/>
      <c r="P92" s="65">
        <f t="shared" si="3"/>
        <v>0</v>
      </c>
      <c r="R92" s="476">
        <v>1000000</v>
      </c>
      <c r="S92" s="477">
        <v>500000</v>
      </c>
      <c r="T92" s="475">
        <f t="shared" si="2"/>
        <v>500000</v>
      </c>
      <c r="V92" s="190"/>
      <c r="W92" s="26"/>
      <c r="X92" s="26"/>
      <c r="Y92" s="191"/>
      <c r="AA92" s="190"/>
      <c r="AB92" s="191"/>
    </row>
    <row r="93" spans="1:28" ht="40.5" customHeight="1" thickBot="1">
      <c r="A93" s="2373"/>
      <c r="B93" s="2469"/>
      <c r="C93" s="2490"/>
      <c r="D93" s="2488"/>
      <c r="E93" s="2446"/>
      <c r="F93" s="491" t="s">
        <v>642</v>
      </c>
      <c r="G93" s="399">
        <v>1</v>
      </c>
      <c r="H93" s="367"/>
      <c r="I93" s="367"/>
      <c r="J93" s="367">
        <v>1</v>
      </c>
      <c r="K93" s="367"/>
      <c r="L93" s="163"/>
      <c r="M93" s="163"/>
      <c r="N93" s="163"/>
      <c r="O93" s="163"/>
      <c r="P93" s="65">
        <f t="shared" si="3"/>
        <v>0</v>
      </c>
      <c r="R93" s="476">
        <v>10000</v>
      </c>
      <c r="S93" s="477">
        <v>5000</v>
      </c>
      <c r="T93" s="475">
        <f t="shared" si="2"/>
        <v>5000</v>
      </c>
      <c r="V93" s="190"/>
      <c r="W93" s="26"/>
      <c r="X93" s="26"/>
      <c r="Y93" s="191"/>
      <c r="AA93" s="190"/>
      <c r="AB93" s="191"/>
    </row>
    <row r="94" spans="1:28" ht="40.5" customHeight="1" thickBot="1">
      <c r="A94" s="2373"/>
      <c r="B94" s="2469"/>
      <c r="C94" s="2490"/>
      <c r="D94" s="2488"/>
      <c r="E94" s="2446"/>
      <c r="F94" s="483" t="s">
        <v>643</v>
      </c>
      <c r="G94" s="399">
        <v>4</v>
      </c>
      <c r="H94" s="367">
        <v>1</v>
      </c>
      <c r="I94" s="367">
        <v>1</v>
      </c>
      <c r="J94" s="367">
        <v>1</v>
      </c>
      <c r="K94" s="367">
        <v>1</v>
      </c>
      <c r="L94" s="163"/>
      <c r="M94" s="163"/>
      <c r="N94" s="163"/>
      <c r="O94" s="163"/>
      <c r="P94" s="65">
        <f t="shared" si="3"/>
        <v>0</v>
      </c>
      <c r="R94" s="476">
        <v>50000</v>
      </c>
      <c r="S94" s="477">
        <v>0</v>
      </c>
      <c r="T94" s="475">
        <f t="shared" si="2"/>
        <v>50000</v>
      </c>
      <c r="V94" s="190"/>
      <c r="W94" s="26"/>
      <c r="X94" s="26"/>
      <c r="Y94" s="191"/>
      <c r="AA94" s="190"/>
      <c r="AB94" s="191"/>
    </row>
    <row r="95" spans="1:28" ht="40.950000000000003" customHeight="1" thickBot="1">
      <c r="A95" s="2373"/>
      <c r="B95" s="2470"/>
      <c r="C95" s="2491"/>
      <c r="D95" s="2492"/>
      <c r="E95" s="2493"/>
      <c r="F95" s="483" t="s">
        <v>644</v>
      </c>
      <c r="G95" s="472" t="s">
        <v>197</v>
      </c>
      <c r="H95" s="350">
        <v>1</v>
      </c>
      <c r="I95" s="350">
        <v>1</v>
      </c>
      <c r="J95" s="350">
        <v>1</v>
      </c>
      <c r="K95" s="350">
        <v>1</v>
      </c>
      <c r="L95" s="164"/>
      <c r="M95" s="164"/>
      <c r="N95" s="164"/>
      <c r="O95" s="164"/>
      <c r="P95" s="65">
        <f t="shared" si="3"/>
        <v>0</v>
      </c>
      <c r="R95" s="476">
        <v>50000</v>
      </c>
      <c r="S95" s="477">
        <v>0</v>
      </c>
      <c r="T95" s="475">
        <f t="shared" si="2"/>
        <v>50000</v>
      </c>
      <c r="V95" s="190"/>
      <c r="W95" s="26"/>
      <c r="X95" s="26"/>
      <c r="Y95" s="191"/>
      <c r="AA95" s="190"/>
      <c r="AB95" s="191"/>
    </row>
    <row r="96" spans="1:28" s="158" customFormat="1" ht="7.5" customHeight="1" thickBot="1">
      <c r="A96" s="414"/>
      <c r="G96" s="415"/>
      <c r="H96" s="301"/>
      <c r="I96" s="301"/>
      <c r="J96" s="301"/>
      <c r="K96" s="301"/>
      <c r="L96" s="301"/>
      <c r="M96" s="301"/>
      <c r="N96" s="301"/>
      <c r="O96" s="301"/>
      <c r="P96" s="301"/>
      <c r="R96" s="495"/>
      <c r="S96" s="496"/>
      <c r="T96" s="475">
        <f t="shared" si="2"/>
        <v>0</v>
      </c>
      <c r="V96" s="194"/>
      <c r="W96" s="301"/>
      <c r="X96" s="301"/>
      <c r="Y96" s="195"/>
      <c r="AA96" s="194"/>
      <c r="AB96" s="195"/>
    </row>
    <row r="97" spans="1:28" s="291" customFormat="1" ht="38.25" hidden="1" customHeight="1" thickBot="1">
      <c r="A97" s="2516" t="s">
        <v>116</v>
      </c>
      <c r="B97" s="2505" t="s">
        <v>117</v>
      </c>
      <c r="C97" s="2517" t="s">
        <v>118</v>
      </c>
      <c r="D97" s="2520">
        <v>0.72</v>
      </c>
      <c r="E97" s="2502">
        <v>0.95</v>
      </c>
      <c r="F97" s="23"/>
      <c r="G97" s="141"/>
      <c r="H97" s="351"/>
      <c r="I97" s="351"/>
      <c r="J97" s="351"/>
      <c r="K97" s="351"/>
      <c r="L97" s="165"/>
      <c r="M97" s="165"/>
      <c r="N97" s="165"/>
      <c r="O97" s="165"/>
      <c r="P97" s="65"/>
      <c r="R97" s="501"/>
      <c r="S97" s="502"/>
      <c r="T97" s="475">
        <f t="shared" si="2"/>
        <v>0</v>
      </c>
      <c r="V97" s="344"/>
      <c r="W97" s="366"/>
      <c r="X97" s="366"/>
      <c r="Y97" s="308"/>
      <c r="AA97" s="344"/>
      <c r="AB97" s="308"/>
    </row>
    <row r="98" spans="1:28" s="295" customFormat="1" ht="38.25" hidden="1" customHeight="1" thickBot="1">
      <c r="A98" s="2516"/>
      <c r="B98" s="2506"/>
      <c r="C98" s="2518"/>
      <c r="D98" s="2512"/>
      <c r="E98" s="2503"/>
      <c r="F98" s="518"/>
      <c r="G98" s="519"/>
      <c r="H98" s="3"/>
      <c r="I98" s="3"/>
      <c r="J98" s="3"/>
      <c r="K98" s="3"/>
      <c r="L98" s="2"/>
      <c r="M98" s="2"/>
      <c r="N98" s="2"/>
      <c r="O98" s="2"/>
      <c r="P98" s="65"/>
      <c r="R98" s="520">
        <f>(200*10)*110</f>
        <v>220000</v>
      </c>
      <c r="S98" s="521"/>
      <c r="T98" s="516">
        <f t="shared" si="2"/>
        <v>220000</v>
      </c>
      <c r="V98" s="297"/>
      <c r="W98" s="294"/>
      <c r="X98" s="294"/>
      <c r="Y98" s="298"/>
      <c r="AA98" s="297"/>
      <c r="AB98" s="298"/>
    </row>
    <row r="99" spans="1:28" s="291" customFormat="1" ht="38.25" hidden="1" customHeight="1" thickBot="1">
      <c r="A99" s="2516"/>
      <c r="B99" s="2506"/>
      <c r="C99" s="2518"/>
      <c r="D99" s="2512"/>
      <c r="E99" s="2503"/>
      <c r="F99" s="438"/>
      <c r="G99" s="141"/>
      <c r="H99" s="367"/>
      <c r="I99" s="367"/>
      <c r="J99" s="367"/>
      <c r="K99" s="367"/>
      <c r="L99" s="163"/>
      <c r="M99" s="163"/>
      <c r="N99" s="163"/>
      <c r="O99" s="163"/>
      <c r="P99" s="65"/>
      <c r="R99" s="501"/>
      <c r="S99" s="502"/>
      <c r="T99" s="475">
        <f t="shared" si="2"/>
        <v>0</v>
      </c>
      <c r="V99" s="344"/>
      <c r="W99" s="366"/>
      <c r="X99" s="366"/>
      <c r="Y99" s="308"/>
      <c r="AA99" s="344"/>
      <c r="AB99" s="308"/>
    </row>
    <row r="100" spans="1:28" s="291" customFormat="1" ht="38.25" hidden="1" customHeight="1" thickBot="1">
      <c r="A100" s="2516"/>
      <c r="B100" s="2507"/>
      <c r="C100" s="2519"/>
      <c r="D100" s="2513"/>
      <c r="E100" s="2504"/>
      <c r="F100" s="439"/>
      <c r="G100" s="145"/>
      <c r="H100" s="350"/>
      <c r="I100" s="350"/>
      <c r="J100" s="350"/>
      <c r="K100" s="350"/>
      <c r="L100" s="164"/>
      <c r="M100" s="164"/>
      <c r="N100" s="164"/>
      <c r="O100" s="164"/>
      <c r="P100" s="65"/>
      <c r="R100" s="501"/>
      <c r="S100" s="502"/>
      <c r="T100" s="475">
        <f t="shared" si="2"/>
        <v>0</v>
      </c>
      <c r="V100" s="344"/>
      <c r="W100" s="366"/>
      <c r="X100" s="366"/>
      <c r="Y100" s="308"/>
      <c r="AA100" s="344"/>
      <c r="AB100" s="308"/>
    </row>
    <row r="101" spans="1:28" s="295" customFormat="1" ht="37.5" customHeight="1" thickBot="1">
      <c r="A101" s="2516"/>
      <c r="B101" s="2505" t="s">
        <v>119</v>
      </c>
      <c r="C101" s="2508" t="s">
        <v>120</v>
      </c>
      <c r="D101" s="2511">
        <v>0.7</v>
      </c>
      <c r="E101" s="2514">
        <v>0.95</v>
      </c>
      <c r="F101" s="522" t="s">
        <v>598</v>
      </c>
      <c r="G101" s="523"/>
      <c r="H101" s="4"/>
      <c r="I101" s="4"/>
      <c r="J101" s="4"/>
      <c r="K101" s="4"/>
      <c r="L101" s="130"/>
      <c r="M101" s="130"/>
      <c r="N101" s="130"/>
      <c r="O101" s="130"/>
      <c r="P101" s="65"/>
      <c r="R101" s="524">
        <v>100000</v>
      </c>
      <c r="S101" s="521"/>
      <c r="T101" s="516">
        <f t="shared" si="2"/>
        <v>100000</v>
      </c>
      <c r="V101" s="297"/>
      <c r="W101" s="294"/>
      <c r="X101" s="294"/>
      <c r="Y101" s="298"/>
      <c r="AA101" s="297"/>
      <c r="AB101" s="298"/>
    </row>
    <row r="102" spans="1:28" s="291" customFormat="1" ht="37.5" hidden="1" customHeight="1" thickBot="1">
      <c r="A102" s="2516"/>
      <c r="B102" s="2506"/>
      <c r="C102" s="2509"/>
      <c r="D102" s="2512"/>
      <c r="E102" s="2503"/>
      <c r="F102" s="438"/>
      <c r="G102" s="141"/>
      <c r="H102" s="367"/>
      <c r="I102" s="367"/>
      <c r="J102" s="367"/>
      <c r="K102" s="367"/>
      <c r="L102" s="163"/>
      <c r="M102" s="163"/>
      <c r="N102" s="163"/>
      <c r="O102" s="163"/>
      <c r="P102" s="65"/>
      <c r="R102" s="501"/>
      <c r="S102" s="502"/>
      <c r="T102" s="475">
        <f t="shared" si="2"/>
        <v>0</v>
      </c>
      <c r="V102" s="344"/>
      <c r="W102" s="366"/>
      <c r="X102" s="366"/>
      <c r="Y102" s="308"/>
      <c r="AA102" s="344"/>
      <c r="AB102" s="308"/>
    </row>
    <row r="103" spans="1:28" s="291" customFormat="1" ht="37.5" hidden="1" customHeight="1" thickBot="1">
      <c r="A103" s="2516"/>
      <c r="B103" s="2506"/>
      <c r="C103" s="2509"/>
      <c r="D103" s="2512"/>
      <c r="E103" s="2503"/>
      <c r="F103" s="438"/>
      <c r="G103" s="141"/>
      <c r="H103" s="367"/>
      <c r="I103" s="367"/>
      <c r="J103" s="367"/>
      <c r="K103" s="367"/>
      <c r="L103" s="163"/>
      <c r="M103" s="163"/>
      <c r="N103" s="163"/>
      <c r="O103" s="163"/>
      <c r="P103" s="65"/>
      <c r="R103" s="501"/>
      <c r="S103" s="502"/>
      <c r="T103" s="475">
        <f t="shared" si="2"/>
        <v>0</v>
      </c>
      <c r="V103" s="344"/>
      <c r="W103" s="366"/>
      <c r="X103" s="366"/>
      <c r="Y103" s="308"/>
      <c r="AA103" s="344"/>
      <c r="AB103" s="308"/>
    </row>
    <row r="104" spans="1:28" s="291" customFormat="1" ht="37.5" hidden="1" customHeight="1" thickBot="1">
      <c r="A104" s="2516"/>
      <c r="B104" s="2507"/>
      <c r="C104" s="2510"/>
      <c r="D104" s="2513"/>
      <c r="E104" s="2504"/>
      <c r="F104" s="439"/>
      <c r="G104" s="145"/>
      <c r="H104" s="350"/>
      <c r="I104" s="350"/>
      <c r="J104" s="350"/>
      <c r="K104" s="350"/>
      <c r="L104" s="164"/>
      <c r="M104" s="164"/>
      <c r="N104" s="164"/>
      <c r="O104" s="164"/>
      <c r="P104" s="65"/>
      <c r="R104" s="501"/>
      <c r="S104" s="502"/>
      <c r="T104" s="475">
        <f t="shared" si="2"/>
        <v>0</v>
      </c>
      <c r="V104" s="344"/>
      <c r="W104" s="366"/>
      <c r="X104" s="366"/>
      <c r="Y104" s="308"/>
      <c r="AA104" s="344"/>
      <c r="AB104" s="308"/>
    </row>
    <row r="105" spans="1:28" s="291" customFormat="1" ht="30.75" hidden="1" customHeight="1" thickBot="1">
      <c r="A105" s="2516"/>
      <c r="B105" s="2521" t="s">
        <v>121</v>
      </c>
      <c r="C105" s="2454" t="s">
        <v>122</v>
      </c>
      <c r="D105" s="2398">
        <v>0.31</v>
      </c>
      <c r="E105" s="2395" t="s">
        <v>123</v>
      </c>
      <c r="F105" s="446"/>
      <c r="G105" s="149"/>
      <c r="H105" s="351"/>
      <c r="I105" s="351"/>
      <c r="J105" s="351"/>
      <c r="K105" s="351"/>
      <c r="L105" s="165"/>
      <c r="M105" s="165"/>
      <c r="N105" s="165"/>
      <c r="O105" s="165"/>
      <c r="P105" s="65"/>
      <c r="R105" s="501"/>
      <c r="S105" s="502"/>
      <c r="T105" s="475">
        <f t="shared" si="2"/>
        <v>0</v>
      </c>
      <c r="V105" s="344"/>
      <c r="W105" s="366"/>
      <c r="X105" s="366"/>
      <c r="Y105" s="308"/>
      <c r="AA105" s="344"/>
      <c r="AB105" s="308"/>
    </row>
    <row r="106" spans="1:28" s="291" customFormat="1" ht="30.75" hidden="1" customHeight="1" thickBot="1">
      <c r="A106" s="2516"/>
      <c r="B106" s="2522"/>
      <c r="C106" s="2472"/>
      <c r="D106" s="2398"/>
      <c r="E106" s="2395"/>
      <c r="F106" s="438"/>
      <c r="G106" s="141"/>
      <c r="H106" s="367"/>
      <c r="I106" s="367"/>
      <c r="J106" s="367"/>
      <c r="K106" s="367"/>
      <c r="L106" s="163"/>
      <c r="M106" s="163"/>
      <c r="N106" s="163"/>
      <c r="O106" s="163"/>
      <c r="P106" s="65"/>
      <c r="R106" s="501"/>
      <c r="S106" s="502"/>
      <c r="T106" s="475">
        <f t="shared" si="2"/>
        <v>0</v>
      </c>
      <c r="V106" s="344"/>
      <c r="W106" s="366"/>
      <c r="X106" s="366"/>
      <c r="Y106" s="308"/>
      <c r="AA106" s="344"/>
      <c r="AB106" s="308"/>
    </row>
    <row r="107" spans="1:28" s="291" customFormat="1" ht="30.75" hidden="1" customHeight="1" thickBot="1">
      <c r="A107" s="2516"/>
      <c r="B107" s="2522"/>
      <c r="C107" s="2472"/>
      <c r="D107" s="2398"/>
      <c r="E107" s="2395"/>
      <c r="F107" s="438"/>
      <c r="G107" s="141"/>
      <c r="H107" s="367"/>
      <c r="I107" s="367"/>
      <c r="J107" s="367"/>
      <c r="K107" s="367"/>
      <c r="L107" s="163"/>
      <c r="M107" s="163"/>
      <c r="N107" s="163"/>
      <c r="O107" s="163"/>
      <c r="P107" s="65"/>
      <c r="R107" s="501"/>
      <c r="S107" s="502"/>
      <c r="T107" s="475">
        <f t="shared" si="2"/>
        <v>0</v>
      </c>
      <c r="V107" s="344"/>
      <c r="W107" s="366"/>
      <c r="X107" s="366"/>
      <c r="Y107" s="308"/>
      <c r="AA107" s="344"/>
      <c r="AB107" s="308"/>
    </row>
    <row r="108" spans="1:28" ht="30.75" hidden="1" customHeight="1" thickBot="1">
      <c r="A108" s="2516"/>
      <c r="B108" s="2523"/>
      <c r="C108" s="2524"/>
      <c r="D108" s="2525"/>
      <c r="E108" s="2526"/>
      <c r="F108" s="380"/>
      <c r="G108" s="399"/>
      <c r="H108" s="350"/>
      <c r="I108" s="350"/>
      <c r="J108" s="350"/>
      <c r="K108" s="350"/>
      <c r="L108" s="164"/>
      <c r="M108" s="164"/>
      <c r="N108" s="164"/>
      <c r="O108" s="164"/>
      <c r="P108" s="65"/>
      <c r="R108" s="476"/>
      <c r="S108" s="477"/>
      <c r="T108" s="475">
        <f t="shared" si="2"/>
        <v>0</v>
      </c>
      <c r="V108" s="190"/>
      <c r="W108" s="26"/>
      <c r="X108" s="26"/>
      <c r="Y108" s="191"/>
      <c r="AA108" s="190"/>
      <c r="AB108" s="191"/>
    </row>
    <row r="109" spans="1:28" s="161" customFormat="1" ht="15.75" customHeight="1" thickBot="1">
      <c r="A109" s="447"/>
      <c r="C109" s="448"/>
      <c r="G109" s="449"/>
      <c r="H109" s="311"/>
      <c r="I109" s="311"/>
      <c r="J109" s="311"/>
      <c r="K109" s="311"/>
      <c r="L109" s="311"/>
      <c r="M109" s="311"/>
      <c r="N109" s="311"/>
      <c r="O109" s="311"/>
      <c r="P109" s="349"/>
      <c r="R109" s="476"/>
      <c r="S109" s="503"/>
      <c r="T109" s="475">
        <f t="shared" si="2"/>
        <v>0</v>
      </c>
      <c r="V109" s="348"/>
      <c r="W109" s="311"/>
      <c r="X109" s="311"/>
      <c r="Y109" s="349"/>
      <c r="AA109" s="348"/>
      <c r="AB109" s="349"/>
    </row>
    <row r="110" spans="1:28" ht="24" customHeight="1" thickBot="1">
      <c r="A110" s="2515" t="s">
        <v>124</v>
      </c>
      <c r="C110" s="450"/>
      <c r="F110" s="319" t="s">
        <v>9</v>
      </c>
      <c r="G110" s="399"/>
      <c r="H110" s="26"/>
      <c r="I110" s="26"/>
      <c r="J110" s="26"/>
      <c r="K110" s="26"/>
      <c r="L110" s="26"/>
      <c r="M110" s="26"/>
      <c r="N110" s="26"/>
      <c r="O110" s="26"/>
      <c r="P110" s="191"/>
      <c r="R110" s="476">
        <v>40000</v>
      </c>
      <c r="S110" s="477">
        <v>0</v>
      </c>
      <c r="T110" s="475">
        <f t="shared" si="2"/>
        <v>40000</v>
      </c>
      <c r="V110" s="190"/>
      <c r="W110" s="26"/>
      <c r="X110" s="26"/>
      <c r="Y110" s="191"/>
      <c r="AA110" s="190"/>
      <c r="AB110" s="191"/>
    </row>
    <row r="111" spans="1:28" ht="24" customHeight="1" thickBot="1">
      <c r="A111" s="2515"/>
      <c r="C111" s="450"/>
      <c r="F111" s="319" t="s">
        <v>205</v>
      </c>
      <c r="G111" s="399"/>
      <c r="H111" s="26"/>
      <c r="I111" s="26"/>
      <c r="J111" s="26"/>
      <c r="K111" s="26"/>
      <c r="L111" s="26"/>
      <c r="M111" s="26"/>
      <c r="N111" s="26"/>
      <c r="O111" s="26"/>
      <c r="P111" s="191"/>
      <c r="R111" s="476">
        <v>18000</v>
      </c>
      <c r="S111" s="477">
        <v>0</v>
      </c>
      <c r="T111" s="475">
        <f t="shared" si="2"/>
        <v>18000</v>
      </c>
      <c r="V111" s="190"/>
      <c r="W111" s="26"/>
      <c r="X111" s="26"/>
      <c r="Y111" s="191"/>
      <c r="AA111" s="190"/>
      <c r="AB111" s="191"/>
    </row>
    <row r="112" spans="1:28" ht="24" customHeight="1" thickBot="1">
      <c r="A112" s="2515"/>
      <c r="C112" s="450"/>
      <c r="F112" s="319" t="s">
        <v>206</v>
      </c>
      <c r="G112" s="399"/>
      <c r="H112" s="26"/>
      <c r="I112" s="26"/>
      <c r="J112" s="26"/>
      <c r="K112" s="26"/>
      <c r="L112" s="26"/>
      <c r="M112" s="26"/>
      <c r="N112" s="26"/>
      <c r="O112" s="26"/>
      <c r="P112" s="191"/>
      <c r="R112" s="476">
        <v>10000</v>
      </c>
      <c r="S112" s="477">
        <v>0</v>
      </c>
      <c r="T112" s="475">
        <f t="shared" si="2"/>
        <v>10000</v>
      </c>
      <c r="V112" s="190"/>
      <c r="W112" s="26"/>
      <c r="X112" s="26"/>
      <c r="Y112" s="191"/>
      <c r="AA112" s="190"/>
      <c r="AB112" s="191"/>
    </row>
    <row r="113" spans="1:55" ht="24" customHeight="1">
      <c r="A113" s="2515"/>
      <c r="C113" s="450"/>
      <c r="F113" s="319" t="s">
        <v>207</v>
      </c>
      <c r="G113" s="399"/>
      <c r="H113" s="26"/>
      <c r="I113" s="26"/>
      <c r="J113" s="26"/>
      <c r="K113" s="26"/>
      <c r="L113" s="26"/>
      <c r="M113" s="26"/>
      <c r="N113" s="26"/>
      <c r="O113" s="26"/>
      <c r="P113" s="191"/>
      <c r="R113" s="476">
        <v>60000</v>
      </c>
      <c r="S113" s="477">
        <v>0</v>
      </c>
      <c r="T113" s="475">
        <f t="shared" si="2"/>
        <v>60000</v>
      </c>
      <c r="V113" s="190"/>
      <c r="W113" s="26"/>
      <c r="X113" s="26"/>
      <c r="Y113" s="191"/>
      <c r="AA113" s="190"/>
      <c r="AB113" s="191"/>
    </row>
    <row r="114" spans="1:55" ht="24" customHeight="1" thickBot="1">
      <c r="A114" s="2515"/>
      <c r="C114" s="450"/>
      <c r="G114" s="399"/>
      <c r="H114" s="26"/>
      <c r="I114" s="26"/>
      <c r="J114" s="26"/>
      <c r="K114" s="26"/>
      <c r="L114" s="26"/>
      <c r="M114" s="26"/>
      <c r="N114" s="26"/>
      <c r="O114" s="26"/>
      <c r="P114" s="191"/>
      <c r="R114" s="504"/>
      <c r="S114" s="505"/>
      <c r="T114" s="506"/>
      <c r="V114" s="190"/>
      <c r="W114" s="26"/>
      <c r="X114" s="26"/>
      <c r="Y114" s="191"/>
      <c r="AA114" s="190"/>
      <c r="AB114" s="191"/>
    </row>
    <row r="115" spans="1:55" ht="24" customHeight="1" thickBot="1">
      <c r="A115" s="2515"/>
      <c r="C115" s="450"/>
      <c r="G115" s="399"/>
      <c r="H115" s="26"/>
      <c r="I115" s="26"/>
      <c r="J115" s="26"/>
      <c r="K115" s="26"/>
      <c r="L115" s="26"/>
      <c r="M115" s="26"/>
      <c r="N115" s="26"/>
      <c r="O115" s="26"/>
      <c r="P115" s="191"/>
      <c r="R115" s="507">
        <f>SUM(R6:R113)</f>
        <v>5843000</v>
      </c>
      <c r="S115" s="508">
        <f>SUM(S6:S113)</f>
        <v>2635000</v>
      </c>
      <c r="T115" s="509">
        <f>R115-S115</f>
        <v>3208000</v>
      </c>
      <c r="V115" s="190"/>
      <c r="W115" s="26"/>
      <c r="X115" s="26"/>
      <c r="Y115" s="191"/>
      <c r="AA115" s="190"/>
      <c r="AB115" s="191"/>
    </row>
    <row r="116" spans="1:55" ht="24" customHeight="1">
      <c r="A116" s="2515"/>
      <c r="G116" s="399"/>
      <c r="H116" s="26"/>
      <c r="I116" s="26"/>
      <c r="J116" s="26"/>
      <c r="K116" s="26"/>
      <c r="L116" s="26"/>
      <c r="M116" s="26"/>
      <c r="N116" s="26"/>
      <c r="O116" s="26"/>
      <c r="P116" s="191"/>
      <c r="R116" s="341"/>
      <c r="S116" s="300"/>
      <c r="T116" s="305"/>
      <c r="V116" s="190"/>
      <c r="W116" s="26"/>
      <c r="X116" s="26"/>
      <c r="Y116" s="191"/>
      <c r="AA116" s="190"/>
      <c r="AB116" s="191"/>
    </row>
    <row r="117" spans="1:55" ht="24" customHeight="1">
      <c r="A117" s="2515"/>
      <c r="G117" s="399"/>
      <c r="H117" s="26"/>
      <c r="I117" s="26"/>
      <c r="J117" s="26"/>
      <c r="K117" s="26"/>
      <c r="L117" s="26"/>
      <c r="M117" s="26"/>
      <c r="N117" s="26"/>
      <c r="O117" s="26"/>
      <c r="P117" s="191"/>
      <c r="R117" s="190"/>
      <c r="S117" s="26"/>
      <c r="T117" s="191"/>
      <c r="V117" s="190"/>
      <c r="W117" s="26"/>
      <c r="X117" s="26"/>
      <c r="Y117" s="191"/>
      <c r="AA117" s="190"/>
      <c r="AB117" s="191"/>
    </row>
    <row r="118" spans="1:55" ht="24" customHeight="1">
      <c r="A118" s="2515"/>
      <c r="G118" s="399"/>
      <c r="H118" s="26"/>
      <c r="I118" s="26"/>
      <c r="J118" s="26"/>
      <c r="K118" s="26"/>
      <c r="L118" s="26"/>
      <c r="M118" s="26"/>
      <c r="N118" s="26"/>
      <c r="O118" s="26"/>
      <c r="P118" s="191"/>
      <c r="R118" s="190"/>
      <c r="S118" s="26"/>
      <c r="T118" s="191"/>
      <c r="V118" s="190"/>
      <c r="W118" s="26"/>
      <c r="X118" s="26"/>
      <c r="Y118" s="191"/>
      <c r="AA118" s="190"/>
      <c r="AB118" s="191"/>
    </row>
    <row r="119" spans="1:55" ht="24" customHeight="1">
      <c r="A119" s="2515"/>
      <c r="G119" s="399"/>
      <c r="H119" s="26"/>
      <c r="I119" s="26"/>
      <c r="J119" s="26"/>
      <c r="K119" s="26"/>
      <c r="L119" s="26"/>
      <c r="M119" s="26"/>
      <c r="N119" s="26"/>
      <c r="O119" s="26"/>
      <c r="P119" s="191"/>
      <c r="R119" s="190"/>
      <c r="S119" s="26"/>
      <c r="T119" s="191"/>
      <c r="V119" s="190"/>
      <c r="W119" s="26"/>
      <c r="X119" s="26"/>
      <c r="Y119" s="191"/>
      <c r="AA119" s="190"/>
      <c r="AB119" s="191"/>
    </row>
    <row r="120" spans="1:55" ht="24" customHeight="1">
      <c r="A120" s="2515"/>
      <c r="G120" s="399"/>
      <c r="H120" s="26"/>
      <c r="I120" s="26"/>
      <c r="J120" s="26"/>
      <c r="K120" s="26"/>
      <c r="L120" s="26"/>
      <c r="M120" s="26"/>
      <c r="N120" s="26"/>
      <c r="O120" s="26"/>
      <c r="P120" s="191"/>
      <c r="R120" s="190"/>
      <c r="S120" s="26"/>
      <c r="T120" s="191"/>
      <c r="V120" s="190"/>
      <c r="W120" s="26"/>
      <c r="X120" s="26"/>
      <c r="Y120" s="191"/>
      <c r="AA120" s="190"/>
      <c r="AB120" s="191"/>
    </row>
    <row r="121" spans="1:55" ht="24" customHeight="1" thickBot="1">
      <c r="A121" s="2515"/>
      <c r="G121" s="411"/>
      <c r="H121" s="93"/>
      <c r="I121" s="93"/>
      <c r="J121" s="93"/>
      <c r="K121" s="93"/>
      <c r="L121" s="93"/>
      <c r="M121" s="93"/>
      <c r="N121" s="93"/>
      <c r="O121" s="93"/>
      <c r="P121" s="342"/>
      <c r="R121" s="343"/>
      <c r="S121" s="93"/>
      <c r="T121" s="342"/>
      <c r="V121" s="343"/>
      <c r="W121" s="93"/>
      <c r="X121" s="93"/>
      <c r="Y121" s="342"/>
      <c r="AA121" s="343"/>
      <c r="AB121" s="342"/>
    </row>
    <row r="122" spans="1:55" s="161" customFormat="1" ht="6.75" customHeight="1">
      <c r="A122" s="447"/>
      <c r="G122" s="447"/>
    </row>
    <row r="123" spans="1:55" ht="15.75" customHeight="1"/>
    <row r="124" spans="1:55" ht="15.75" customHeight="1"/>
    <row r="125" spans="1:55" ht="15.75" customHeight="1"/>
    <row r="126" spans="1:55" ht="15.6">
      <c r="A126"/>
      <c r="B126" s="8" t="s">
        <v>125</v>
      </c>
      <c r="C126" s="57"/>
      <c r="D126" s="57"/>
      <c r="E126" s="453" t="s">
        <v>126</v>
      </c>
      <c r="F126" s="57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  <c r="AC126" s="58"/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8"/>
      <c r="AP126" s="58"/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8"/>
      <c r="BB126" s="58"/>
      <c r="BC126" s="58"/>
    </row>
    <row r="127" spans="1:55" ht="15.6">
      <c r="A127"/>
      <c r="B127" s="8"/>
      <c r="E127" s="453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  <c r="AN127" s="58"/>
      <c r="AO127" s="58"/>
      <c r="AP127" s="58"/>
      <c r="AQ127" s="58"/>
      <c r="AR127" s="58"/>
      <c r="AS127" s="58"/>
      <c r="AT127" s="58"/>
      <c r="AU127" s="58"/>
      <c r="AV127" s="58"/>
      <c r="AW127" s="58"/>
      <c r="AX127" s="58"/>
      <c r="AY127" s="58"/>
      <c r="AZ127" s="58"/>
      <c r="BA127" s="58"/>
      <c r="BB127" s="58"/>
      <c r="BC127" s="58"/>
    </row>
    <row r="128" spans="1:55" ht="13.8">
      <c r="A128"/>
      <c r="B128" s="7"/>
      <c r="C128" s="6"/>
      <c r="D128" s="6"/>
      <c r="E128" s="6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  <c r="AN128" s="58"/>
      <c r="AO128" s="58"/>
      <c r="AP128" s="58"/>
      <c r="AQ128" s="58"/>
      <c r="AR128" s="58"/>
      <c r="AS128" s="58"/>
      <c r="AT128" s="58"/>
      <c r="AU128" s="58"/>
      <c r="AV128" s="58"/>
      <c r="AW128" s="58"/>
      <c r="AX128" s="58"/>
      <c r="AY128" s="58"/>
      <c r="AZ128" s="58"/>
      <c r="BA128" s="58"/>
      <c r="BB128" s="58"/>
      <c r="BC128" s="58"/>
    </row>
    <row r="129" spans="1:55" ht="15.6">
      <c r="A129"/>
      <c r="B129" s="8" t="s">
        <v>127</v>
      </c>
      <c r="C129" s="24"/>
      <c r="D129" s="24"/>
      <c r="E129" s="453" t="s">
        <v>126</v>
      </c>
      <c r="F129" s="57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8"/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8"/>
    </row>
    <row r="130" spans="1:55" ht="15.6">
      <c r="A130"/>
      <c r="C130" s="9"/>
      <c r="D130" s="6"/>
      <c r="E130" s="6"/>
      <c r="F130" s="6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  <c r="AC130" s="58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8"/>
      <c r="AQ130" s="58"/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8"/>
    </row>
    <row r="131" spans="1:55" ht="15.75" customHeight="1"/>
    <row r="132" spans="1:55" ht="15.75" customHeight="1"/>
    <row r="133" spans="1:55" ht="15.75" customHeight="1"/>
    <row r="134" spans="1:55" ht="15.75" customHeight="1"/>
    <row r="135" spans="1:55" ht="15.75" customHeight="1"/>
    <row r="136" spans="1:55" ht="15.75" customHeight="1"/>
    <row r="137" spans="1:55" ht="15.75" customHeight="1"/>
    <row r="138" spans="1:55" ht="15.75" customHeight="1"/>
    <row r="139" spans="1:55" ht="15.75" customHeight="1"/>
    <row r="140" spans="1:55" ht="15.75" customHeight="1"/>
    <row r="141" spans="1:55" ht="15.75" customHeight="1"/>
    <row r="142" spans="1:55" ht="15.75" customHeight="1"/>
    <row r="143" spans="1:55" ht="15.75" customHeight="1"/>
    <row r="144" spans="1:55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</sheetData>
  <mergeCells count="105">
    <mergeCell ref="A110:A121"/>
    <mergeCell ref="C92:C95"/>
    <mergeCell ref="D92:D95"/>
    <mergeCell ref="E92:E95"/>
    <mergeCell ref="A97:A108"/>
    <mergeCell ref="B97:B100"/>
    <mergeCell ref="C97:C100"/>
    <mergeCell ref="D97:D100"/>
    <mergeCell ref="E97:E100"/>
    <mergeCell ref="B101:B104"/>
    <mergeCell ref="C101:C104"/>
    <mergeCell ref="D101:D104"/>
    <mergeCell ref="E101:E104"/>
    <mergeCell ref="B105:B108"/>
    <mergeCell ref="C105:C108"/>
    <mergeCell ref="D105:D108"/>
    <mergeCell ref="E105:E108"/>
    <mergeCell ref="A84:A95"/>
    <mergeCell ref="B84:B87"/>
    <mergeCell ref="C84:C87"/>
    <mergeCell ref="D84:D87"/>
    <mergeCell ref="E84:E87"/>
    <mergeCell ref="B88:B91"/>
    <mergeCell ref="C88:C91"/>
    <mergeCell ref="A67:A82"/>
    <mergeCell ref="B67:B70"/>
    <mergeCell ref="C67:C70"/>
    <mergeCell ref="D67:D70"/>
    <mergeCell ref="E67:E70"/>
    <mergeCell ref="B71:B74"/>
    <mergeCell ref="C71:C74"/>
    <mergeCell ref="D71:D74"/>
    <mergeCell ref="E71:E74"/>
    <mergeCell ref="B75:B82"/>
    <mergeCell ref="C75:C78"/>
    <mergeCell ref="D75:D78"/>
    <mergeCell ref="E75:E78"/>
    <mergeCell ref="C79:C82"/>
    <mergeCell ref="D79:D82"/>
    <mergeCell ref="E79:E82"/>
    <mergeCell ref="E31:E36"/>
    <mergeCell ref="A38:A65"/>
    <mergeCell ref="B38:B45"/>
    <mergeCell ref="B46:B53"/>
    <mergeCell ref="C50:C53"/>
    <mergeCell ref="D50:D53"/>
    <mergeCell ref="E50:E53"/>
    <mergeCell ref="B54:B61"/>
    <mergeCell ref="C54:C57"/>
    <mergeCell ref="D54:D57"/>
    <mergeCell ref="E54:E57"/>
    <mergeCell ref="C58:C61"/>
    <mergeCell ref="D58:D61"/>
    <mergeCell ref="E58:E61"/>
    <mergeCell ref="B62:B65"/>
    <mergeCell ref="C62:C65"/>
    <mergeCell ref="D62:D65"/>
    <mergeCell ref="E62:E65"/>
    <mergeCell ref="D88:D91"/>
    <mergeCell ref="E88:E91"/>
    <mergeCell ref="B92:B95"/>
    <mergeCell ref="C38:C41"/>
    <mergeCell ref="D38:D41"/>
    <mergeCell ref="E38:E41"/>
    <mergeCell ref="C42:C45"/>
    <mergeCell ref="D42:D45"/>
    <mergeCell ref="E42:E45"/>
    <mergeCell ref="C46:C49"/>
    <mergeCell ref="D46:D49"/>
    <mergeCell ref="E46:E49"/>
    <mergeCell ref="V4:Y4"/>
    <mergeCell ref="AA4:AB4"/>
    <mergeCell ref="B6:B14"/>
    <mergeCell ref="B15:B22"/>
    <mergeCell ref="A6:A36"/>
    <mergeCell ref="C6:C9"/>
    <mergeCell ref="D6:D9"/>
    <mergeCell ref="E6:E9"/>
    <mergeCell ref="C10:C14"/>
    <mergeCell ref="D10:D14"/>
    <mergeCell ref="E10:E14"/>
    <mergeCell ref="B23:B30"/>
    <mergeCell ref="C23:C26"/>
    <mergeCell ref="D23:D26"/>
    <mergeCell ref="E23:E26"/>
    <mergeCell ref="C19:C22"/>
    <mergeCell ref="D19:D22"/>
    <mergeCell ref="E19:E22"/>
    <mergeCell ref="C27:C30"/>
    <mergeCell ref="D27:D30"/>
    <mergeCell ref="E27:E30"/>
    <mergeCell ref="B31:B36"/>
    <mergeCell ref="C31:C36"/>
    <mergeCell ref="D31:D36"/>
    <mergeCell ref="H3:K3"/>
    <mergeCell ref="L3:O3"/>
    <mergeCell ref="R3:T3"/>
    <mergeCell ref="H4:K4"/>
    <mergeCell ref="L4:O4"/>
    <mergeCell ref="R4:R5"/>
    <mergeCell ref="S4:S5"/>
    <mergeCell ref="T4:T5"/>
    <mergeCell ref="C15:C18"/>
    <mergeCell ref="D15:D18"/>
    <mergeCell ref="E15:E18"/>
  </mergeCells>
  <conditionalFormatting sqref="H3:K5">
    <cfRule type="notContainsBlanks" dxfId="810" priority="54">
      <formula>LEN(TRIM(H3))&gt;0</formula>
    </cfRule>
  </conditionalFormatting>
  <conditionalFormatting sqref="L3:O5">
    <cfRule type="notContainsBlanks" dxfId="809" priority="53">
      <formula>LEN(TRIM(L3))&gt;0</formula>
    </cfRule>
  </conditionalFormatting>
  <conditionalFormatting sqref="P2">
    <cfRule type="colorScale" priority="5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5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4">
    <cfRule type="colorScale" priority="5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7:P82 P84:P95 P97:P108 P38:P65 P15:P36">
    <cfRule type="colorScale" priority="4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9">
    <cfRule type="notContainsBlanks" dxfId="808" priority="48">
      <formula>LEN(TRIM(H6))&gt;0</formula>
    </cfRule>
  </conditionalFormatting>
  <conditionalFormatting sqref="L6:O9">
    <cfRule type="notContainsBlanks" dxfId="807" priority="47">
      <formula>LEN(TRIM(L6))&gt;0</formula>
    </cfRule>
  </conditionalFormatting>
  <conditionalFormatting sqref="H10:K14">
    <cfRule type="notContainsBlanks" dxfId="806" priority="46">
      <formula>LEN(TRIM(H10))&gt;0</formula>
    </cfRule>
  </conditionalFormatting>
  <conditionalFormatting sqref="L10:O14">
    <cfRule type="notContainsBlanks" dxfId="805" priority="45">
      <formula>LEN(TRIM(L10))&gt;0</formula>
    </cfRule>
  </conditionalFormatting>
  <conditionalFormatting sqref="H15:K18">
    <cfRule type="notContainsBlanks" dxfId="804" priority="44">
      <formula>LEN(TRIM(H15))&gt;0</formula>
    </cfRule>
  </conditionalFormatting>
  <conditionalFormatting sqref="L15:O18">
    <cfRule type="notContainsBlanks" dxfId="803" priority="43">
      <formula>LEN(TRIM(L15))&gt;0</formula>
    </cfRule>
  </conditionalFormatting>
  <conditionalFormatting sqref="H19:K22">
    <cfRule type="notContainsBlanks" dxfId="802" priority="42">
      <formula>LEN(TRIM(H19))&gt;0</formula>
    </cfRule>
  </conditionalFormatting>
  <conditionalFormatting sqref="L19:O22">
    <cfRule type="notContainsBlanks" dxfId="801" priority="41">
      <formula>LEN(TRIM(L19))&gt;0</formula>
    </cfRule>
  </conditionalFormatting>
  <conditionalFormatting sqref="H23:K26">
    <cfRule type="notContainsBlanks" dxfId="800" priority="40">
      <formula>LEN(TRIM(H23))&gt;0</formula>
    </cfRule>
  </conditionalFormatting>
  <conditionalFormatting sqref="L23:O26">
    <cfRule type="notContainsBlanks" dxfId="799" priority="39">
      <formula>LEN(TRIM(L23))&gt;0</formula>
    </cfRule>
  </conditionalFormatting>
  <conditionalFormatting sqref="H27:K30">
    <cfRule type="notContainsBlanks" dxfId="798" priority="38">
      <formula>LEN(TRIM(H27))&gt;0</formula>
    </cfRule>
  </conditionalFormatting>
  <conditionalFormatting sqref="L27:O30">
    <cfRule type="notContainsBlanks" dxfId="797" priority="37">
      <formula>LEN(TRIM(L27))&gt;0</formula>
    </cfRule>
  </conditionalFormatting>
  <conditionalFormatting sqref="H31:K36">
    <cfRule type="notContainsBlanks" dxfId="796" priority="36">
      <formula>LEN(TRIM(H31))&gt;0</formula>
    </cfRule>
  </conditionalFormatting>
  <conditionalFormatting sqref="L31:O36">
    <cfRule type="notContainsBlanks" dxfId="795" priority="35">
      <formula>LEN(TRIM(L31))&gt;0</formula>
    </cfRule>
  </conditionalFormatting>
  <conditionalFormatting sqref="H38:K41">
    <cfRule type="notContainsBlanks" dxfId="794" priority="34">
      <formula>LEN(TRIM(H38))&gt;0</formula>
    </cfRule>
  </conditionalFormatting>
  <conditionalFormatting sqref="L38:O41">
    <cfRule type="notContainsBlanks" dxfId="793" priority="33">
      <formula>LEN(TRIM(L38))&gt;0</formula>
    </cfRule>
  </conditionalFormatting>
  <conditionalFormatting sqref="H42:K45">
    <cfRule type="notContainsBlanks" dxfId="792" priority="32">
      <formula>LEN(TRIM(H42))&gt;0</formula>
    </cfRule>
  </conditionalFormatting>
  <conditionalFormatting sqref="L42:O45">
    <cfRule type="notContainsBlanks" dxfId="791" priority="31">
      <formula>LEN(TRIM(L42))&gt;0</formula>
    </cfRule>
  </conditionalFormatting>
  <conditionalFormatting sqref="H46:K49">
    <cfRule type="notContainsBlanks" dxfId="790" priority="30">
      <formula>LEN(TRIM(H46))&gt;0</formula>
    </cfRule>
  </conditionalFormatting>
  <conditionalFormatting sqref="L46:O49">
    <cfRule type="notContainsBlanks" dxfId="789" priority="29">
      <formula>LEN(TRIM(L46))&gt;0</formula>
    </cfRule>
  </conditionalFormatting>
  <conditionalFormatting sqref="H50:K53">
    <cfRule type="notContainsBlanks" dxfId="788" priority="28">
      <formula>LEN(TRIM(H50))&gt;0</formula>
    </cfRule>
  </conditionalFormatting>
  <conditionalFormatting sqref="L50:O53">
    <cfRule type="notContainsBlanks" dxfId="787" priority="27">
      <formula>LEN(TRIM(L50))&gt;0</formula>
    </cfRule>
  </conditionalFormatting>
  <conditionalFormatting sqref="H54:K57">
    <cfRule type="notContainsBlanks" dxfId="786" priority="26">
      <formula>LEN(TRIM(H54))&gt;0</formula>
    </cfRule>
  </conditionalFormatting>
  <conditionalFormatting sqref="L54:O57">
    <cfRule type="notContainsBlanks" dxfId="785" priority="25">
      <formula>LEN(TRIM(L54))&gt;0</formula>
    </cfRule>
  </conditionalFormatting>
  <conditionalFormatting sqref="H58:K61">
    <cfRule type="notContainsBlanks" dxfId="784" priority="24">
      <formula>LEN(TRIM(H58))&gt;0</formula>
    </cfRule>
  </conditionalFormatting>
  <conditionalFormatting sqref="L58:O61">
    <cfRule type="notContainsBlanks" dxfId="783" priority="23">
      <formula>LEN(TRIM(L58))&gt;0</formula>
    </cfRule>
  </conditionalFormatting>
  <conditionalFormatting sqref="H62:K65">
    <cfRule type="notContainsBlanks" dxfId="782" priority="22">
      <formula>LEN(TRIM(H62))&gt;0</formula>
    </cfRule>
  </conditionalFormatting>
  <conditionalFormatting sqref="L62:O65">
    <cfRule type="notContainsBlanks" dxfId="781" priority="21">
      <formula>LEN(TRIM(L62))&gt;0</formula>
    </cfRule>
  </conditionalFormatting>
  <conditionalFormatting sqref="H67:K70">
    <cfRule type="notContainsBlanks" dxfId="780" priority="20">
      <formula>LEN(TRIM(H67))&gt;0</formula>
    </cfRule>
  </conditionalFormatting>
  <conditionalFormatting sqref="L67:O70">
    <cfRule type="notContainsBlanks" dxfId="779" priority="19">
      <formula>LEN(TRIM(L67))&gt;0</formula>
    </cfRule>
  </conditionalFormatting>
  <conditionalFormatting sqref="H71:K74">
    <cfRule type="notContainsBlanks" dxfId="778" priority="18">
      <formula>LEN(TRIM(H71))&gt;0</formula>
    </cfRule>
  </conditionalFormatting>
  <conditionalFormatting sqref="L71:O74">
    <cfRule type="notContainsBlanks" dxfId="777" priority="17">
      <formula>LEN(TRIM(L71))&gt;0</formula>
    </cfRule>
  </conditionalFormatting>
  <conditionalFormatting sqref="H75:K78">
    <cfRule type="notContainsBlanks" dxfId="776" priority="16">
      <formula>LEN(TRIM(H75))&gt;0</formula>
    </cfRule>
  </conditionalFormatting>
  <conditionalFormatting sqref="L75:O78">
    <cfRule type="notContainsBlanks" dxfId="775" priority="15">
      <formula>LEN(TRIM(L75))&gt;0</formula>
    </cfRule>
  </conditionalFormatting>
  <conditionalFormatting sqref="H79:K82">
    <cfRule type="notContainsBlanks" dxfId="774" priority="14">
      <formula>LEN(TRIM(H79))&gt;0</formula>
    </cfRule>
  </conditionalFormatting>
  <conditionalFormatting sqref="L79:O82">
    <cfRule type="notContainsBlanks" dxfId="773" priority="13">
      <formula>LEN(TRIM(L79))&gt;0</formula>
    </cfRule>
  </conditionalFormatting>
  <conditionalFormatting sqref="H84:K87">
    <cfRule type="notContainsBlanks" dxfId="772" priority="12">
      <formula>LEN(TRIM(H84))&gt;0</formula>
    </cfRule>
  </conditionalFormatting>
  <conditionalFormatting sqref="L84:O87">
    <cfRule type="notContainsBlanks" dxfId="771" priority="11">
      <formula>LEN(TRIM(L84))&gt;0</formula>
    </cfRule>
  </conditionalFormatting>
  <conditionalFormatting sqref="H88:K91">
    <cfRule type="notContainsBlanks" dxfId="770" priority="10">
      <formula>LEN(TRIM(H88))&gt;0</formula>
    </cfRule>
  </conditionalFormatting>
  <conditionalFormatting sqref="L88:O91">
    <cfRule type="notContainsBlanks" dxfId="769" priority="9">
      <formula>LEN(TRIM(L88))&gt;0</formula>
    </cfRule>
  </conditionalFormatting>
  <conditionalFormatting sqref="H92:K95">
    <cfRule type="notContainsBlanks" dxfId="768" priority="8">
      <formula>LEN(TRIM(H92))&gt;0</formula>
    </cfRule>
  </conditionalFormatting>
  <conditionalFormatting sqref="L92:O95">
    <cfRule type="notContainsBlanks" dxfId="767" priority="7">
      <formula>LEN(TRIM(L92))&gt;0</formula>
    </cfRule>
  </conditionalFormatting>
  <conditionalFormatting sqref="H97:K100">
    <cfRule type="notContainsBlanks" dxfId="766" priority="6">
      <formula>LEN(TRIM(H97))&gt;0</formula>
    </cfRule>
  </conditionalFormatting>
  <conditionalFormatting sqref="L97:O100">
    <cfRule type="notContainsBlanks" dxfId="765" priority="5">
      <formula>LEN(TRIM(L97))&gt;0</formula>
    </cfRule>
  </conditionalFormatting>
  <conditionalFormatting sqref="H101:K104">
    <cfRule type="notContainsBlanks" dxfId="764" priority="4">
      <formula>LEN(TRIM(H101))&gt;0</formula>
    </cfRule>
  </conditionalFormatting>
  <conditionalFormatting sqref="L101:O104">
    <cfRule type="notContainsBlanks" dxfId="763" priority="3">
      <formula>LEN(TRIM(L101))&gt;0</formula>
    </cfRule>
  </conditionalFormatting>
  <conditionalFormatting sqref="H105:K108">
    <cfRule type="notContainsBlanks" dxfId="762" priority="2">
      <formula>LEN(TRIM(H105))&gt;0</formula>
    </cfRule>
  </conditionalFormatting>
  <conditionalFormatting sqref="L105:O108">
    <cfRule type="notContainsBlanks" dxfId="761" priority="1">
      <formula>LEN(TRIM(L105))&gt;0</formula>
    </cfRule>
  </conditionalFormatting>
  <printOptions gridLines="1"/>
  <pageMargins left="0.11811023622047245" right="0" top="0.35433070866141736" bottom="0.15748031496062992" header="0.31496062992125984" footer="0.19685039370078741"/>
  <pageSetup scale="60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C1091"/>
  <sheetViews>
    <sheetView topLeftCell="C1" workbookViewId="0">
      <pane xSplit="3" ySplit="34" topLeftCell="F58" activePane="bottomRight" state="frozen"/>
      <selection activeCell="C1" sqref="C1"/>
      <selection pane="topRight" activeCell="F1" sqref="F1"/>
      <selection pane="bottomLeft" activeCell="C35" sqref="C35"/>
      <selection pane="bottomRight" activeCell="P2" sqref="P2"/>
    </sheetView>
  </sheetViews>
  <sheetFormatPr defaultColWidth="14.44140625" defaultRowHeight="15" customHeight="1"/>
  <cols>
    <col min="1" max="1" width="7.5546875" style="375" customWidth="1"/>
    <col min="2" max="2" width="14.77734375" customWidth="1"/>
    <col min="3" max="3" width="15.21875" customWidth="1"/>
    <col min="4" max="5" width="8.6640625" hidden="1" customWidth="1"/>
    <col min="6" max="6" width="24.21875" style="678" customWidth="1"/>
    <col min="7" max="7" width="14.44140625" style="678" customWidth="1"/>
    <col min="8" max="15" width="5.77734375" customWidth="1"/>
    <col min="16" max="16" width="12.44140625" customWidth="1"/>
    <col min="17" max="17" width="3.21875" customWidth="1"/>
    <col min="18" max="18" width="19.44140625" hidden="1" customWidth="1"/>
    <col min="19" max="19" width="18.77734375" hidden="1" customWidth="1"/>
    <col min="20" max="20" width="26.21875" hidden="1" customWidth="1"/>
    <col min="21" max="21" width="6.21875" hidden="1" customWidth="1"/>
    <col min="22" max="25" width="25" customWidth="1"/>
    <col min="26" max="26" width="6.21875" customWidth="1"/>
    <col min="27" max="28" width="13.21875" customWidth="1"/>
    <col min="29" max="29" width="6.21875" customWidth="1"/>
  </cols>
  <sheetData>
    <row r="1" spans="1:28" ht="15" customHeight="1" thickBot="1">
      <c r="A1" s="525"/>
      <c r="B1" s="526" t="s">
        <v>702</v>
      </c>
      <c r="C1" s="525"/>
      <c r="D1" s="525"/>
      <c r="E1" s="525"/>
      <c r="F1" s="646"/>
      <c r="G1" s="646"/>
      <c r="H1" s="525"/>
      <c r="I1" s="525"/>
      <c r="J1" s="525"/>
      <c r="K1" s="525"/>
      <c r="L1" s="525"/>
      <c r="M1" s="525"/>
      <c r="N1" s="525"/>
      <c r="O1" s="525"/>
      <c r="P1" s="525"/>
      <c r="Q1" s="525"/>
      <c r="R1" s="525"/>
      <c r="S1" s="525"/>
      <c r="T1" s="525"/>
      <c r="U1" s="525"/>
      <c r="V1" s="525"/>
      <c r="W1" s="525"/>
      <c r="X1" s="525"/>
      <c r="Y1" s="525"/>
      <c r="Z1" s="525"/>
      <c r="AA1" s="525"/>
      <c r="AB1" s="525"/>
    </row>
    <row r="2" spans="1:28" ht="15" customHeight="1" thickBot="1">
      <c r="A2" s="525"/>
      <c r="B2" s="525"/>
      <c r="C2" s="525"/>
      <c r="D2" s="525"/>
      <c r="E2" s="525"/>
      <c r="F2" s="646"/>
      <c r="G2" s="646"/>
      <c r="H2" s="525"/>
      <c r="I2" s="525"/>
      <c r="J2" s="525"/>
      <c r="K2" s="525"/>
      <c r="L2" s="525"/>
      <c r="M2" s="527"/>
      <c r="N2" s="528"/>
      <c r="O2" s="529" t="s">
        <v>31</v>
      </c>
      <c r="P2" s="12">
        <f>AVERAGE(P6:P112)</f>
        <v>0</v>
      </c>
      <c r="Q2" s="525"/>
      <c r="R2" s="525"/>
      <c r="S2" s="525"/>
      <c r="T2" s="525"/>
      <c r="U2" s="525"/>
      <c r="V2" s="525"/>
      <c r="W2" s="525"/>
      <c r="X2" s="525"/>
      <c r="Y2" s="525"/>
      <c r="Z2" s="525"/>
      <c r="AA2" s="525"/>
      <c r="AB2" s="525"/>
    </row>
    <row r="3" spans="1:28" ht="15" customHeight="1" thickBot="1">
      <c r="A3" s="525"/>
      <c r="B3" s="525" t="s">
        <v>63</v>
      </c>
      <c r="C3" s="530"/>
      <c r="D3" s="525"/>
      <c r="E3" s="530" t="s">
        <v>17</v>
      </c>
      <c r="F3" s="647"/>
      <c r="G3" s="648"/>
      <c r="H3" s="2589" t="s">
        <v>18</v>
      </c>
      <c r="I3" s="2590"/>
      <c r="J3" s="2590"/>
      <c r="K3" s="2591"/>
      <c r="L3" s="2592" t="s">
        <v>18</v>
      </c>
      <c r="M3" s="2593"/>
      <c r="N3" s="2593"/>
      <c r="O3" s="2594"/>
      <c r="P3" s="533"/>
      <c r="Q3" s="525"/>
      <c r="R3" s="2595" t="s">
        <v>64</v>
      </c>
      <c r="S3" s="2596"/>
      <c r="T3" s="2597"/>
      <c r="U3" s="534"/>
      <c r="V3" s="535"/>
      <c r="W3" s="536"/>
      <c r="X3" s="535"/>
      <c r="Y3" s="536"/>
      <c r="Z3" s="537"/>
      <c r="AA3" s="535"/>
      <c r="AB3" s="536"/>
    </row>
    <row r="4" spans="1:28" ht="15" customHeight="1" thickBot="1">
      <c r="A4" s="525"/>
      <c r="B4" s="525"/>
      <c r="C4" s="525"/>
      <c r="D4" s="525"/>
      <c r="E4" s="525"/>
      <c r="F4" s="646"/>
      <c r="G4" s="649"/>
      <c r="H4" s="2598" t="s">
        <v>32</v>
      </c>
      <c r="I4" s="2598"/>
      <c r="J4" s="2598"/>
      <c r="K4" s="2598"/>
      <c r="L4" s="2599" t="s">
        <v>33</v>
      </c>
      <c r="M4" s="2599"/>
      <c r="N4" s="2599"/>
      <c r="O4" s="2599"/>
      <c r="P4" s="539" t="s">
        <v>34</v>
      </c>
      <c r="Q4" s="525"/>
      <c r="R4" s="2600" t="s">
        <v>13</v>
      </c>
      <c r="S4" s="2600" t="s">
        <v>19</v>
      </c>
      <c r="T4" s="2600" t="s">
        <v>30</v>
      </c>
      <c r="U4" s="534"/>
      <c r="V4" s="2586" t="s">
        <v>604</v>
      </c>
      <c r="W4" s="2587"/>
      <c r="X4" s="2587"/>
      <c r="Y4" s="2588"/>
      <c r="Z4" s="540"/>
      <c r="AA4" s="2552" t="s">
        <v>20</v>
      </c>
      <c r="AB4" s="2553"/>
    </row>
    <row r="5" spans="1:28" ht="35.25" customHeight="1">
      <c r="A5" s="541" t="s">
        <v>65</v>
      </c>
      <c r="B5" s="542" t="s">
        <v>66</v>
      </c>
      <c r="C5" s="543" t="s">
        <v>67</v>
      </c>
      <c r="D5" s="544" t="s">
        <v>68</v>
      </c>
      <c r="E5" s="545" t="s">
        <v>69</v>
      </c>
      <c r="F5" s="673" t="s">
        <v>585</v>
      </c>
      <c r="G5" s="650" t="s">
        <v>70</v>
      </c>
      <c r="H5" s="548" t="s">
        <v>10</v>
      </c>
      <c r="I5" s="548" t="s">
        <v>21</v>
      </c>
      <c r="J5" s="548" t="s">
        <v>22</v>
      </c>
      <c r="K5" s="548" t="s">
        <v>23</v>
      </c>
      <c r="L5" s="549" t="s">
        <v>10</v>
      </c>
      <c r="M5" s="549" t="s">
        <v>21</v>
      </c>
      <c r="N5" s="549" t="s">
        <v>22</v>
      </c>
      <c r="O5" s="549" t="s">
        <v>23</v>
      </c>
      <c r="P5" s="550" t="s">
        <v>71</v>
      </c>
      <c r="Q5" s="525"/>
      <c r="R5" s="2601"/>
      <c r="S5" s="2601"/>
      <c r="T5" s="2601"/>
      <c r="U5" s="551"/>
      <c r="V5" s="552" t="s">
        <v>35</v>
      </c>
      <c r="W5" s="553" t="s">
        <v>36</v>
      </c>
      <c r="X5" s="553" t="s">
        <v>37</v>
      </c>
      <c r="Y5" s="554" t="s">
        <v>38</v>
      </c>
      <c r="Z5" s="555"/>
      <c r="AA5" s="63" t="s">
        <v>2</v>
      </c>
      <c r="AB5" s="64" t="s">
        <v>24</v>
      </c>
    </row>
    <row r="6" spans="1:28" ht="27.75" hidden="1" customHeight="1">
      <c r="A6" s="2554" t="s">
        <v>72</v>
      </c>
      <c r="B6" s="2555" t="s">
        <v>73</v>
      </c>
      <c r="C6" s="2558" t="s">
        <v>74</v>
      </c>
      <c r="D6" s="2560">
        <v>0.87</v>
      </c>
      <c r="E6" s="2563" t="s">
        <v>75</v>
      </c>
      <c r="F6" s="647"/>
      <c r="G6" s="651"/>
      <c r="H6" s="558"/>
      <c r="I6" s="558"/>
      <c r="J6" s="558"/>
      <c r="K6" s="558"/>
      <c r="L6" s="559"/>
      <c r="M6" s="559"/>
      <c r="N6" s="559"/>
      <c r="O6" s="559"/>
      <c r="P6" s="65"/>
      <c r="Q6" s="525"/>
      <c r="R6" s="560"/>
      <c r="S6" s="561"/>
      <c r="T6" s="562"/>
      <c r="U6" s="525"/>
      <c r="V6" s="560"/>
      <c r="W6" s="561"/>
      <c r="X6" s="561"/>
      <c r="Y6" s="562"/>
      <c r="Z6" s="525"/>
      <c r="AA6" s="560"/>
      <c r="AB6" s="562"/>
    </row>
    <row r="7" spans="1:28" ht="27.75" hidden="1" customHeight="1">
      <c r="A7" s="2554"/>
      <c r="B7" s="2556"/>
      <c r="C7" s="2558"/>
      <c r="D7" s="2561"/>
      <c r="E7" s="2564"/>
      <c r="F7" s="647"/>
      <c r="G7" s="651"/>
      <c r="H7" s="558"/>
      <c r="I7" s="558"/>
      <c r="J7" s="558"/>
      <c r="K7" s="558"/>
      <c r="L7" s="559"/>
      <c r="M7" s="559"/>
      <c r="N7" s="559"/>
      <c r="O7" s="559"/>
      <c r="P7" s="65"/>
      <c r="Q7" s="525"/>
      <c r="R7" s="563"/>
      <c r="S7" s="530"/>
      <c r="T7" s="564"/>
      <c r="U7" s="525"/>
      <c r="V7" s="563"/>
      <c r="W7" s="530"/>
      <c r="X7" s="530"/>
      <c r="Y7" s="564"/>
      <c r="Z7" s="525"/>
      <c r="AA7" s="563"/>
      <c r="AB7" s="564"/>
    </row>
    <row r="8" spans="1:28" ht="27.75" hidden="1" customHeight="1">
      <c r="A8" s="2554"/>
      <c r="B8" s="2556"/>
      <c r="C8" s="2558"/>
      <c r="D8" s="2561"/>
      <c r="E8" s="2564"/>
      <c r="F8" s="647"/>
      <c r="G8" s="651"/>
      <c r="H8" s="558"/>
      <c r="I8" s="558"/>
      <c r="J8" s="558"/>
      <c r="K8" s="558"/>
      <c r="L8" s="559"/>
      <c r="M8" s="559"/>
      <c r="N8" s="559"/>
      <c r="O8" s="559"/>
      <c r="P8" s="65"/>
      <c r="Q8" s="525"/>
      <c r="R8" s="563"/>
      <c r="S8" s="530"/>
      <c r="T8" s="564"/>
      <c r="U8" s="525"/>
      <c r="V8" s="563"/>
      <c r="W8" s="530"/>
      <c r="X8" s="530"/>
      <c r="Y8" s="564"/>
      <c r="Z8" s="525"/>
      <c r="AA8" s="563"/>
      <c r="AB8" s="564"/>
    </row>
    <row r="9" spans="1:28" ht="27.75" hidden="1" customHeight="1" thickBot="1">
      <c r="A9" s="2554"/>
      <c r="B9" s="2556"/>
      <c r="C9" s="2559"/>
      <c r="D9" s="2562"/>
      <c r="E9" s="2565"/>
      <c r="F9" s="652"/>
      <c r="G9" s="653"/>
      <c r="H9" s="567"/>
      <c r="I9" s="567"/>
      <c r="J9" s="567"/>
      <c r="K9" s="567"/>
      <c r="L9" s="568"/>
      <c r="M9" s="568"/>
      <c r="N9" s="568"/>
      <c r="O9" s="568"/>
      <c r="P9" s="65"/>
      <c r="Q9" s="525"/>
      <c r="R9" s="563"/>
      <c r="S9" s="530"/>
      <c r="T9" s="564"/>
      <c r="U9" s="525"/>
      <c r="V9" s="563"/>
      <c r="W9" s="530"/>
      <c r="X9" s="530"/>
      <c r="Y9" s="564"/>
      <c r="Z9" s="525"/>
      <c r="AA9" s="563"/>
      <c r="AB9" s="564"/>
    </row>
    <row r="10" spans="1:28" ht="27.75" hidden="1" customHeight="1">
      <c r="A10" s="2554"/>
      <c r="B10" s="2556"/>
      <c r="C10" s="2566" t="s">
        <v>76</v>
      </c>
      <c r="D10" s="2569">
        <v>0.63</v>
      </c>
      <c r="E10" s="2572" t="s">
        <v>77</v>
      </c>
      <c r="F10" s="654"/>
      <c r="G10" s="655"/>
      <c r="H10" s="571"/>
      <c r="I10" s="571"/>
      <c r="J10" s="571"/>
      <c r="K10" s="571"/>
      <c r="L10" s="572"/>
      <c r="M10" s="572"/>
      <c r="N10" s="572"/>
      <c r="O10" s="572"/>
      <c r="P10" s="65"/>
      <c r="Q10" s="525"/>
      <c r="R10" s="563"/>
      <c r="S10" s="530"/>
      <c r="T10" s="564"/>
      <c r="U10" s="525"/>
      <c r="V10" s="563"/>
      <c r="W10" s="530"/>
      <c r="X10" s="530"/>
      <c r="Y10" s="564"/>
      <c r="Z10" s="525"/>
      <c r="AA10" s="563"/>
      <c r="AB10" s="564"/>
    </row>
    <row r="11" spans="1:28" ht="27.75" hidden="1" customHeight="1">
      <c r="A11" s="2554"/>
      <c r="B11" s="2556"/>
      <c r="C11" s="2567"/>
      <c r="D11" s="2570"/>
      <c r="E11" s="2564"/>
      <c r="F11" s="647"/>
      <c r="G11" s="651"/>
      <c r="H11" s="558"/>
      <c r="I11" s="558"/>
      <c r="J11" s="558"/>
      <c r="K11" s="558"/>
      <c r="L11" s="559"/>
      <c r="M11" s="559"/>
      <c r="N11" s="559"/>
      <c r="O11" s="559"/>
      <c r="P11" s="65"/>
      <c r="Q11" s="525"/>
      <c r="R11" s="563"/>
      <c r="S11" s="530"/>
      <c r="T11" s="564"/>
      <c r="U11" s="525"/>
      <c r="V11" s="563"/>
      <c r="W11" s="530"/>
      <c r="X11" s="530"/>
      <c r="Y11" s="564"/>
      <c r="Z11" s="525"/>
      <c r="AA11" s="563"/>
      <c r="AB11" s="564"/>
    </row>
    <row r="12" spans="1:28" ht="27.75" hidden="1" customHeight="1">
      <c r="A12" s="2554"/>
      <c r="B12" s="2556"/>
      <c r="C12" s="2567"/>
      <c r="D12" s="2570"/>
      <c r="E12" s="2564"/>
      <c r="F12" s="647"/>
      <c r="G12" s="651"/>
      <c r="H12" s="558"/>
      <c r="I12" s="558"/>
      <c r="J12" s="558"/>
      <c r="K12" s="558"/>
      <c r="L12" s="559"/>
      <c r="M12" s="559"/>
      <c r="N12" s="559"/>
      <c r="O12" s="559"/>
      <c r="P12" s="65"/>
      <c r="Q12" s="525"/>
      <c r="R12" s="563"/>
      <c r="S12" s="530"/>
      <c r="T12" s="564"/>
      <c r="U12" s="525"/>
      <c r="V12" s="563"/>
      <c r="W12" s="530"/>
      <c r="X12" s="530"/>
      <c r="Y12" s="564"/>
      <c r="Z12" s="525"/>
      <c r="AA12" s="563"/>
      <c r="AB12" s="564"/>
    </row>
    <row r="13" spans="1:28" ht="32.25" hidden="1" customHeight="1" thickBot="1">
      <c r="A13" s="2554"/>
      <c r="B13" s="2557"/>
      <c r="C13" s="2568"/>
      <c r="D13" s="2571"/>
      <c r="E13" s="2565"/>
      <c r="F13" s="652"/>
      <c r="G13" s="653"/>
      <c r="H13" s="567"/>
      <c r="I13" s="567"/>
      <c r="J13" s="567"/>
      <c r="K13" s="567"/>
      <c r="L13" s="568"/>
      <c r="M13" s="568"/>
      <c r="N13" s="568"/>
      <c r="O13" s="568"/>
      <c r="P13" s="65"/>
      <c r="Q13" s="525"/>
      <c r="R13" s="563"/>
      <c r="S13" s="530"/>
      <c r="T13" s="564"/>
      <c r="U13" s="525"/>
      <c r="V13" s="563"/>
      <c r="W13" s="530"/>
      <c r="X13" s="530"/>
      <c r="Y13" s="564"/>
      <c r="Z13" s="525"/>
      <c r="AA13" s="563"/>
      <c r="AB13" s="564"/>
    </row>
    <row r="14" spans="1:28" ht="32.25" hidden="1" customHeight="1">
      <c r="A14" s="2554"/>
      <c r="B14" s="2582" t="s">
        <v>78</v>
      </c>
      <c r="C14" s="2583" t="s">
        <v>79</v>
      </c>
      <c r="D14" s="2569">
        <v>0.44</v>
      </c>
      <c r="E14" s="2572" t="s">
        <v>80</v>
      </c>
      <c r="F14" s="654"/>
      <c r="G14" s="655"/>
      <c r="H14" s="571"/>
      <c r="I14" s="571"/>
      <c r="J14" s="571"/>
      <c r="K14" s="571"/>
      <c r="L14" s="572"/>
      <c r="M14" s="572"/>
      <c r="N14" s="572"/>
      <c r="O14" s="572"/>
      <c r="P14" s="65"/>
      <c r="Q14" s="525"/>
      <c r="R14" s="563"/>
      <c r="S14" s="530"/>
      <c r="T14" s="564"/>
      <c r="U14" s="525"/>
      <c r="V14" s="563"/>
      <c r="W14" s="530"/>
      <c r="X14" s="530"/>
      <c r="Y14" s="564"/>
      <c r="Z14" s="525"/>
      <c r="AA14" s="563"/>
      <c r="AB14" s="564"/>
    </row>
    <row r="15" spans="1:28" ht="32.25" hidden="1" customHeight="1">
      <c r="A15" s="2554"/>
      <c r="B15" s="2574"/>
      <c r="C15" s="2584"/>
      <c r="D15" s="2570"/>
      <c r="E15" s="2564"/>
      <c r="F15" s="647"/>
      <c r="G15" s="651"/>
      <c r="H15" s="558"/>
      <c r="I15" s="558"/>
      <c r="J15" s="558"/>
      <c r="K15" s="558"/>
      <c r="L15" s="559"/>
      <c r="M15" s="559"/>
      <c r="N15" s="559"/>
      <c r="O15" s="559"/>
      <c r="P15" s="65"/>
      <c r="Q15" s="525"/>
      <c r="R15" s="563"/>
      <c r="S15" s="530"/>
      <c r="T15" s="564"/>
      <c r="U15" s="525"/>
      <c r="V15" s="563"/>
      <c r="W15" s="530"/>
      <c r="X15" s="530"/>
      <c r="Y15" s="564"/>
      <c r="Z15" s="525"/>
      <c r="AA15" s="563"/>
      <c r="AB15" s="564"/>
    </row>
    <row r="16" spans="1:28" ht="32.25" hidden="1" customHeight="1">
      <c r="A16" s="2554"/>
      <c r="B16" s="2574"/>
      <c r="C16" s="2584"/>
      <c r="D16" s="2570"/>
      <c r="E16" s="2564"/>
      <c r="F16" s="647"/>
      <c r="G16" s="651"/>
      <c r="H16" s="558"/>
      <c r="I16" s="558"/>
      <c r="J16" s="558"/>
      <c r="K16" s="558"/>
      <c r="L16" s="559"/>
      <c r="M16" s="559"/>
      <c r="N16" s="559"/>
      <c r="O16" s="559"/>
      <c r="P16" s="65"/>
      <c r="Q16" s="525"/>
      <c r="R16" s="563"/>
      <c r="S16" s="530"/>
      <c r="T16" s="564"/>
      <c r="U16" s="525"/>
      <c r="V16" s="563"/>
      <c r="W16" s="530"/>
      <c r="X16" s="530"/>
      <c r="Y16" s="564"/>
      <c r="Z16" s="525"/>
      <c r="AA16" s="563"/>
      <c r="AB16" s="564"/>
    </row>
    <row r="17" spans="1:28" ht="33.75" hidden="1" customHeight="1" thickBot="1">
      <c r="A17" s="2554"/>
      <c r="B17" s="2574"/>
      <c r="C17" s="2585"/>
      <c r="D17" s="2571"/>
      <c r="E17" s="2565"/>
      <c r="F17" s="652"/>
      <c r="G17" s="653"/>
      <c r="H17" s="567"/>
      <c r="I17" s="567"/>
      <c r="J17" s="567"/>
      <c r="K17" s="567"/>
      <c r="L17" s="568"/>
      <c r="M17" s="568"/>
      <c r="N17" s="568"/>
      <c r="O17" s="568"/>
      <c r="P17" s="65"/>
      <c r="Q17" s="525"/>
      <c r="R17" s="563"/>
      <c r="S17" s="530"/>
      <c r="T17" s="564"/>
      <c r="U17" s="525"/>
      <c r="V17" s="563"/>
      <c r="W17" s="530"/>
      <c r="X17" s="530"/>
      <c r="Y17" s="564"/>
      <c r="Z17" s="525"/>
      <c r="AA17" s="563"/>
      <c r="AB17" s="564"/>
    </row>
    <row r="18" spans="1:28" ht="33.75" hidden="1" customHeight="1">
      <c r="A18" s="2554"/>
      <c r="B18" s="2574"/>
      <c r="C18" s="2606" t="s">
        <v>81</v>
      </c>
      <c r="D18" s="2609"/>
      <c r="E18" s="2612"/>
      <c r="F18" s="654"/>
      <c r="G18" s="655"/>
      <c r="H18" s="571"/>
      <c r="I18" s="571"/>
      <c r="J18" s="571"/>
      <c r="K18" s="571"/>
      <c r="L18" s="572"/>
      <c r="M18" s="572"/>
      <c r="N18" s="572"/>
      <c r="O18" s="572"/>
      <c r="P18" s="65"/>
      <c r="Q18" s="525"/>
      <c r="R18" s="563"/>
      <c r="S18" s="530"/>
      <c r="T18" s="564"/>
      <c r="U18" s="525"/>
      <c r="V18" s="563"/>
      <c r="W18" s="530"/>
      <c r="X18" s="530"/>
      <c r="Y18" s="564"/>
      <c r="Z18" s="525"/>
      <c r="AA18" s="563"/>
      <c r="AB18" s="564"/>
    </row>
    <row r="19" spans="1:28" ht="33.75" hidden="1" customHeight="1">
      <c r="A19" s="2554"/>
      <c r="B19" s="2574"/>
      <c r="C19" s="2607"/>
      <c r="D19" s="2610"/>
      <c r="E19" s="2613"/>
      <c r="F19" s="647"/>
      <c r="G19" s="651"/>
      <c r="H19" s="558"/>
      <c r="I19" s="558"/>
      <c r="J19" s="558"/>
      <c r="K19" s="558"/>
      <c r="L19" s="559"/>
      <c r="M19" s="559"/>
      <c r="N19" s="559"/>
      <c r="O19" s="559"/>
      <c r="P19" s="65"/>
      <c r="Q19" s="525"/>
      <c r="R19" s="563"/>
      <c r="S19" s="530"/>
      <c r="T19" s="564"/>
      <c r="U19" s="525"/>
      <c r="V19" s="563"/>
      <c r="W19" s="530"/>
      <c r="X19" s="530"/>
      <c r="Y19" s="564"/>
      <c r="Z19" s="525"/>
      <c r="AA19" s="563"/>
      <c r="AB19" s="564"/>
    </row>
    <row r="20" spans="1:28" ht="37.5" hidden="1" customHeight="1">
      <c r="A20" s="2554"/>
      <c r="B20" s="2574"/>
      <c r="C20" s="2607"/>
      <c r="D20" s="2610"/>
      <c r="E20" s="2613"/>
      <c r="F20" s="647"/>
      <c r="G20" s="651"/>
      <c r="H20" s="558"/>
      <c r="I20" s="558"/>
      <c r="J20" s="558"/>
      <c r="K20" s="558"/>
      <c r="L20" s="559"/>
      <c r="M20" s="559"/>
      <c r="N20" s="559"/>
      <c r="O20" s="559"/>
      <c r="P20" s="65"/>
      <c r="Q20" s="525"/>
      <c r="R20" s="563"/>
      <c r="S20" s="530"/>
      <c r="T20" s="564"/>
      <c r="U20" s="525"/>
      <c r="V20" s="563"/>
      <c r="W20" s="530"/>
      <c r="X20" s="530"/>
      <c r="Y20" s="564"/>
      <c r="Z20" s="525"/>
      <c r="AA20" s="563"/>
      <c r="AB20" s="564"/>
    </row>
    <row r="21" spans="1:28" ht="39" hidden="1" customHeight="1" thickBot="1">
      <c r="A21" s="2554"/>
      <c r="B21" s="2575"/>
      <c r="C21" s="2608"/>
      <c r="D21" s="2611"/>
      <c r="E21" s="2614"/>
      <c r="F21" s="652"/>
      <c r="G21" s="653"/>
      <c r="H21" s="567"/>
      <c r="I21" s="567"/>
      <c r="J21" s="567"/>
      <c r="K21" s="567"/>
      <c r="L21" s="568"/>
      <c r="M21" s="568"/>
      <c r="N21" s="568"/>
      <c r="O21" s="568"/>
      <c r="P21" s="65"/>
      <c r="Q21" s="525"/>
      <c r="R21" s="563"/>
      <c r="S21" s="530"/>
      <c r="T21" s="564"/>
      <c r="U21" s="525"/>
      <c r="V21" s="563"/>
      <c r="W21" s="530"/>
      <c r="X21" s="530"/>
      <c r="Y21" s="564"/>
      <c r="Z21" s="525"/>
      <c r="AA21" s="563"/>
      <c r="AB21" s="564"/>
    </row>
    <row r="22" spans="1:28" ht="32.25" hidden="1" customHeight="1">
      <c r="A22" s="2554"/>
      <c r="B22" s="2573" t="s">
        <v>128</v>
      </c>
      <c r="C22" s="2566" t="s">
        <v>82</v>
      </c>
      <c r="D22" s="2576">
        <v>0.92</v>
      </c>
      <c r="E22" s="2572" t="s">
        <v>75</v>
      </c>
      <c r="F22" s="654"/>
      <c r="G22" s="655"/>
      <c r="H22" s="571"/>
      <c r="I22" s="571"/>
      <c r="J22" s="571"/>
      <c r="K22" s="571"/>
      <c r="L22" s="572"/>
      <c r="M22" s="572"/>
      <c r="N22" s="572"/>
      <c r="O22" s="572"/>
      <c r="P22" s="65"/>
      <c r="Q22" s="525"/>
      <c r="R22" s="563"/>
      <c r="S22" s="530"/>
      <c r="T22" s="564"/>
      <c r="U22" s="525"/>
      <c r="V22" s="563"/>
      <c r="W22" s="530"/>
      <c r="X22" s="530"/>
      <c r="Y22" s="564"/>
      <c r="Z22" s="525"/>
      <c r="AA22" s="563"/>
      <c r="AB22" s="564"/>
    </row>
    <row r="23" spans="1:28" ht="32.25" hidden="1" customHeight="1">
      <c r="A23" s="2554"/>
      <c r="B23" s="2574"/>
      <c r="C23" s="2567"/>
      <c r="D23" s="2577"/>
      <c r="E23" s="2564"/>
      <c r="F23" s="647"/>
      <c r="G23" s="651"/>
      <c r="H23" s="558"/>
      <c r="I23" s="558"/>
      <c r="J23" s="558"/>
      <c r="K23" s="558"/>
      <c r="L23" s="559"/>
      <c r="M23" s="559"/>
      <c r="N23" s="559"/>
      <c r="O23" s="559"/>
      <c r="P23" s="65"/>
      <c r="Q23" s="525"/>
      <c r="R23" s="563"/>
      <c r="S23" s="530"/>
      <c r="T23" s="564"/>
      <c r="U23" s="525"/>
      <c r="V23" s="563"/>
      <c r="W23" s="530"/>
      <c r="X23" s="530"/>
      <c r="Y23" s="564"/>
      <c r="Z23" s="525"/>
      <c r="AA23" s="563"/>
      <c r="AB23" s="564"/>
    </row>
    <row r="24" spans="1:28" ht="32.25" hidden="1" customHeight="1">
      <c r="A24" s="2554"/>
      <c r="B24" s="2574"/>
      <c r="C24" s="2567"/>
      <c r="D24" s="2577"/>
      <c r="E24" s="2564"/>
      <c r="F24" s="647"/>
      <c r="G24" s="651"/>
      <c r="H24" s="558"/>
      <c r="I24" s="558"/>
      <c r="J24" s="558"/>
      <c r="K24" s="558"/>
      <c r="L24" s="559"/>
      <c r="M24" s="559"/>
      <c r="N24" s="559"/>
      <c r="O24" s="559"/>
      <c r="P24" s="65"/>
      <c r="Q24" s="525"/>
      <c r="R24" s="563"/>
      <c r="S24" s="530"/>
      <c r="T24" s="564"/>
      <c r="U24" s="525"/>
      <c r="V24" s="563"/>
      <c r="W24" s="530"/>
      <c r="X24" s="530"/>
      <c r="Y24" s="564"/>
      <c r="Z24" s="525"/>
      <c r="AA24" s="563"/>
      <c r="AB24" s="564"/>
    </row>
    <row r="25" spans="1:28" ht="32.25" hidden="1" customHeight="1" thickBot="1">
      <c r="A25" s="2554"/>
      <c r="B25" s="2574"/>
      <c r="C25" s="2568"/>
      <c r="D25" s="2578"/>
      <c r="E25" s="2565"/>
      <c r="F25" s="652"/>
      <c r="G25" s="653"/>
      <c r="H25" s="567"/>
      <c r="I25" s="567"/>
      <c r="J25" s="567"/>
      <c r="K25" s="567"/>
      <c r="L25" s="568"/>
      <c r="M25" s="568"/>
      <c r="N25" s="568"/>
      <c r="O25" s="568"/>
      <c r="P25" s="65"/>
      <c r="Q25" s="525"/>
      <c r="R25" s="563"/>
      <c r="S25" s="530"/>
      <c r="T25" s="564"/>
      <c r="U25" s="525"/>
      <c r="V25" s="563"/>
      <c r="W25" s="530"/>
      <c r="X25" s="530"/>
      <c r="Y25" s="564"/>
      <c r="Z25" s="525"/>
      <c r="AA25" s="563"/>
      <c r="AB25" s="564"/>
    </row>
    <row r="26" spans="1:28" ht="25.5" hidden="1" customHeight="1">
      <c r="A26" s="2554"/>
      <c r="B26" s="2574"/>
      <c r="C26" s="2579" t="s">
        <v>83</v>
      </c>
      <c r="D26" s="2576">
        <v>0.83</v>
      </c>
      <c r="E26" s="2572" t="s">
        <v>77</v>
      </c>
      <c r="F26" s="654"/>
      <c r="G26" s="655"/>
      <c r="H26" s="571"/>
      <c r="I26" s="571"/>
      <c r="J26" s="571"/>
      <c r="K26" s="571"/>
      <c r="L26" s="572"/>
      <c r="M26" s="572"/>
      <c r="N26" s="572"/>
      <c r="O26" s="572"/>
      <c r="P26" s="65"/>
      <c r="Q26" s="525"/>
      <c r="R26" s="563"/>
      <c r="S26" s="530"/>
      <c r="T26" s="564"/>
      <c r="U26" s="525"/>
      <c r="V26" s="563"/>
      <c r="W26" s="530"/>
      <c r="X26" s="530"/>
      <c r="Y26" s="564"/>
      <c r="Z26" s="525"/>
      <c r="AA26" s="563"/>
      <c r="AB26" s="564"/>
    </row>
    <row r="27" spans="1:28" ht="25.5" hidden="1" customHeight="1">
      <c r="A27" s="2554"/>
      <c r="B27" s="2574"/>
      <c r="C27" s="2580"/>
      <c r="D27" s="2577"/>
      <c r="E27" s="2564"/>
      <c r="F27" s="647"/>
      <c r="G27" s="651"/>
      <c r="H27" s="558"/>
      <c r="I27" s="558"/>
      <c r="J27" s="558"/>
      <c r="K27" s="558"/>
      <c r="L27" s="559"/>
      <c r="M27" s="559"/>
      <c r="N27" s="559"/>
      <c r="O27" s="559"/>
      <c r="P27" s="65"/>
      <c r="Q27" s="525"/>
      <c r="R27" s="563"/>
      <c r="S27" s="530"/>
      <c r="T27" s="564"/>
      <c r="U27" s="525"/>
      <c r="V27" s="563"/>
      <c r="W27" s="530"/>
      <c r="X27" s="530"/>
      <c r="Y27" s="564"/>
      <c r="Z27" s="525"/>
      <c r="AA27" s="563"/>
      <c r="AB27" s="564"/>
    </row>
    <row r="28" spans="1:28" ht="25.5" hidden="1" customHeight="1">
      <c r="A28" s="2554"/>
      <c r="B28" s="2574"/>
      <c r="C28" s="2580"/>
      <c r="D28" s="2577"/>
      <c r="E28" s="2564"/>
      <c r="F28" s="647"/>
      <c r="G28" s="651"/>
      <c r="H28" s="558"/>
      <c r="I28" s="558"/>
      <c r="J28" s="558"/>
      <c r="K28" s="558"/>
      <c r="L28" s="559"/>
      <c r="M28" s="559"/>
      <c r="N28" s="559"/>
      <c r="O28" s="559"/>
      <c r="P28" s="65"/>
      <c r="Q28" s="525"/>
      <c r="R28" s="563"/>
      <c r="S28" s="530"/>
      <c r="T28" s="564"/>
      <c r="U28" s="525"/>
      <c r="V28" s="563"/>
      <c r="W28" s="530"/>
      <c r="X28" s="530"/>
      <c r="Y28" s="564"/>
      <c r="Z28" s="525"/>
      <c r="AA28" s="563"/>
      <c r="AB28" s="564"/>
    </row>
    <row r="29" spans="1:28" ht="25.5" hidden="1" customHeight="1" thickBot="1">
      <c r="A29" s="2554"/>
      <c r="B29" s="2575"/>
      <c r="C29" s="2581"/>
      <c r="D29" s="2578"/>
      <c r="E29" s="2565"/>
      <c r="F29" s="652"/>
      <c r="G29" s="653"/>
      <c r="H29" s="567"/>
      <c r="I29" s="567"/>
      <c r="J29" s="567"/>
      <c r="K29" s="567"/>
      <c r="L29" s="568"/>
      <c r="M29" s="568"/>
      <c r="N29" s="568"/>
      <c r="O29" s="568"/>
      <c r="P29" s="65"/>
      <c r="Q29" s="525"/>
      <c r="R29" s="563"/>
      <c r="S29" s="530"/>
      <c r="T29" s="564"/>
      <c r="U29" s="525"/>
      <c r="V29" s="563"/>
      <c r="W29" s="530"/>
      <c r="X29" s="530"/>
      <c r="Y29" s="564"/>
      <c r="Z29" s="525"/>
      <c r="AA29" s="563"/>
      <c r="AB29" s="564"/>
    </row>
    <row r="30" spans="1:28" ht="30.75" hidden="1" customHeight="1">
      <c r="A30" s="2554"/>
      <c r="B30" s="2549" t="s">
        <v>84</v>
      </c>
      <c r="C30" s="2580" t="s">
        <v>85</v>
      </c>
      <c r="D30" s="2603">
        <v>0.84</v>
      </c>
      <c r="E30" s="2564" t="s">
        <v>75</v>
      </c>
      <c r="F30" s="656"/>
      <c r="G30" s="657"/>
      <c r="H30" s="571"/>
      <c r="I30" s="571"/>
      <c r="J30" s="571"/>
      <c r="K30" s="571"/>
      <c r="L30" s="572"/>
      <c r="M30" s="572"/>
      <c r="N30" s="572"/>
      <c r="O30" s="572"/>
      <c r="P30" s="65"/>
      <c r="Q30" s="525"/>
      <c r="R30" s="563"/>
      <c r="S30" s="530"/>
      <c r="T30" s="564"/>
      <c r="U30" s="525"/>
      <c r="V30" s="563"/>
      <c r="W30" s="530"/>
      <c r="X30" s="530"/>
      <c r="Y30" s="564"/>
      <c r="Z30" s="525"/>
      <c r="AA30" s="563"/>
      <c r="AB30" s="564"/>
    </row>
    <row r="31" spans="1:28" ht="28.5" hidden="1" customHeight="1">
      <c r="A31" s="2554"/>
      <c r="B31" s="2550"/>
      <c r="C31" s="2580"/>
      <c r="D31" s="2603"/>
      <c r="E31" s="2564"/>
      <c r="F31" s="647"/>
      <c r="G31" s="651"/>
      <c r="H31" s="558"/>
      <c r="I31" s="558"/>
      <c r="J31" s="558"/>
      <c r="K31" s="558"/>
      <c r="L31" s="559"/>
      <c r="M31" s="559"/>
      <c r="N31" s="559"/>
      <c r="O31" s="559"/>
      <c r="P31" s="65"/>
      <c r="Q31" s="525"/>
      <c r="R31" s="563"/>
      <c r="S31" s="530"/>
      <c r="T31" s="564"/>
      <c r="U31" s="525"/>
      <c r="V31" s="563"/>
      <c r="W31" s="530"/>
      <c r="X31" s="530"/>
      <c r="Y31" s="564"/>
      <c r="Z31" s="525"/>
      <c r="AA31" s="563"/>
      <c r="AB31" s="564"/>
    </row>
    <row r="32" spans="1:28" ht="31.5" hidden="1" customHeight="1">
      <c r="A32" s="2554"/>
      <c r="B32" s="2550"/>
      <c r="C32" s="2580"/>
      <c r="D32" s="2603"/>
      <c r="E32" s="2564"/>
      <c r="F32" s="647"/>
      <c r="G32" s="651"/>
      <c r="H32" s="558"/>
      <c r="I32" s="558"/>
      <c r="J32" s="558"/>
      <c r="K32" s="558"/>
      <c r="L32" s="559"/>
      <c r="M32" s="559"/>
      <c r="N32" s="559"/>
      <c r="O32" s="559"/>
      <c r="P32" s="65"/>
      <c r="Q32" s="525"/>
      <c r="R32" s="563"/>
      <c r="S32" s="530"/>
      <c r="T32" s="564"/>
      <c r="U32" s="525"/>
      <c r="V32" s="563"/>
      <c r="W32" s="530"/>
      <c r="X32" s="530"/>
      <c r="Y32" s="564"/>
      <c r="Z32" s="525"/>
      <c r="AA32" s="563"/>
      <c r="AB32" s="564"/>
    </row>
    <row r="33" spans="1:28" ht="31.5" hidden="1" customHeight="1" thickBot="1">
      <c r="A33" s="2554"/>
      <c r="B33" s="2551"/>
      <c r="C33" s="2602"/>
      <c r="D33" s="2604"/>
      <c r="E33" s="2605"/>
      <c r="F33" s="647"/>
      <c r="G33" s="651"/>
      <c r="H33" s="567"/>
      <c r="I33" s="567"/>
      <c r="J33" s="567"/>
      <c r="K33" s="567"/>
      <c r="L33" s="568"/>
      <c r="M33" s="568"/>
      <c r="N33" s="568"/>
      <c r="O33" s="568"/>
      <c r="P33" s="65"/>
      <c r="Q33" s="525"/>
      <c r="R33" s="563"/>
      <c r="S33" s="530"/>
      <c r="T33" s="564"/>
      <c r="U33" s="525"/>
      <c r="V33" s="563"/>
      <c r="W33" s="530"/>
      <c r="X33" s="530"/>
      <c r="Y33" s="564"/>
      <c r="Z33" s="525"/>
      <c r="AA33" s="563"/>
      <c r="AB33" s="564"/>
    </row>
    <row r="34" spans="1:28" ht="9" customHeight="1" thickBot="1">
      <c r="A34" s="575"/>
      <c r="B34" s="576"/>
      <c r="C34" s="576"/>
      <c r="D34" s="576"/>
      <c r="E34" s="576"/>
      <c r="F34" s="674"/>
      <c r="G34" s="674"/>
      <c r="H34" s="578"/>
      <c r="I34" s="578"/>
      <c r="J34" s="578"/>
      <c r="K34" s="578"/>
      <c r="L34" s="578"/>
      <c r="M34" s="578"/>
      <c r="N34" s="578"/>
      <c r="O34" s="578"/>
      <c r="P34" s="578"/>
      <c r="Q34" s="576"/>
      <c r="R34" s="579"/>
      <c r="S34" s="578"/>
      <c r="T34" s="580"/>
      <c r="U34" s="576"/>
      <c r="V34" s="579"/>
      <c r="W34" s="578"/>
      <c r="X34" s="578"/>
      <c r="Y34" s="580"/>
      <c r="Z34" s="576"/>
      <c r="AA34" s="579"/>
      <c r="AB34" s="580"/>
    </row>
    <row r="35" spans="1:28" ht="33" customHeight="1">
      <c r="A35" s="2554" t="s">
        <v>86</v>
      </c>
      <c r="B35" s="2615" t="s">
        <v>87</v>
      </c>
      <c r="C35" s="2618" t="s">
        <v>88</v>
      </c>
      <c r="D35" s="2621">
        <v>0.5</v>
      </c>
      <c r="E35" s="2624">
        <v>0.6</v>
      </c>
      <c r="F35" s="658" t="s">
        <v>646</v>
      </c>
      <c r="G35" s="675" t="s">
        <v>647</v>
      </c>
      <c r="H35" s="581">
        <v>3</v>
      </c>
      <c r="I35" s="581">
        <v>3</v>
      </c>
      <c r="J35" s="581">
        <v>3</v>
      </c>
      <c r="K35" s="581">
        <v>3</v>
      </c>
      <c r="L35" s="163"/>
      <c r="M35" s="163"/>
      <c r="N35" s="163"/>
      <c r="O35" s="163"/>
      <c r="P35" s="65">
        <f>(SUM(L35:O35)/SUM(H35:K35))</f>
        <v>0</v>
      </c>
      <c r="Q35" s="525"/>
      <c r="R35" s="582">
        <v>142000</v>
      </c>
      <c r="S35" s="583">
        <v>42000</v>
      </c>
      <c r="T35" s="584">
        <f>R35-S35</f>
        <v>100000</v>
      </c>
      <c r="U35" s="525"/>
      <c r="V35" s="563"/>
      <c r="W35" s="530"/>
      <c r="X35" s="530"/>
      <c r="Y35" s="564"/>
      <c r="Z35" s="525"/>
      <c r="AA35" s="563"/>
      <c r="AB35" s="564"/>
    </row>
    <row r="36" spans="1:28" ht="33" customHeight="1">
      <c r="A36" s="2554"/>
      <c r="B36" s="2616"/>
      <c r="C36" s="2619"/>
      <c r="D36" s="2622"/>
      <c r="E36" s="2625"/>
      <c r="F36" s="658" t="s">
        <v>648</v>
      </c>
      <c r="G36" s="675" t="s">
        <v>647</v>
      </c>
      <c r="H36" s="585">
        <v>3</v>
      </c>
      <c r="I36" s="585">
        <v>3</v>
      </c>
      <c r="J36" s="585">
        <v>3</v>
      </c>
      <c r="K36" s="585">
        <v>3</v>
      </c>
      <c r="L36" s="163"/>
      <c r="M36" s="163"/>
      <c r="N36" s="163"/>
      <c r="O36" s="163"/>
      <c r="P36" s="65">
        <f t="shared" ref="P36:P51" si="0">(SUM(L36:O36)/SUM(H36:K36))</f>
        <v>0</v>
      </c>
      <c r="Q36" s="525"/>
      <c r="R36" s="582">
        <v>220000</v>
      </c>
      <c r="S36" s="583">
        <v>70000</v>
      </c>
      <c r="T36" s="584">
        <f t="shared" ref="T36:T99" si="1">R36-S36</f>
        <v>150000</v>
      </c>
      <c r="U36" s="525"/>
      <c r="V36" s="563"/>
      <c r="W36" s="530"/>
      <c r="X36" s="530"/>
      <c r="Y36" s="564"/>
      <c r="Z36" s="525"/>
      <c r="AA36" s="563"/>
      <c r="AB36" s="564"/>
    </row>
    <row r="37" spans="1:28" ht="33" customHeight="1">
      <c r="A37" s="2554"/>
      <c r="B37" s="2616"/>
      <c r="C37" s="2619"/>
      <c r="D37" s="2622"/>
      <c r="E37" s="2625"/>
      <c r="F37" s="647" t="s">
        <v>649</v>
      </c>
      <c r="G37" s="675" t="s">
        <v>650</v>
      </c>
      <c r="H37" s="585">
        <v>3</v>
      </c>
      <c r="I37" s="585">
        <v>3</v>
      </c>
      <c r="J37" s="585">
        <v>3</v>
      </c>
      <c r="K37" s="585">
        <v>3</v>
      </c>
      <c r="L37" s="163"/>
      <c r="M37" s="163"/>
      <c r="N37" s="163"/>
      <c r="O37" s="163"/>
      <c r="P37" s="65">
        <f t="shared" si="0"/>
        <v>0</v>
      </c>
      <c r="Q37" s="525"/>
      <c r="R37" s="582">
        <v>60000</v>
      </c>
      <c r="S37" s="530">
        <v>0</v>
      </c>
      <c r="T37" s="584">
        <f t="shared" si="1"/>
        <v>60000</v>
      </c>
      <c r="U37" s="525"/>
      <c r="V37" s="563"/>
      <c r="W37" s="530"/>
      <c r="X37" s="530"/>
      <c r="Y37" s="564"/>
      <c r="Z37" s="525"/>
      <c r="AA37" s="563"/>
      <c r="AB37" s="564"/>
    </row>
    <row r="38" spans="1:28" ht="33" customHeight="1">
      <c r="A38" s="2554"/>
      <c r="B38" s="2616"/>
      <c r="C38" s="2619"/>
      <c r="D38" s="2622"/>
      <c r="E38" s="2625"/>
      <c r="F38" s="659" t="s">
        <v>651</v>
      </c>
      <c r="G38" s="675" t="s">
        <v>652</v>
      </c>
      <c r="H38" s="585">
        <v>1.5</v>
      </c>
      <c r="I38" s="585">
        <v>1.5</v>
      </c>
      <c r="J38" s="585">
        <v>1.5</v>
      </c>
      <c r="K38" s="585">
        <v>1.5</v>
      </c>
      <c r="L38" s="163"/>
      <c r="M38" s="163"/>
      <c r="N38" s="163"/>
      <c r="O38" s="163"/>
      <c r="P38" s="65">
        <f t="shared" si="0"/>
        <v>0</v>
      </c>
      <c r="Q38" s="525"/>
      <c r="R38" s="582">
        <v>50000</v>
      </c>
      <c r="S38" s="530">
        <v>0</v>
      </c>
      <c r="T38" s="584">
        <f t="shared" si="1"/>
        <v>50000</v>
      </c>
      <c r="U38" s="525"/>
      <c r="V38" s="563"/>
      <c r="W38" s="530"/>
      <c r="X38" s="530"/>
      <c r="Y38" s="564"/>
      <c r="Z38" s="525"/>
      <c r="AA38" s="563"/>
      <c r="AB38" s="564"/>
    </row>
    <row r="39" spans="1:28" ht="30.45" customHeight="1">
      <c r="A39" s="2554"/>
      <c r="B39" s="2616"/>
      <c r="C39" s="2619"/>
      <c r="D39" s="2622"/>
      <c r="E39" s="2625"/>
      <c r="F39" s="659" t="s">
        <v>653</v>
      </c>
      <c r="G39" s="675" t="s">
        <v>652</v>
      </c>
      <c r="H39" s="585">
        <v>2</v>
      </c>
      <c r="I39" s="585">
        <v>1</v>
      </c>
      <c r="J39" s="585">
        <v>1</v>
      </c>
      <c r="K39" s="585">
        <v>1</v>
      </c>
      <c r="L39" s="163"/>
      <c r="M39" s="163"/>
      <c r="N39" s="163"/>
      <c r="O39" s="163"/>
      <c r="P39" s="65">
        <f t="shared" si="0"/>
        <v>0</v>
      </c>
      <c r="Q39" s="525"/>
      <c r="R39" s="582">
        <v>127650</v>
      </c>
      <c r="S39" s="583">
        <v>0</v>
      </c>
      <c r="T39" s="584">
        <f t="shared" si="1"/>
        <v>127650</v>
      </c>
      <c r="U39" s="525"/>
      <c r="V39" s="563"/>
      <c r="W39" s="530"/>
      <c r="X39" s="530"/>
      <c r="Y39" s="564"/>
      <c r="Z39" s="525"/>
      <c r="AA39" s="563"/>
      <c r="AB39" s="564"/>
    </row>
    <row r="40" spans="1:28" ht="26.25" customHeight="1">
      <c r="A40" s="2554"/>
      <c r="B40" s="2616"/>
      <c r="C40" s="2619"/>
      <c r="D40" s="2622"/>
      <c r="E40" s="2625"/>
      <c r="F40" s="659" t="s">
        <v>654</v>
      </c>
      <c r="G40" s="675" t="s">
        <v>652</v>
      </c>
      <c r="H40" s="585">
        <v>1.5</v>
      </c>
      <c r="I40" s="585">
        <v>1.5</v>
      </c>
      <c r="J40" s="585">
        <v>1.5</v>
      </c>
      <c r="K40" s="585">
        <v>1.5</v>
      </c>
      <c r="L40" s="163"/>
      <c r="M40" s="163"/>
      <c r="N40" s="163"/>
      <c r="O40" s="163"/>
      <c r="P40" s="65">
        <f t="shared" si="0"/>
        <v>0</v>
      </c>
      <c r="Q40" s="525"/>
      <c r="R40" s="582">
        <v>40000</v>
      </c>
      <c r="S40" s="530">
        <v>0</v>
      </c>
      <c r="T40" s="584">
        <f t="shared" si="1"/>
        <v>40000</v>
      </c>
      <c r="U40" s="525"/>
      <c r="V40" s="563"/>
      <c r="W40" s="530"/>
      <c r="X40" s="530"/>
      <c r="Y40" s="564"/>
      <c r="Z40" s="525"/>
      <c r="AA40" s="563"/>
      <c r="AB40" s="564"/>
    </row>
    <row r="41" spans="1:28" ht="26.25" customHeight="1">
      <c r="A41" s="2554"/>
      <c r="B41" s="2616"/>
      <c r="C41" s="2619"/>
      <c r="D41" s="2622"/>
      <c r="E41" s="2625"/>
      <c r="F41" s="659" t="s">
        <v>655</v>
      </c>
      <c r="G41" s="660" t="s">
        <v>208</v>
      </c>
      <c r="H41" s="585"/>
      <c r="I41" s="585">
        <v>1</v>
      </c>
      <c r="J41" s="585"/>
      <c r="K41" s="585">
        <v>1</v>
      </c>
      <c r="L41" s="163"/>
      <c r="M41" s="163"/>
      <c r="N41" s="163"/>
      <c r="O41" s="163"/>
      <c r="P41" s="65">
        <f t="shared" si="0"/>
        <v>0</v>
      </c>
      <c r="Q41" s="525"/>
      <c r="R41" s="582">
        <v>90000</v>
      </c>
      <c r="S41" s="530">
        <v>0</v>
      </c>
      <c r="T41" s="584">
        <f t="shared" si="1"/>
        <v>90000</v>
      </c>
      <c r="U41" s="525"/>
      <c r="V41" s="563"/>
      <c r="W41" s="530"/>
      <c r="X41" s="530"/>
      <c r="Y41" s="564"/>
      <c r="Z41" s="525"/>
      <c r="AA41" s="563"/>
      <c r="AB41" s="564"/>
    </row>
    <row r="42" spans="1:28" ht="26.25" customHeight="1">
      <c r="A42" s="2554"/>
      <c r="B42" s="2616"/>
      <c r="C42" s="2619"/>
      <c r="D42" s="2622"/>
      <c r="E42" s="2625"/>
      <c r="F42" s="659" t="s">
        <v>656</v>
      </c>
      <c r="G42" s="675"/>
      <c r="H42" s="585">
        <v>3</v>
      </c>
      <c r="I42" s="585">
        <v>3</v>
      </c>
      <c r="J42" s="585">
        <v>3</v>
      </c>
      <c r="K42" s="585">
        <v>3</v>
      </c>
      <c r="L42" s="163"/>
      <c r="M42" s="163"/>
      <c r="N42" s="163"/>
      <c r="O42" s="163"/>
      <c r="P42" s="65">
        <f t="shared" si="0"/>
        <v>0</v>
      </c>
      <c r="Q42" s="525"/>
      <c r="R42" s="582">
        <v>60000</v>
      </c>
      <c r="S42" s="530">
        <v>0</v>
      </c>
      <c r="T42" s="584">
        <f t="shared" si="1"/>
        <v>60000</v>
      </c>
      <c r="U42" s="525"/>
      <c r="V42" s="563"/>
      <c r="W42" s="530"/>
      <c r="X42" s="530"/>
      <c r="Y42" s="564"/>
      <c r="Z42" s="525"/>
      <c r="AA42" s="563"/>
      <c r="AB42" s="564"/>
    </row>
    <row r="43" spans="1:28" ht="26.25" customHeight="1">
      <c r="A43" s="2554"/>
      <c r="B43" s="2616"/>
      <c r="C43" s="2619"/>
      <c r="D43" s="2622"/>
      <c r="E43" s="2625"/>
      <c r="F43" s="659" t="s">
        <v>657</v>
      </c>
      <c r="G43" s="675" t="s">
        <v>658</v>
      </c>
      <c r="H43" s="585">
        <v>3</v>
      </c>
      <c r="I43" s="585">
        <v>3</v>
      </c>
      <c r="J43" s="585">
        <v>3</v>
      </c>
      <c r="K43" s="585">
        <v>3</v>
      </c>
      <c r="L43" s="163"/>
      <c r="M43" s="163"/>
      <c r="N43" s="163"/>
      <c r="O43" s="163"/>
      <c r="P43" s="65">
        <f t="shared" si="0"/>
        <v>0</v>
      </c>
      <c r="Q43" s="525"/>
      <c r="R43" s="586">
        <v>100000</v>
      </c>
      <c r="S43" s="530">
        <v>0</v>
      </c>
      <c r="T43" s="584">
        <f t="shared" si="1"/>
        <v>100000</v>
      </c>
      <c r="U43" s="525"/>
      <c r="V43" s="563"/>
      <c r="W43" s="530"/>
      <c r="X43" s="530"/>
      <c r="Y43" s="564"/>
      <c r="Z43" s="525"/>
      <c r="AA43" s="563"/>
      <c r="AB43" s="564"/>
    </row>
    <row r="44" spans="1:28" ht="26.25" customHeight="1">
      <c r="A44" s="2554"/>
      <c r="B44" s="2616"/>
      <c r="C44" s="2619"/>
      <c r="D44" s="2622"/>
      <c r="E44" s="2625"/>
      <c r="F44" s="659" t="s">
        <v>659</v>
      </c>
      <c r="G44" s="675" t="s">
        <v>660</v>
      </c>
      <c r="H44" s="585">
        <v>1.5</v>
      </c>
      <c r="I44" s="585">
        <v>1.5</v>
      </c>
      <c r="J44" s="585">
        <v>1.5</v>
      </c>
      <c r="K44" s="585">
        <v>1.5</v>
      </c>
      <c r="L44" s="163"/>
      <c r="M44" s="163"/>
      <c r="N44" s="163"/>
      <c r="O44" s="163"/>
      <c r="P44" s="65">
        <f t="shared" si="0"/>
        <v>0</v>
      </c>
      <c r="Q44" s="525"/>
      <c r="R44" s="587">
        <v>60000</v>
      </c>
      <c r="S44" s="588">
        <v>0</v>
      </c>
      <c r="T44" s="584">
        <f t="shared" si="1"/>
        <v>60000</v>
      </c>
      <c r="U44" s="525"/>
      <c r="V44" s="563"/>
      <c r="W44" s="530"/>
      <c r="X44" s="530"/>
      <c r="Y44" s="564"/>
      <c r="Z44" s="525"/>
      <c r="AA44" s="563"/>
      <c r="AB44" s="564"/>
    </row>
    <row r="45" spans="1:28" ht="26.25" customHeight="1" thickBot="1">
      <c r="A45" s="2554"/>
      <c r="B45" s="2616"/>
      <c r="C45" s="2620"/>
      <c r="D45" s="2623"/>
      <c r="E45" s="2626"/>
      <c r="F45" s="659" t="s">
        <v>661</v>
      </c>
      <c r="G45" s="675" t="s">
        <v>662</v>
      </c>
      <c r="H45" s="585">
        <v>1</v>
      </c>
      <c r="I45" s="624"/>
      <c r="J45" s="679">
        <v>1</v>
      </c>
      <c r="K45" s="624"/>
      <c r="L45" s="163"/>
      <c r="M45" s="163"/>
      <c r="N45" s="163"/>
      <c r="O45" s="163"/>
      <c r="P45" s="65">
        <f t="shared" si="0"/>
        <v>0</v>
      </c>
      <c r="Q45" s="525"/>
      <c r="R45" s="582">
        <v>60000</v>
      </c>
      <c r="S45" s="530">
        <v>30000</v>
      </c>
      <c r="T45" s="584">
        <f t="shared" si="1"/>
        <v>30000</v>
      </c>
      <c r="U45" s="525"/>
      <c r="V45" s="563"/>
      <c r="W45" s="530"/>
      <c r="X45" s="530"/>
      <c r="Y45" s="564"/>
      <c r="Z45" s="525"/>
      <c r="AA45" s="563"/>
      <c r="AB45" s="564"/>
    </row>
    <row r="46" spans="1:28" ht="39" customHeight="1">
      <c r="A46" s="2554"/>
      <c r="B46" s="2616"/>
      <c r="C46" s="2627" t="s">
        <v>89</v>
      </c>
      <c r="D46" s="2628">
        <v>0.46</v>
      </c>
      <c r="E46" s="2629">
        <v>0.55000000000000004</v>
      </c>
      <c r="F46" s="659" t="s">
        <v>663</v>
      </c>
      <c r="G46" s="675" t="s">
        <v>664</v>
      </c>
      <c r="H46" s="571"/>
      <c r="I46" s="571">
        <v>1</v>
      </c>
      <c r="J46" s="571"/>
      <c r="K46" s="571">
        <v>1</v>
      </c>
      <c r="L46" s="163"/>
      <c r="M46" s="163"/>
      <c r="N46" s="163"/>
      <c r="O46" s="163"/>
      <c r="P46" s="65">
        <f t="shared" si="0"/>
        <v>0</v>
      </c>
      <c r="Q46" s="525"/>
      <c r="R46" s="563">
        <v>35000</v>
      </c>
      <c r="S46" s="530">
        <v>0</v>
      </c>
      <c r="T46" s="584">
        <f t="shared" si="1"/>
        <v>35000</v>
      </c>
      <c r="U46" s="525"/>
      <c r="V46" s="563"/>
      <c r="W46" s="530"/>
      <c r="X46" s="530"/>
      <c r="Y46" s="564"/>
      <c r="Z46" s="525"/>
      <c r="AA46" s="563"/>
      <c r="AB46" s="564"/>
    </row>
    <row r="47" spans="1:28" ht="40.049999999999997" customHeight="1" thickBot="1">
      <c r="A47" s="2554"/>
      <c r="B47" s="2616"/>
      <c r="C47" s="2619"/>
      <c r="D47" s="2622"/>
      <c r="E47" s="2625"/>
      <c r="F47" s="659" t="s">
        <v>665</v>
      </c>
      <c r="G47" s="659" t="s">
        <v>663</v>
      </c>
      <c r="H47" s="558"/>
      <c r="I47" s="558">
        <v>1</v>
      </c>
      <c r="J47" s="558"/>
      <c r="K47" s="558">
        <v>1</v>
      </c>
      <c r="L47" s="163"/>
      <c r="M47" s="163"/>
      <c r="N47" s="163"/>
      <c r="O47" s="163"/>
      <c r="P47" s="65">
        <f t="shared" si="0"/>
        <v>0</v>
      </c>
      <c r="Q47" s="525"/>
      <c r="R47" s="582">
        <v>50000</v>
      </c>
      <c r="S47" s="530">
        <v>0</v>
      </c>
      <c r="T47" s="584">
        <f t="shared" si="1"/>
        <v>50000</v>
      </c>
      <c r="U47" s="525"/>
      <c r="V47" s="563"/>
      <c r="W47" s="530"/>
      <c r="X47" s="530"/>
      <c r="Y47" s="564"/>
      <c r="Z47" s="525"/>
      <c r="AA47" s="563"/>
      <c r="AB47" s="564"/>
    </row>
    <row r="48" spans="1:28" ht="33.75" hidden="1" customHeight="1">
      <c r="A48" s="2554"/>
      <c r="B48" s="2616"/>
      <c r="C48" s="2619"/>
      <c r="D48" s="2622"/>
      <c r="E48" s="2625"/>
      <c r="F48" s="647"/>
      <c r="G48" s="651"/>
      <c r="H48" s="558"/>
      <c r="I48" s="558"/>
      <c r="J48" s="558"/>
      <c r="K48" s="558"/>
      <c r="L48" s="163"/>
      <c r="M48" s="163"/>
      <c r="N48" s="163"/>
      <c r="O48" s="163"/>
      <c r="P48" s="65"/>
      <c r="Q48" s="525"/>
      <c r="R48" s="563"/>
      <c r="S48" s="530"/>
      <c r="T48" s="584">
        <f t="shared" si="1"/>
        <v>0</v>
      </c>
      <c r="U48" s="525"/>
      <c r="V48" s="563"/>
      <c r="W48" s="530"/>
      <c r="X48" s="530"/>
      <c r="Y48" s="564"/>
      <c r="Z48" s="525"/>
      <c r="AA48" s="563"/>
      <c r="AB48" s="564"/>
    </row>
    <row r="49" spans="1:28" ht="33.75" hidden="1" customHeight="1" thickBot="1">
      <c r="A49" s="2554"/>
      <c r="B49" s="2617"/>
      <c r="C49" s="2620"/>
      <c r="D49" s="2623"/>
      <c r="E49" s="2626"/>
      <c r="F49" s="652"/>
      <c r="G49" s="653"/>
      <c r="H49" s="558"/>
      <c r="I49" s="558"/>
      <c r="J49" s="558"/>
      <c r="K49" s="558"/>
      <c r="L49" s="163"/>
      <c r="M49" s="163"/>
      <c r="N49" s="163"/>
      <c r="O49" s="163"/>
      <c r="P49" s="65"/>
      <c r="Q49" s="525"/>
      <c r="R49" s="563"/>
      <c r="S49" s="530"/>
      <c r="T49" s="584">
        <f t="shared" si="1"/>
        <v>0</v>
      </c>
      <c r="U49" s="525"/>
      <c r="V49" s="563"/>
      <c r="W49" s="530"/>
      <c r="X49" s="530"/>
      <c r="Y49" s="564"/>
      <c r="Z49" s="525"/>
      <c r="AA49" s="563"/>
      <c r="AB49" s="564"/>
    </row>
    <row r="50" spans="1:28" ht="48.45" customHeight="1" thickBot="1">
      <c r="A50" s="2554"/>
      <c r="B50" s="2630" t="s">
        <v>90</v>
      </c>
      <c r="C50" s="2632" t="s">
        <v>91</v>
      </c>
      <c r="D50" s="2628">
        <v>0.28999999999999998</v>
      </c>
      <c r="E50" s="2629">
        <v>0.4</v>
      </c>
      <c r="F50" s="659" t="s">
        <v>666</v>
      </c>
      <c r="G50" s="676" t="s">
        <v>667</v>
      </c>
      <c r="H50" s="558"/>
      <c r="I50" s="558"/>
      <c r="J50" s="558">
        <v>1</v>
      </c>
      <c r="K50" s="558"/>
      <c r="L50" s="163"/>
      <c r="M50" s="163"/>
      <c r="N50" s="163"/>
      <c r="O50" s="163"/>
      <c r="P50" s="65">
        <f t="shared" si="0"/>
        <v>0</v>
      </c>
      <c r="Q50" s="525"/>
      <c r="R50" s="582">
        <v>150000</v>
      </c>
      <c r="S50" s="530">
        <v>0</v>
      </c>
      <c r="T50" s="584">
        <f t="shared" si="1"/>
        <v>150000</v>
      </c>
      <c r="U50" s="525"/>
      <c r="V50" s="563"/>
      <c r="W50" s="530"/>
      <c r="X50" s="530"/>
      <c r="Y50" s="564"/>
      <c r="Z50" s="525"/>
      <c r="AA50" s="563"/>
      <c r="AB50" s="564"/>
    </row>
    <row r="51" spans="1:28" ht="45.45" customHeight="1" thickBot="1">
      <c r="A51" s="2554"/>
      <c r="B51" s="2631"/>
      <c r="C51" s="2633"/>
      <c r="D51" s="2622"/>
      <c r="E51" s="2625"/>
      <c r="F51" s="661" t="s">
        <v>668</v>
      </c>
      <c r="G51" s="680" t="s">
        <v>679</v>
      </c>
      <c r="H51" s="567">
        <v>1</v>
      </c>
      <c r="I51" s="567">
        <v>1</v>
      </c>
      <c r="J51" s="567">
        <v>1</v>
      </c>
      <c r="K51" s="567">
        <v>1</v>
      </c>
      <c r="L51" s="164"/>
      <c r="M51" s="164"/>
      <c r="N51" s="164"/>
      <c r="O51" s="164"/>
      <c r="P51" s="65">
        <f t="shared" si="0"/>
        <v>0</v>
      </c>
      <c r="Q51" s="525"/>
      <c r="R51" s="589">
        <v>15000</v>
      </c>
      <c r="S51" s="590">
        <v>15000</v>
      </c>
      <c r="T51" s="584">
        <f t="shared" si="1"/>
        <v>0</v>
      </c>
      <c r="U51" s="525"/>
      <c r="V51" s="563"/>
      <c r="W51" s="530"/>
      <c r="X51" s="530"/>
      <c r="Y51" s="564"/>
      <c r="Z51" s="525"/>
      <c r="AA51" s="563"/>
      <c r="AB51" s="564"/>
    </row>
    <row r="52" spans="1:28" ht="33.75" hidden="1" customHeight="1">
      <c r="A52" s="2554"/>
      <c r="B52" s="2631"/>
      <c r="C52" s="2633"/>
      <c r="D52" s="2622"/>
      <c r="E52" s="2625"/>
      <c r="F52" s="647"/>
      <c r="G52" s="651"/>
      <c r="H52" s="681"/>
      <c r="I52" s="681"/>
      <c r="J52" s="681"/>
      <c r="K52" s="681"/>
      <c r="L52" s="166"/>
      <c r="M52" s="166"/>
      <c r="N52" s="166"/>
      <c r="O52" s="166"/>
      <c r="P52" s="65"/>
      <c r="Q52" s="525"/>
      <c r="R52" s="563"/>
      <c r="S52" s="530"/>
      <c r="T52" s="584">
        <f t="shared" si="1"/>
        <v>0</v>
      </c>
      <c r="U52" s="525"/>
      <c r="V52" s="563"/>
      <c r="W52" s="530"/>
      <c r="X52" s="530"/>
      <c r="Y52" s="564"/>
      <c r="Z52" s="525"/>
      <c r="AA52" s="563"/>
      <c r="AB52" s="564"/>
    </row>
    <row r="53" spans="1:28" ht="33.75" hidden="1" customHeight="1" thickBot="1">
      <c r="A53" s="2554"/>
      <c r="B53" s="2631"/>
      <c r="C53" s="2634"/>
      <c r="D53" s="2623"/>
      <c r="E53" s="2626"/>
      <c r="F53" s="652"/>
      <c r="G53" s="653"/>
      <c r="H53" s="558"/>
      <c r="I53" s="558"/>
      <c r="J53" s="558"/>
      <c r="K53" s="558"/>
      <c r="L53" s="163"/>
      <c r="M53" s="163"/>
      <c r="N53" s="163"/>
      <c r="O53" s="163"/>
      <c r="P53" s="65"/>
      <c r="Q53" s="525"/>
      <c r="R53" s="563"/>
      <c r="S53" s="530"/>
      <c r="T53" s="584">
        <f t="shared" si="1"/>
        <v>0</v>
      </c>
      <c r="U53" s="525"/>
      <c r="V53" s="563"/>
      <c r="W53" s="530"/>
      <c r="X53" s="530"/>
      <c r="Y53" s="564"/>
      <c r="Z53" s="525"/>
      <c r="AA53" s="563"/>
      <c r="AB53" s="564"/>
    </row>
    <row r="54" spans="1:28" ht="34.5" hidden="1" customHeight="1">
      <c r="A54" s="2554"/>
      <c r="B54" s="2631"/>
      <c r="C54" s="2632" t="s">
        <v>92</v>
      </c>
      <c r="D54" s="2628">
        <v>0.27</v>
      </c>
      <c r="E54" s="2629">
        <v>0.4</v>
      </c>
      <c r="F54" s="654"/>
      <c r="G54" s="655"/>
      <c r="H54" s="558"/>
      <c r="I54" s="558"/>
      <c r="J54" s="558"/>
      <c r="K54" s="558"/>
      <c r="L54" s="163"/>
      <c r="M54" s="163"/>
      <c r="N54" s="163"/>
      <c r="O54" s="163"/>
      <c r="P54" s="65"/>
      <c r="Q54" s="525"/>
      <c r="R54" s="563"/>
      <c r="S54" s="530"/>
      <c r="T54" s="584">
        <f t="shared" si="1"/>
        <v>0</v>
      </c>
      <c r="U54" s="525"/>
      <c r="V54" s="563"/>
      <c r="W54" s="530"/>
      <c r="X54" s="530"/>
      <c r="Y54" s="564"/>
      <c r="Z54" s="525"/>
      <c r="AA54" s="563"/>
      <c r="AB54" s="564"/>
    </row>
    <row r="55" spans="1:28" ht="34.5" hidden="1" customHeight="1">
      <c r="A55" s="2554"/>
      <c r="B55" s="2631"/>
      <c r="C55" s="2633"/>
      <c r="D55" s="2622"/>
      <c r="E55" s="2625"/>
      <c r="F55" s="647"/>
      <c r="G55" s="651"/>
      <c r="H55" s="558"/>
      <c r="I55" s="558"/>
      <c r="J55" s="558"/>
      <c r="K55" s="558"/>
      <c r="L55" s="163"/>
      <c r="M55" s="163"/>
      <c r="N55" s="163"/>
      <c r="O55" s="163"/>
      <c r="P55" s="65"/>
      <c r="Q55" s="525"/>
      <c r="R55" s="563"/>
      <c r="S55" s="530"/>
      <c r="T55" s="584">
        <f t="shared" si="1"/>
        <v>0</v>
      </c>
      <c r="U55" s="525"/>
      <c r="V55" s="563"/>
      <c r="W55" s="530"/>
      <c r="X55" s="530"/>
      <c r="Y55" s="564"/>
      <c r="Z55" s="525"/>
      <c r="AA55" s="563"/>
      <c r="AB55" s="564"/>
    </row>
    <row r="56" spans="1:28" ht="34.5" hidden="1" customHeight="1">
      <c r="A56" s="2554"/>
      <c r="B56" s="2631"/>
      <c r="C56" s="2633"/>
      <c r="D56" s="2622"/>
      <c r="E56" s="2625"/>
      <c r="F56" s="647"/>
      <c r="G56" s="651"/>
      <c r="H56" s="558"/>
      <c r="I56" s="558"/>
      <c r="J56" s="558"/>
      <c r="K56" s="558"/>
      <c r="L56" s="163"/>
      <c r="M56" s="163"/>
      <c r="N56" s="163"/>
      <c r="O56" s="163"/>
      <c r="P56" s="65"/>
      <c r="Q56" s="525"/>
      <c r="R56" s="563"/>
      <c r="S56" s="530"/>
      <c r="T56" s="584">
        <f t="shared" si="1"/>
        <v>0</v>
      </c>
      <c r="U56" s="525"/>
      <c r="V56" s="563"/>
      <c r="W56" s="530"/>
      <c r="X56" s="530"/>
      <c r="Y56" s="564"/>
      <c r="Z56" s="525"/>
      <c r="AA56" s="563"/>
      <c r="AB56" s="564"/>
    </row>
    <row r="57" spans="1:28" ht="34.5" hidden="1" customHeight="1" thickBot="1">
      <c r="A57" s="2554"/>
      <c r="B57" s="2631"/>
      <c r="C57" s="2634"/>
      <c r="D57" s="2623"/>
      <c r="E57" s="2626"/>
      <c r="F57" s="652"/>
      <c r="G57" s="653"/>
      <c r="H57" s="558"/>
      <c r="I57" s="558"/>
      <c r="J57" s="558"/>
      <c r="K57" s="558"/>
      <c r="L57" s="163"/>
      <c r="M57" s="163"/>
      <c r="N57" s="163"/>
      <c r="O57" s="163"/>
      <c r="P57" s="65"/>
      <c r="Q57" s="525"/>
      <c r="R57" s="563"/>
      <c r="S57" s="530"/>
      <c r="T57" s="584">
        <f t="shared" si="1"/>
        <v>0</v>
      </c>
      <c r="U57" s="525"/>
      <c r="V57" s="563"/>
      <c r="W57" s="530"/>
      <c r="X57" s="530"/>
      <c r="Y57" s="564"/>
      <c r="Z57" s="525"/>
      <c r="AA57" s="563"/>
      <c r="AB57" s="564"/>
    </row>
    <row r="58" spans="1:28" ht="34.5" customHeight="1">
      <c r="A58" s="2554"/>
      <c r="B58" s="2635" t="s">
        <v>93</v>
      </c>
      <c r="C58" s="2636" t="s">
        <v>94</v>
      </c>
      <c r="D58" s="2639" t="s">
        <v>95</v>
      </c>
      <c r="E58" s="2642" t="s">
        <v>96</v>
      </c>
      <c r="F58" s="654" t="s">
        <v>669</v>
      </c>
      <c r="G58" s="655">
        <v>1</v>
      </c>
      <c r="H58" s="558"/>
      <c r="I58" s="558"/>
      <c r="J58" s="558">
        <v>1</v>
      </c>
      <c r="K58" s="558"/>
      <c r="L58" s="163"/>
      <c r="M58" s="163"/>
      <c r="N58" s="163"/>
      <c r="O58" s="163"/>
      <c r="P58" s="65">
        <f t="shared" ref="P58:P68" si="2">(SUM(L58:O58)/SUM(H58:K58))</f>
        <v>0</v>
      </c>
      <c r="Q58" s="525"/>
      <c r="R58" s="582">
        <v>50000</v>
      </c>
      <c r="S58" s="530">
        <v>0</v>
      </c>
      <c r="T58" s="584">
        <f t="shared" si="1"/>
        <v>50000</v>
      </c>
      <c r="U58" s="525"/>
      <c r="V58" s="563"/>
      <c r="W58" s="530"/>
      <c r="X58" s="530"/>
      <c r="Y58" s="564"/>
      <c r="Z58" s="525"/>
      <c r="AA58" s="563"/>
      <c r="AB58" s="564"/>
    </row>
    <row r="59" spans="1:28" ht="36" customHeight="1" thickBot="1">
      <c r="A59" s="2554"/>
      <c r="B59" s="2635"/>
      <c r="C59" s="2637"/>
      <c r="D59" s="2640"/>
      <c r="E59" s="2635"/>
      <c r="F59" s="647" t="s">
        <v>648</v>
      </c>
      <c r="G59" s="682" t="s">
        <v>680</v>
      </c>
      <c r="H59" s="558">
        <v>3</v>
      </c>
      <c r="I59" s="558">
        <v>3</v>
      </c>
      <c r="J59" s="558">
        <v>3</v>
      </c>
      <c r="K59" s="558">
        <v>3</v>
      </c>
      <c r="L59" s="163"/>
      <c r="M59" s="163"/>
      <c r="N59" s="163"/>
      <c r="O59" s="163"/>
      <c r="P59" s="65">
        <f t="shared" si="2"/>
        <v>0</v>
      </c>
      <c r="Q59" s="525"/>
      <c r="R59" s="582">
        <v>50000</v>
      </c>
      <c r="S59" s="530">
        <v>0</v>
      </c>
      <c r="T59" s="584">
        <f t="shared" si="1"/>
        <v>50000</v>
      </c>
      <c r="U59" s="525"/>
      <c r="V59" s="563"/>
      <c r="W59" s="530"/>
      <c r="X59" s="530"/>
      <c r="Y59" s="564"/>
      <c r="Z59" s="525"/>
      <c r="AA59" s="563"/>
      <c r="AB59" s="564"/>
    </row>
    <row r="60" spans="1:28" s="591" customFormat="1" ht="36" customHeight="1" thickBot="1">
      <c r="A60" s="2554"/>
      <c r="B60" s="2635"/>
      <c r="C60" s="2637"/>
      <c r="D60" s="2640"/>
      <c r="E60" s="2635"/>
      <c r="F60" s="659" t="s">
        <v>670</v>
      </c>
      <c r="G60" s="675" t="s">
        <v>671</v>
      </c>
      <c r="H60" s="571">
        <v>1</v>
      </c>
      <c r="I60" s="571"/>
      <c r="J60" s="571">
        <v>1</v>
      </c>
      <c r="K60" s="558"/>
      <c r="L60" s="163"/>
      <c r="M60" s="163"/>
      <c r="N60" s="163"/>
      <c r="O60" s="163"/>
      <c r="P60" s="65">
        <f t="shared" si="2"/>
        <v>0</v>
      </c>
      <c r="Q60" s="525"/>
      <c r="R60" s="582">
        <v>24500</v>
      </c>
      <c r="S60" s="530"/>
      <c r="T60" s="584">
        <f t="shared" si="1"/>
        <v>24500</v>
      </c>
      <c r="U60" s="525"/>
      <c r="V60" s="563"/>
      <c r="W60" s="530"/>
      <c r="X60" s="530"/>
      <c r="Y60" s="564"/>
      <c r="Z60" s="525"/>
      <c r="AA60" s="563"/>
      <c r="AB60" s="564"/>
    </row>
    <row r="61" spans="1:28" ht="36" hidden="1" customHeight="1" thickBot="1">
      <c r="A61" s="2554"/>
      <c r="B61" s="2635"/>
      <c r="C61" s="2638"/>
      <c r="D61" s="2641"/>
      <c r="E61" s="2643"/>
      <c r="F61" s="652"/>
      <c r="G61" s="653"/>
      <c r="H61" s="567"/>
      <c r="I61" s="567"/>
      <c r="J61" s="567"/>
      <c r="K61" s="567"/>
      <c r="L61" s="163"/>
      <c r="M61" s="163"/>
      <c r="N61" s="163"/>
      <c r="O61" s="163"/>
      <c r="P61" s="65"/>
      <c r="Q61" s="525"/>
      <c r="R61" s="563"/>
      <c r="S61" s="530"/>
      <c r="T61" s="584">
        <f t="shared" si="1"/>
        <v>0</v>
      </c>
      <c r="U61" s="525"/>
      <c r="V61" s="563"/>
      <c r="W61" s="530"/>
      <c r="X61" s="530"/>
      <c r="Y61" s="564"/>
      <c r="Z61" s="525"/>
      <c r="AA61" s="563"/>
      <c r="AB61" s="564"/>
    </row>
    <row r="62" spans="1:28" s="591" customFormat="1" ht="36" customHeight="1">
      <c r="A62" s="2554"/>
      <c r="B62" s="2635"/>
      <c r="C62" s="2644" t="s">
        <v>97</v>
      </c>
      <c r="D62" s="2639" t="s">
        <v>98</v>
      </c>
      <c r="E62" s="2642"/>
      <c r="F62" s="661" t="s">
        <v>681</v>
      </c>
      <c r="G62" s="675"/>
      <c r="H62" s="571">
        <v>1</v>
      </c>
      <c r="I62" s="571"/>
      <c r="J62" s="571">
        <v>1</v>
      </c>
      <c r="K62" s="571"/>
      <c r="L62" s="163"/>
      <c r="M62" s="163"/>
      <c r="N62" s="163"/>
      <c r="O62" s="163"/>
      <c r="P62" s="65">
        <f t="shared" si="2"/>
        <v>0</v>
      </c>
      <c r="Q62" s="525"/>
      <c r="R62" s="582"/>
      <c r="S62" s="530"/>
      <c r="T62" s="584">
        <f t="shared" si="1"/>
        <v>0</v>
      </c>
      <c r="U62" s="525"/>
      <c r="V62" s="563"/>
      <c r="W62" s="530"/>
      <c r="X62" s="530"/>
      <c r="Y62" s="564"/>
      <c r="Z62" s="525"/>
      <c r="AA62" s="563"/>
      <c r="AB62" s="564"/>
    </row>
    <row r="63" spans="1:28" ht="50.25" customHeight="1">
      <c r="A63" s="2554"/>
      <c r="B63" s="2635"/>
      <c r="C63" s="2645"/>
      <c r="D63" s="2640"/>
      <c r="E63" s="2635"/>
      <c r="F63" s="664" t="s">
        <v>682</v>
      </c>
      <c r="G63" s="651"/>
      <c r="H63" s="558">
        <v>3</v>
      </c>
      <c r="I63" s="558">
        <v>3</v>
      </c>
      <c r="J63" s="558">
        <v>3</v>
      </c>
      <c r="K63" s="558">
        <v>3</v>
      </c>
      <c r="L63" s="163"/>
      <c r="M63" s="163"/>
      <c r="N63" s="163"/>
      <c r="O63" s="163"/>
      <c r="P63" s="65">
        <f t="shared" si="2"/>
        <v>0</v>
      </c>
      <c r="Q63" s="525"/>
      <c r="R63" s="563"/>
      <c r="S63" s="530"/>
      <c r="T63" s="584">
        <f t="shared" si="1"/>
        <v>0</v>
      </c>
      <c r="U63" s="525"/>
      <c r="V63" s="563"/>
      <c r="W63" s="530"/>
      <c r="X63" s="530"/>
      <c r="Y63" s="564"/>
      <c r="Z63" s="525"/>
      <c r="AA63" s="563"/>
      <c r="AB63" s="564"/>
    </row>
    <row r="64" spans="1:28" ht="36.75" customHeight="1" thickBot="1">
      <c r="A64" s="2554"/>
      <c r="B64" s="2635"/>
      <c r="C64" s="2645"/>
      <c r="D64" s="2640"/>
      <c r="E64" s="2635"/>
      <c r="F64" s="659" t="s">
        <v>670</v>
      </c>
      <c r="G64" s="651"/>
      <c r="H64" s="558">
        <v>1</v>
      </c>
      <c r="I64" s="558"/>
      <c r="J64" s="558">
        <v>1</v>
      </c>
      <c r="K64" s="558"/>
      <c r="L64" s="163"/>
      <c r="M64" s="163"/>
      <c r="N64" s="163"/>
      <c r="O64" s="163"/>
      <c r="P64" s="65">
        <f t="shared" si="2"/>
        <v>0</v>
      </c>
      <c r="Q64" s="525"/>
      <c r="R64" s="563"/>
      <c r="S64" s="530"/>
      <c r="T64" s="584">
        <f t="shared" si="1"/>
        <v>0</v>
      </c>
      <c r="U64" s="525"/>
      <c r="V64" s="563"/>
      <c r="W64" s="530"/>
      <c r="X64" s="530"/>
      <c r="Y64" s="564"/>
      <c r="Z64" s="525"/>
      <c r="AA64" s="563"/>
      <c r="AB64" s="564"/>
    </row>
    <row r="65" spans="1:28" s="592" customFormat="1" ht="36.75" hidden="1" customHeight="1" thickBot="1">
      <c r="A65" s="2554"/>
      <c r="B65" s="2635"/>
      <c r="C65" s="2646"/>
      <c r="D65" s="2641"/>
      <c r="E65" s="2643"/>
      <c r="F65" s="652"/>
      <c r="G65" s="653"/>
      <c r="H65" s="558"/>
      <c r="I65" s="558"/>
      <c r="J65" s="558"/>
      <c r="K65" s="558"/>
      <c r="L65" s="163"/>
      <c r="M65" s="163"/>
      <c r="N65" s="163"/>
      <c r="O65" s="163"/>
      <c r="P65" s="65"/>
      <c r="Q65" s="525"/>
      <c r="R65" s="563"/>
      <c r="S65" s="530"/>
      <c r="T65" s="584">
        <f t="shared" si="1"/>
        <v>0</v>
      </c>
      <c r="U65" s="525"/>
      <c r="V65" s="563"/>
      <c r="W65" s="530"/>
      <c r="X65" s="530"/>
      <c r="Y65" s="564"/>
      <c r="Z65" s="525"/>
      <c r="AA65" s="563"/>
      <c r="AB65" s="564"/>
    </row>
    <row r="66" spans="1:28" ht="36.75" customHeight="1">
      <c r="A66" s="2554"/>
      <c r="B66" s="2647" t="s">
        <v>99</v>
      </c>
      <c r="C66" s="2644" t="s">
        <v>100</v>
      </c>
      <c r="D66" s="2546">
        <v>0.12</v>
      </c>
      <c r="E66" s="2546">
        <v>0.4</v>
      </c>
      <c r="F66" s="660" t="s">
        <v>672</v>
      </c>
      <c r="G66" s="677" t="s">
        <v>673</v>
      </c>
      <c r="H66" s="558">
        <v>1</v>
      </c>
      <c r="I66" s="558"/>
      <c r="J66" s="558"/>
      <c r="K66" s="558">
        <v>1</v>
      </c>
      <c r="L66" s="163"/>
      <c r="M66" s="163"/>
      <c r="N66" s="163"/>
      <c r="O66" s="163"/>
      <c r="P66" s="65">
        <f t="shared" si="2"/>
        <v>0</v>
      </c>
      <c r="Q66" s="525"/>
      <c r="R66" s="594">
        <v>50500</v>
      </c>
      <c r="S66" s="595">
        <v>30000</v>
      </c>
      <c r="T66" s="584">
        <f t="shared" si="1"/>
        <v>20500</v>
      </c>
      <c r="U66" s="525"/>
      <c r="V66" s="563"/>
      <c r="W66" s="530"/>
      <c r="X66" s="530"/>
      <c r="Y66" s="564"/>
      <c r="Z66" s="525"/>
      <c r="AA66" s="563"/>
      <c r="AB66" s="564"/>
    </row>
    <row r="67" spans="1:28" ht="36.75" customHeight="1">
      <c r="A67" s="2554"/>
      <c r="B67" s="2648"/>
      <c r="C67" s="2645"/>
      <c r="D67" s="2547"/>
      <c r="E67" s="2547"/>
      <c r="F67" s="660" t="s">
        <v>59</v>
      </c>
      <c r="G67" s="677" t="s">
        <v>674</v>
      </c>
      <c r="H67" s="558"/>
      <c r="I67" s="558"/>
      <c r="J67" s="558"/>
      <c r="K67" s="558">
        <v>1</v>
      </c>
      <c r="L67" s="163"/>
      <c r="M67" s="163"/>
      <c r="N67" s="163"/>
      <c r="O67" s="163"/>
      <c r="P67" s="65">
        <f t="shared" si="2"/>
        <v>0</v>
      </c>
      <c r="Q67" s="525"/>
      <c r="R67" s="587">
        <v>400000</v>
      </c>
      <c r="S67" s="596">
        <v>0</v>
      </c>
      <c r="T67" s="584">
        <f t="shared" si="1"/>
        <v>400000</v>
      </c>
      <c r="U67" s="525"/>
      <c r="V67" s="563"/>
      <c r="W67" s="530"/>
      <c r="X67" s="530"/>
      <c r="Y67" s="564"/>
      <c r="Z67" s="525"/>
      <c r="AA67" s="563"/>
      <c r="AB67" s="564"/>
    </row>
    <row r="68" spans="1:28" ht="42" customHeight="1" thickBot="1">
      <c r="A68" s="2554"/>
      <c r="B68" s="2648"/>
      <c r="C68" s="2645"/>
      <c r="D68" s="2547"/>
      <c r="E68" s="2547"/>
      <c r="F68" s="662" t="s">
        <v>129</v>
      </c>
      <c r="G68" s="662" t="s">
        <v>675</v>
      </c>
      <c r="H68" s="558">
        <v>1</v>
      </c>
      <c r="I68" s="558">
        <v>1</v>
      </c>
      <c r="J68" s="558">
        <v>1</v>
      </c>
      <c r="K68" s="558">
        <v>1</v>
      </c>
      <c r="L68" s="163"/>
      <c r="M68" s="163"/>
      <c r="N68" s="163"/>
      <c r="O68" s="163"/>
      <c r="P68" s="65">
        <f t="shared" si="2"/>
        <v>0</v>
      </c>
      <c r="Q68" s="525"/>
      <c r="R68" s="597">
        <v>0</v>
      </c>
      <c r="S68" s="598">
        <v>0</v>
      </c>
      <c r="T68" s="584">
        <f t="shared" si="1"/>
        <v>0</v>
      </c>
      <c r="U68" s="525"/>
      <c r="V68" s="563"/>
      <c r="W68" s="530"/>
      <c r="X68" s="530"/>
      <c r="Y68" s="564"/>
      <c r="Z68" s="525"/>
      <c r="AA68" s="563"/>
      <c r="AB68" s="564"/>
    </row>
    <row r="69" spans="1:28" ht="42" hidden="1" customHeight="1" thickBot="1">
      <c r="A69" s="2554"/>
      <c r="B69" s="2649"/>
      <c r="C69" s="2646"/>
      <c r="D69" s="2548"/>
      <c r="E69" s="2548"/>
      <c r="F69" s="652"/>
      <c r="G69" s="653"/>
      <c r="H69" s="567"/>
      <c r="I69" s="567"/>
      <c r="J69" s="567"/>
      <c r="K69" s="567"/>
      <c r="L69" s="163"/>
      <c r="M69" s="163"/>
      <c r="N69" s="163"/>
      <c r="O69" s="163"/>
      <c r="P69" s="65"/>
      <c r="Q69" s="525"/>
      <c r="R69" s="563"/>
      <c r="S69" s="530"/>
      <c r="T69" s="584">
        <f t="shared" si="1"/>
        <v>0</v>
      </c>
      <c r="U69" s="525"/>
      <c r="V69" s="563"/>
      <c r="W69" s="530"/>
      <c r="X69" s="530"/>
      <c r="Y69" s="564"/>
      <c r="Z69" s="525"/>
      <c r="AA69" s="563"/>
      <c r="AB69" s="564"/>
    </row>
    <row r="70" spans="1:28" s="158" customFormat="1" ht="9.4499999999999993" customHeight="1">
      <c r="A70" s="575"/>
      <c r="B70" s="576"/>
      <c r="C70" s="576"/>
      <c r="D70" s="576"/>
      <c r="E70" s="576"/>
      <c r="F70" s="641"/>
      <c r="G70" s="643"/>
      <c r="H70" s="600"/>
      <c r="I70" s="600"/>
      <c r="J70" s="600"/>
      <c r="K70" s="600"/>
      <c r="L70" s="100"/>
      <c r="M70" s="100"/>
      <c r="N70" s="100"/>
      <c r="O70" s="100"/>
      <c r="P70" s="168"/>
      <c r="Q70" s="600"/>
      <c r="R70" s="579"/>
      <c r="S70" s="578"/>
      <c r="T70" s="683">
        <f t="shared" si="1"/>
        <v>0</v>
      </c>
      <c r="U70" s="576"/>
      <c r="V70" s="579"/>
      <c r="W70" s="578"/>
      <c r="X70" s="578"/>
      <c r="Y70" s="580"/>
      <c r="Z70" s="576"/>
      <c r="AA70" s="579"/>
      <c r="AB70" s="580"/>
    </row>
    <row r="71" spans="1:28" ht="40.5" customHeight="1" thickBot="1">
      <c r="A71" s="2554" t="s">
        <v>101</v>
      </c>
      <c r="B71" s="2630" t="s">
        <v>102</v>
      </c>
      <c r="C71" s="2651" t="s">
        <v>103</v>
      </c>
      <c r="D71" s="2621">
        <v>0.22</v>
      </c>
      <c r="E71" s="2624">
        <v>0.55000000000000004</v>
      </c>
      <c r="F71" s="663" t="s">
        <v>266</v>
      </c>
      <c r="G71" s="682" t="s">
        <v>676</v>
      </c>
      <c r="H71" s="558"/>
      <c r="I71" s="558">
        <v>2</v>
      </c>
      <c r="J71" s="558"/>
      <c r="K71" s="558">
        <v>2</v>
      </c>
      <c r="L71" s="163"/>
      <c r="M71" s="163"/>
      <c r="N71" s="163"/>
      <c r="O71" s="163"/>
      <c r="P71" s="65">
        <f t="shared" ref="P71" si="3">(SUM(L71:O71)/SUM(H71:K71))</f>
        <v>0</v>
      </c>
      <c r="Q71" s="525"/>
      <c r="R71" s="582">
        <v>226000</v>
      </c>
      <c r="S71" s="583">
        <v>55000</v>
      </c>
      <c r="T71" s="584">
        <f>R71-S71</f>
        <v>171000</v>
      </c>
      <c r="U71" s="525"/>
      <c r="V71" s="563"/>
      <c r="W71" s="530"/>
      <c r="X71" s="530"/>
      <c r="Y71" s="564"/>
      <c r="Z71" s="525"/>
      <c r="AA71" s="563"/>
      <c r="AB71" s="564"/>
    </row>
    <row r="72" spans="1:28" ht="33.75" hidden="1" customHeight="1" thickBot="1">
      <c r="A72" s="2554"/>
      <c r="B72" s="2631"/>
      <c r="C72" s="2633"/>
      <c r="D72" s="2622"/>
      <c r="E72" s="2625"/>
      <c r="F72" s="663"/>
      <c r="G72" s="651"/>
      <c r="H72" s="558"/>
      <c r="I72" s="558"/>
      <c r="J72" s="558"/>
      <c r="K72" s="558"/>
      <c r="L72" s="163"/>
      <c r="M72" s="163"/>
      <c r="N72" s="163"/>
      <c r="O72" s="163"/>
      <c r="P72" s="65"/>
      <c r="Q72" s="525"/>
      <c r="R72" s="582"/>
      <c r="S72" s="583"/>
      <c r="T72" s="584">
        <f t="shared" si="1"/>
        <v>0</v>
      </c>
      <c r="U72" s="525"/>
      <c r="V72" s="563"/>
      <c r="W72" s="530"/>
      <c r="X72" s="530"/>
      <c r="Y72" s="564"/>
      <c r="Z72" s="525"/>
      <c r="AA72" s="563"/>
      <c r="AB72" s="564"/>
    </row>
    <row r="73" spans="1:28" ht="33.75" hidden="1" customHeight="1">
      <c r="A73" s="2554"/>
      <c r="B73" s="2631"/>
      <c r="C73" s="2633"/>
      <c r="D73" s="2622"/>
      <c r="E73" s="2625"/>
      <c r="F73" s="647"/>
      <c r="G73" s="651"/>
      <c r="H73" s="558"/>
      <c r="I73" s="558"/>
      <c r="J73" s="558"/>
      <c r="K73" s="558"/>
      <c r="L73" s="163"/>
      <c r="M73" s="163"/>
      <c r="N73" s="163"/>
      <c r="O73" s="163"/>
      <c r="P73" s="65"/>
      <c r="Q73" s="525"/>
      <c r="R73" s="563"/>
      <c r="S73" s="530"/>
      <c r="T73" s="584">
        <f t="shared" si="1"/>
        <v>0</v>
      </c>
      <c r="U73" s="525"/>
      <c r="V73" s="563"/>
      <c r="W73" s="530"/>
      <c r="X73" s="530"/>
      <c r="Y73" s="564"/>
      <c r="Z73" s="525"/>
      <c r="AA73" s="563"/>
      <c r="AB73" s="564"/>
    </row>
    <row r="74" spans="1:28" s="591" customFormat="1" ht="33.75" hidden="1" customHeight="1" thickBot="1">
      <c r="A74" s="2554"/>
      <c r="B74" s="2650"/>
      <c r="C74" s="2634"/>
      <c r="D74" s="2623"/>
      <c r="E74" s="2626"/>
      <c r="F74" s="652"/>
      <c r="G74" s="653"/>
      <c r="H74" s="558"/>
      <c r="I74" s="558"/>
      <c r="J74" s="558"/>
      <c r="K74" s="558"/>
      <c r="L74" s="163"/>
      <c r="M74" s="163"/>
      <c r="N74" s="163"/>
      <c r="O74" s="163"/>
      <c r="P74" s="65"/>
      <c r="Q74" s="525"/>
      <c r="R74" s="563"/>
      <c r="S74" s="530"/>
      <c r="T74" s="584">
        <f t="shared" si="1"/>
        <v>0</v>
      </c>
      <c r="U74" s="525"/>
      <c r="V74" s="563"/>
      <c r="W74" s="530"/>
      <c r="X74" s="530"/>
      <c r="Y74" s="564"/>
      <c r="Z74" s="525"/>
      <c r="AA74" s="563"/>
      <c r="AB74" s="564"/>
    </row>
    <row r="75" spans="1:28" ht="33.75" hidden="1" customHeight="1">
      <c r="A75" s="2554"/>
      <c r="B75" s="2630" t="s">
        <v>104</v>
      </c>
      <c r="C75" s="2632" t="s">
        <v>105</v>
      </c>
      <c r="D75" s="2628">
        <v>0.45</v>
      </c>
      <c r="E75" s="2629">
        <v>0.65</v>
      </c>
      <c r="F75" s="654"/>
      <c r="G75" s="655"/>
      <c r="H75" s="571"/>
      <c r="I75" s="571"/>
      <c r="J75" s="571"/>
      <c r="K75" s="571"/>
      <c r="L75" s="163"/>
      <c r="M75" s="163"/>
      <c r="N75" s="163"/>
      <c r="O75" s="163"/>
      <c r="P75" s="65"/>
      <c r="Q75" s="525"/>
      <c r="R75" s="563"/>
      <c r="S75" s="530"/>
      <c r="T75" s="584">
        <f t="shared" si="1"/>
        <v>0</v>
      </c>
      <c r="U75" s="525"/>
      <c r="V75" s="563"/>
      <c r="W75" s="530"/>
      <c r="X75" s="530"/>
      <c r="Y75" s="564"/>
      <c r="Z75" s="525"/>
      <c r="AA75" s="563"/>
      <c r="AB75" s="564"/>
    </row>
    <row r="76" spans="1:28" ht="33.75" hidden="1" customHeight="1">
      <c r="A76" s="2554"/>
      <c r="B76" s="2631"/>
      <c r="C76" s="2633"/>
      <c r="D76" s="2622"/>
      <c r="E76" s="2625"/>
      <c r="F76" s="647"/>
      <c r="G76" s="651"/>
      <c r="H76" s="558"/>
      <c r="I76" s="558"/>
      <c r="J76" s="558"/>
      <c r="K76" s="558"/>
      <c r="L76" s="163"/>
      <c r="M76" s="163"/>
      <c r="N76" s="163"/>
      <c r="O76" s="163"/>
      <c r="P76" s="65"/>
      <c r="Q76" s="525"/>
      <c r="R76" s="563"/>
      <c r="S76" s="530"/>
      <c r="T76" s="584">
        <f t="shared" si="1"/>
        <v>0</v>
      </c>
      <c r="U76" s="525"/>
      <c r="V76" s="563"/>
      <c r="W76" s="530"/>
      <c r="X76" s="530"/>
      <c r="Y76" s="564"/>
      <c r="Z76" s="525"/>
      <c r="AA76" s="563"/>
      <c r="AB76" s="564"/>
    </row>
    <row r="77" spans="1:28" ht="33.75" hidden="1" customHeight="1">
      <c r="A77" s="2554"/>
      <c r="B77" s="2631"/>
      <c r="C77" s="2633"/>
      <c r="D77" s="2622"/>
      <c r="E77" s="2625"/>
      <c r="F77" s="647"/>
      <c r="G77" s="651"/>
      <c r="H77" s="558"/>
      <c r="I77" s="558"/>
      <c r="J77" s="558"/>
      <c r="K77" s="558"/>
      <c r="L77" s="163"/>
      <c r="M77" s="163"/>
      <c r="N77" s="163"/>
      <c r="O77" s="163"/>
      <c r="P77" s="65"/>
      <c r="Q77" s="525"/>
      <c r="R77" s="563"/>
      <c r="S77" s="530"/>
      <c r="T77" s="584">
        <f t="shared" si="1"/>
        <v>0</v>
      </c>
      <c r="U77" s="525"/>
      <c r="V77" s="563"/>
      <c r="W77" s="530"/>
      <c r="X77" s="530"/>
      <c r="Y77" s="564"/>
      <c r="Z77" s="525"/>
      <c r="AA77" s="563"/>
      <c r="AB77" s="564"/>
    </row>
    <row r="78" spans="1:28" ht="33.75" hidden="1" customHeight="1" thickBot="1">
      <c r="A78" s="2554"/>
      <c r="B78" s="2652"/>
      <c r="C78" s="2634"/>
      <c r="D78" s="2623"/>
      <c r="E78" s="2626"/>
      <c r="F78" s="652"/>
      <c r="G78" s="653"/>
      <c r="H78" s="567"/>
      <c r="I78" s="567"/>
      <c r="J78" s="567"/>
      <c r="K78" s="567"/>
      <c r="L78" s="163"/>
      <c r="M78" s="163"/>
      <c r="N78" s="163"/>
      <c r="O78" s="163"/>
      <c r="P78" s="65"/>
      <c r="Q78" s="525"/>
      <c r="R78" s="563"/>
      <c r="S78" s="530"/>
      <c r="T78" s="584">
        <f t="shared" si="1"/>
        <v>0</v>
      </c>
      <c r="U78" s="525"/>
      <c r="V78" s="563"/>
      <c r="W78" s="530"/>
      <c r="X78" s="530"/>
      <c r="Y78" s="564"/>
      <c r="Z78" s="525"/>
      <c r="AA78" s="563"/>
      <c r="AB78" s="564"/>
    </row>
    <row r="79" spans="1:28" ht="33" hidden="1" customHeight="1">
      <c r="A79" s="2554"/>
      <c r="B79" s="2653" t="s">
        <v>106</v>
      </c>
      <c r="C79" s="2654" t="s">
        <v>107</v>
      </c>
      <c r="D79" s="2657">
        <v>3</v>
      </c>
      <c r="E79" s="2572">
        <v>5</v>
      </c>
      <c r="F79" s="654"/>
      <c r="G79" s="655"/>
      <c r="H79" s="571"/>
      <c r="I79" s="571"/>
      <c r="J79" s="571"/>
      <c r="K79" s="571"/>
      <c r="L79" s="163"/>
      <c r="M79" s="163"/>
      <c r="N79" s="163"/>
      <c r="O79" s="163"/>
      <c r="P79" s="65"/>
      <c r="Q79" s="525"/>
      <c r="R79" s="563"/>
      <c r="S79" s="530"/>
      <c r="T79" s="584">
        <f t="shared" si="1"/>
        <v>0</v>
      </c>
      <c r="U79" s="525"/>
      <c r="V79" s="563"/>
      <c r="W79" s="530"/>
      <c r="X79" s="530"/>
      <c r="Y79" s="564"/>
      <c r="Z79" s="525"/>
      <c r="AA79" s="563"/>
      <c r="AB79" s="564"/>
    </row>
    <row r="80" spans="1:28" ht="6" hidden="1" customHeight="1">
      <c r="A80" s="2554"/>
      <c r="B80" s="2653"/>
      <c r="C80" s="2655"/>
      <c r="D80" s="2658"/>
      <c r="E80" s="2564"/>
      <c r="F80" s="647"/>
      <c r="G80" s="651"/>
      <c r="H80" s="558"/>
      <c r="I80" s="558"/>
      <c r="J80" s="558"/>
      <c r="K80" s="558"/>
      <c r="L80" s="163"/>
      <c r="M80" s="163"/>
      <c r="N80" s="163"/>
      <c r="O80" s="163"/>
      <c r="P80" s="65"/>
      <c r="Q80" s="525"/>
      <c r="R80" s="563"/>
      <c r="S80" s="530"/>
      <c r="T80" s="584">
        <f t="shared" si="1"/>
        <v>0</v>
      </c>
      <c r="U80" s="525"/>
      <c r="V80" s="563"/>
      <c r="W80" s="530"/>
      <c r="X80" s="530"/>
      <c r="Y80" s="564"/>
      <c r="Z80" s="525"/>
      <c r="AA80" s="563"/>
      <c r="AB80" s="564"/>
    </row>
    <row r="81" spans="1:28" ht="36.75" hidden="1" customHeight="1">
      <c r="A81" s="2554"/>
      <c r="B81" s="2653"/>
      <c r="C81" s="2655"/>
      <c r="D81" s="2658"/>
      <c r="E81" s="2564"/>
      <c r="F81" s="647"/>
      <c r="G81" s="651"/>
      <c r="H81" s="558"/>
      <c r="I81" s="558"/>
      <c r="J81" s="558"/>
      <c r="K81" s="558"/>
      <c r="L81" s="163"/>
      <c r="M81" s="163"/>
      <c r="N81" s="163"/>
      <c r="O81" s="163"/>
      <c r="P81" s="65"/>
      <c r="Q81" s="525"/>
      <c r="R81" s="563"/>
      <c r="S81" s="530"/>
      <c r="T81" s="584">
        <f t="shared" si="1"/>
        <v>0</v>
      </c>
      <c r="U81" s="525"/>
      <c r="V81" s="563"/>
      <c r="W81" s="530"/>
      <c r="X81" s="530"/>
      <c r="Y81" s="564"/>
      <c r="Z81" s="525"/>
      <c r="AA81" s="563"/>
      <c r="AB81" s="564"/>
    </row>
    <row r="82" spans="1:28" ht="36.75" hidden="1" customHeight="1" thickBot="1">
      <c r="A82" s="2554"/>
      <c r="B82" s="2653"/>
      <c r="C82" s="2656"/>
      <c r="D82" s="2659"/>
      <c r="E82" s="2565"/>
      <c r="F82" s="652"/>
      <c r="G82" s="653"/>
      <c r="H82" s="567"/>
      <c r="I82" s="567"/>
      <c r="J82" s="567"/>
      <c r="K82" s="567"/>
      <c r="L82" s="163"/>
      <c r="M82" s="163"/>
      <c r="N82" s="163"/>
      <c r="O82" s="163"/>
      <c r="P82" s="65"/>
      <c r="Q82" s="525"/>
      <c r="R82" s="563"/>
      <c r="S82" s="530"/>
      <c r="T82" s="584">
        <f t="shared" si="1"/>
        <v>0</v>
      </c>
      <c r="U82" s="525"/>
      <c r="V82" s="563"/>
      <c r="W82" s="530"/>
      <c r="X82" s="530"/>
      <c r="Y82" s="564"/>
      <c r="Z82" s="525"/>
      <c r="AA82" s="563"/>
      <c r="AB82" s="564"/>
    </row>
    <row r="83" spans="1:28" ht="36.75" hidden="1" customHeight="1">
      <c r="A83" s="2554"/>
      <c r="B83" s="2653"/>
      <c r="C83" s="2654" t="s">
        <v>108</v>
      </c>
      <c r="D83" s="2657">
        <v>28</v>
      </c>
      <c r="E83" s="2660">
        <v>35</v>
      </c>
      <c r="F83" s="654"/>
      <c r="G83" s="655"/>
      <c r="H83" s="571"/>
      <c r="I83" s="571"/>
      <c r="J83" s="571"/>
      <c r="K83" s="571"/>
      <c r="L83" s="163"/>
      <c r="M83" s="163"/>
      <c r="N83" s="163"/>
      <c r="O83" s="163"/>
      <c r="P83" s="65"/>
      <c r="Q83" s="525"/>
      <c r="R83" s="563"/>
      <c r="S83" s="530"/>
      <c r="T83" s="584">
        <f t="shared" si="1"/>
        <v>0</v>
      </c>
      <c r="U83" s="525"/>
      <c r="V83" s="563"/>
      <c r="W83" s="530"/>
      <c r="X83" s="530"/>
      <c r="Y83" s="564"/>
      <c r="Z83" s="525"/>
      <c r="AA83" s="563"/>
      <c r="AB83" s="564"/>
    </row>
    <row r="84" spans="1:28" ht="36.75" hidden="1" customHeight="1">
      <c r="A84" s="2554"/>
      <c r="B84" s="2653"/>
      <c r="C84" s="2655"/>
      <c r="D84" s="2658"/>
      <c r="E84" s="2661"/>
      <c r="F84" s="647"/>
      <c r="G84" s="651"/>
      <c r="H84" s="558"/>
      <c r="I84" s="558"/>
      <c r="J84" s="558"/>
      <c r="K84" s="558"/>
      <c r="L84" s="163"/>
      <c r="M84" s="163"/>
      <c r="N84" s="163"/>
      <c r="O84" s="163"/>
      <c r="P84" s="65"/>
      <c r="Q84" s="525"/>
      <c r="R84" s="563"/>
      <c r="S84" s="530"/>
      <c r="T84" s="584">
        <f t="shared" si="1"/>
        <v>0</v>
      </c>
      <c r="U84" s="525"/>
      <c r="V84" s="563"/>
      <c r="W84" s="530"/>
      <c r="X84" s="530"/>
      <c r="Y84" s="564"/>
      <c r="Z84" s="525"/>
      <c r="AA84" s="563"/>
      <c r="AB84" s="564"/>
    </row>
    <row r="85" spans="1:28" ht="36.75" hidden="1" customHeight="1">
      <c r="A85" s="2554"/>
      <c r="B85" s="2653"/>
      <c r="C85" s="2655"/>
      <c r="D85" s="2658"/>
      <c r="E85" s="2661"/>
      <c r="F85" s="647"/>
      <c r="G85" s="651"/>
      <c r="H85" s="558"/>
      <c r="I85" s="558"/>
      <c r="J85" s="558"/>
      <c r="K85" s="558"/>
      <c r="L85" s="163"/>
      <c r="M85" s="163"/>
      <c r="N85" s="163"/>
      <c r="O85" s="163"/>
      <c r="P85" s="65"/>
      <c r="Q85" s="525"/>
      <c r="R85" s="563"/>
      <c r="S85" s="530"/>
      <c r="T85" s="584">
        <f t="shared" si="1"/>
        <v>0</v>
      </c>
      <c r="U85" s="525"/>
      <c r="V85" s="563"/>
      <c r="W85" s="530"/>
      <c r="X85" s="530"/>
      <c r="Y85" s="564"/>
      <c r="Z85" s="525"/>
      <c r="AA85" s="563"/>
      <c r="AB85" s="564"/>
    </row>
    <row r="86" spans="1:28" ht="36.75" hidden="1" customHeight="1" thickBot="1">
      <c r="A86" s="2554"/>
      <c r="B86" s="2653"/>
      <c r="C86" s="2656"/>
      <c r="D86" s="2659"/>
      <c r="E86" s="2662"/>
      <c r="F86" s="652"/>
      <c r="G86" s="653"/>
      <c r="H86" s="567"/>
      <c r="I86" s="567"/>
      <c r="J86" s="567"/>
      <c r="K86" s="567"/>
      <c r="L86" s="163"/>
      <c r="M86" s="163"/>
      <c r="N86" s="163"/>
      <c r="O86" s="163"/>
      <c r="P86" s="65"/>
      <c r="Q86" s="525"/>
      <c r="R86" s="563"/>
      <c r="S86" s="530"/>
      <c r="T86" s="584">
        <f t="shared" si="1"/>
        <v>0</v>
      </c>
      <c r="U86" s="525"/>
      <c r="V86" s="563"/>
      <c r="W86" s="530"/>
      <c r="X86" s="530"/>
      <c r="Y86" s="564"/>
      <c r="Z86" s="525"/>
      <c r="AA86" s="563"/>
      <c r="AB86" s="564"/>
    </row>
    <row r="87" spans="1:28" s="158" customFormat="1" ht="16.5" hidden="1" customHeight="1" thickBot="1">
      <c r="A87" s="575"/>
      <c r="B87" s="576"/>
      <c r="C87" s="576"/>
      <c r="D87" s="576"/>
      <c r="E87" s="576"/>
      <c r="F87" s="641"/>
      <c r="G87" s="643"/>
      <c r="H87" s="600"/>
      <c r="I87" s="600"/>
      <c r="J87" s="600"/>
      <c r="K87" s="600"/>
      <c r="L87" s="100"/>
      <c r="M87" s="100"/>
      <c r="N87" s="100"/>
      <c r="O87" s="100"/>
      <c r="P87" s="168"/>
      <c r="Q87" s="576"/>
      <c r="R87" s="579"/>
      <c r="S87" s="578"/>
      <c r="T87" s="683">
        <f t="shared" si="1"/>
        <v>0</v>
      </c>
      <c r="U87" s="576"/>
      <c r="V87" s="579"/>
      <c r="W87" s="578"/>
      <c r="X87" s="578"/>
      <c r="Y87" s="580"/>
      <c r="Z87" s="576"/>
      <c r="AA87" s="579"/>
      <c r="AB87" s="580"/>
    </row>
    <row r="88" spans="1:28" ht="36" hidden="1" customHeight="1">
      <c r="A88" s="2554" t="s">
        <v>109</v>
      </c>
      <c r="B88" s="2630" t="s">
        <v>110</v>
      </c>
      <c r="C88" s="2663" t="s">
        <v>111</v>
      </c>
      <c r="D88" s="2666">
        <v>0.49</v>
      </c>
      <c r="E88" s="2624">
        <v>0.6</v>
      </c>
      <c r="F88" s="647"/>
      <c r="G88" s="651"/>
      <c r="H88" s="571"/>
      <c r="I88" s="571"/>
      <c r="J88" s="571"/>
      <c r="K88" s="571"/>
      <c r="L88" s="163"/>
      <c r="M88" s="163"/>
      <c r="N88" s="163"/>
      <c r="O88" s="163"/>
      <c r="P88" s="65"/>
      <c r="Q88" s="525"/>
      <c r="R88" s="563"/>
      <c r="S88" s="530"/>
      <c r="T88" s="584">
        <f t="shared" si="1"/>
        <v>0</v>
      </c>
      <c r="U88" s="525"/>
      <c r="V88" s="563"/>
      <c r="W88" s="530"/>
      <c r="X88" s="530"/>
      <c r="Y88" s="564"/>
      <c r="Z88" s="525"/>
      <c r="AA88" s="563"/>
      <c r="AB88" s="564"/>
    </row>
    <row r="89" spans="1:28" ht="40.5" hidden="1" customHeight="1">
      <c r="A89" s="2554"/>
      <c r="B89" s="2631"/>
      <c r="C89" s="2664"/>
      <c r="D89" s="2577"/>
      <c r="E89" s="2625"/>
      <c r="F89" s="647"/>
      <c r="G89" s="651"/>
      <c r="H89" s="558"/>
      <c r="I89" s="558"/>
      <c r="J89" s="558"/>
      <c r="K89" s="558"/>
      <c r="L89" s="163"/>
      <c r="M89" s="163"/>
      <c r="N89" s="163"/>
      <c r="O89" s="163"/>
      <c r="P89" s="65"/>
      <c r="Q89" s="525"/>
      <c r="R89" s="563"/>
      <c r="S89" s="530"/>
      <c r="T89" s="584">
        <f t="shared" si="1"/>
        <v>0</v>
      </c>
      <c r="U89" s="525"/>
      <c r="V89" s="563"/>
      <c r="W89" s="530"/>
      <c r="X89" s="530"/>
      <c r="Y89" s="564"/>
      <c r="Z89" s="525"/>
      <c r="AA89" s="563"/>
      <c r="AB89" s="564"/>
    </row>
    <row r="90" spans="1:28" ht="40.5" hidden="1" customHeight="1">
      <c r="A90" s="2554"/>
      <c r="B90" s="2631"/>
      <c r="C90" s="2664"/>
      <c r="D90" s="2577"/>
      <c r="E90" s="2625"/>
      <c r="F90" s="647"/>
      <c r="G90" s="651"/>
      <c r="H90" s="558"/>
      <c r="I90" s="558"/>
      <c r="J90" s="558"/>
      <c r="K90" s="558"/>
      <c r="L90" s="163"/>
      <c r="M90" s="163"/>
      <c r="N90" s="163"/>
      <c r="O90" s="163"/>
      <c r="P90" s="65"/>
      <c r="Q90" s="525"/>
      <c r="R90" s="563"/>
      <c r="S90" s="530"/>
      <c r="T90" s="584">
        <f t="shared" si="1"/>
        <v>0</v>
      </c>
      <c r="U90" s="525"/>
      <c r="V90" s="563"/>
      <c r="W90" s="530"/>
      <c r="X90" s="530"/>
      <c r="Y90" s="564"/>
      <c r="Z90" s="525"/>
      <c r="AA90" s="563"/>
      <c r="AB90" s="564"/>
    </row>
    <row r="91" spans="1:28" ht="40.5" hidden="1" customHeight="1" thickBot="1">
      <c r="A91" s="2554"/>
      <c r="B91" s="2650"/>
      <c r="C91" s="2665"/>
      <c r="D91" s="2578"/>
      <c r="E91" s="2626"/>
      <c r="F91" s="652"/>
      <c r="G91" s="653"/>
      <c r="H91" s="567"/>
      <c r="I91" s="567"/>
      <c r="J91" s="567"/>
      <c r="K91" s="567"/>
      <c r="L91" s="163"/>
      <c r="M91" s="163"/>
      <c r="N91" s="163"/>
      <c r="O91" s="163"/>
      <c r="P91" s="65"/>
      <c r="Q91" s="525"/>
      <c r="R91" s="563"/>
      <c r="S91" s="530"/>
      <c r="T91" s="584">
        <f t="shared" si="1"/>
        <v>0</v>
      </c>
      <c r="U91" s="525"/>
      <c r="V91" s="563"/>
      <c r="W91" s="530"/>
      <c r="X91" s="530"/>
      <c r="Y91" s="564"/>
      <c r="Z91" s="525"/>
      <c r="AA91" s="563"/>
      <c r="AB91" s="564"/>
    </row>
    <row r="92" spans="1:28" ht="59.25" hidden="1" customHeight="1">
      <c r="A92" s="2554"/>
      <c r="B92" s="2630" t="s">
        <v>112</v>
      </c>
      <c r="C92" s="2667" t="s">
        <v>113</v>
      </c>
      <c r="D92" s="2670">
        <v>0.13</v>
      </c>
      <c r="E92" s="2629">
        <v>0.45</v>
      </c>
      <c r="F92" s="654"/>
      <c r="G92" s="655"/>
      <c r="H92" s="571"/>
      <c r="I92" s="571"/>
      <c r="J92" s="571"/>
      <c r="K92" s="571"/>
      <c r="L92" s="163"/>
      <c r="M92" s="163"/>
      <c r="N92" s="163"/>
      <c r="O92" s="163"/>
      <c r="P92" s="65"/>
      <c r="Q92" s="525"/>
      <c r="R92" s="563"/>
      <c r="S92" s="530"/>
      <c r="T92" s="584">
        <f t="shared" si="1"/>
        <v>0</v>
      </c>
      <c r="U92" s="525"/>
      <c r="V92" s="563"/>
      <c r="W92" s="530"/>
      <c r="X92" s="530"/>
      <c r="Y92" s="564"/>
      <c r="Z92" s="525"/>
      <c r="AA92" s="563"/>
      <c r="AB92" s="564"/>
    </row>
    <row r="93" spans="1:28" ht="31.5" hidden="1" customHeight="1">
      <c r="A93" s="2554"/>
      <c r="B93" s="2631"/>
      <c r="C93" s="2668"/>
      <c r="D93" s="2671"/>
      <c r="E93" s="2625"/>
      <c r="F93" s="647"/>
      <c r="G93" s="651"/>
      <c r="H93" s="558"/>
      <c r="I93" s="558"/>
      <c r="J93" s="558"/>
      <c r="K93" s="558"/>
      <c r="L93" s="163"/>
      <c r="M93" s="163"/>
      <c r="N93" s="163"/>
      <c r="O93" s="163"/>
      <c r="P93" s="65"/>
      <c r="Q93" s="525"/>
      <c r="R93" s="563"/>
      <c r="S93" s="530"/>
      <c r="T93" s="584">
        <f t="shared" si="1"/>
        <v>0</v>
      </c>
      <c r="U93" s="525"/>
      <c r="V93" s="563"/>
      <c r="W93" s="530"/>
      <c r="X93" s="530"/>
      <c r="Y93" s="564"/>
      <c r="Z93" s="525"/>
      <c r="AA93" s="563"/>
      <c r="AB93" s="564"/>
    </row>
    <row r="94" spans="1:28" s="291" customFormat="1" ht="38.25" hidden="1" customHeight="1">
      <c r="A94" s="2554"/>
      <c r="B94" s="2631"/>
      <c r="C94" s="2668"/>
      <c r="D94" s="2671"/>
      <c r="E94" s="2625"/>
      <c r="F94" s="647"/>
      <c r="G94" s="651"/>
      <c r="H94" s="558"/>
      <c r="I94" s="558"/>
      <c r="J94" s="558"/>
      <c r="K94" s="558"/>
      <c r="L94" s="163"/>
      <c r="M94" s="163"/>
      <c r="N94" s="163"/>
      <c r="O94" s="163"/>
      <c r="P94" s="65"/>
      <c r="Q94" s="525"/>
      <c r="R94" s="563"/>
      <c r="S94" s="530"/>
      <c r="T94" s="584">
        <f t="shared" si="1"/>
        <v>0</v>
      </c>
      <c r="U94" s="525"/>
      <c r="V94" s="563"/>
      <c r="W94" s="530"/>
      <c r="X94" s="530"/>
      <c r="Y94" s="564"/>
      <c r="Z94" s="525"/>
      <c r="AA94" s="563"/>
      <c r="AB94" s="564"/>
    </row>
    <row r="95" spans="1:28" s="291" customFormat="1" ht="38.25" hidden="1" customHeight="1" thickBot="1">
      <c r="A95" s="2554"/>
      <c r="B95" s="2650"/>
      <c r="C95" s="2669"/>
      <c r="D95" s="2672"/>
      <c r="E95" s="2626"/>
      <c r="F95" s="652"/>
      <c r="G95" s="653"/>
      <c r="H95" s="567"/>
      <c r="I95" s="567"/>
      <c r="J95" s="567"/>
      <c r="K95" s="567"/>
      <c r="L95" s="163"/>
      <c r="M95" s="163"/>
      <c r="N95" s="163"/>
      <c r="O95" s="163"/>
      <c r="P95" s="65"/>
      <c r="Q95" s="525"/>
      <c r="R95" s="563"/>
      <c r="S95" s="530"/>
      <c r="T95" s="584">
        <f t="shared" si="1"/>
        <v>0</v>
      </c>
      <c r="U95" s="525"/>
      <c r="V95" s="563"/>
      <c r="W95" s="530"/>
      <c r="X95" s="530"/>
      <c r="Y95" s="564"/>
      <c r="Z95" s="525"/>
      <c r="AA95" s="563"/>
      <c r="AB95" s="564"/>
    </row>
    <row r="96" spans="1:28" s="291" customFormat="1" ht="38.25" hidden="1" customHeight="1">
      <c r="A96" s="2554"/>
      <c r="B96" s="2630" t="s">
        <v>114</v>
      </c>
      <c r="C96" s="2673" t="s">
        <v>115</v>
      </c>
      <c r="D96" s="2671">
        <v>0.16</v>
      </c>
      <c r="E96" s="2625">
        <v>0.45</v>
      </c>
      <c r="F96" s="656"/>
      <c r="G96" s="657"/>
      <c r="H96" s="571"/>
      <c r="I96" s="571"/>
      <c r="J96" s="571"/>
      <c r="K96" s="571"/>
      <c r="L96" s="163"/>
      <c r="M96" s="163"/>
      <c r="N96" s="163"/>
      <c r="O96" s="163"/>
      <c r="P96" s="65"/>
      <c r="Q96" s="525"/>
      <c r="R96" s="563"/>
      <c r="S96" s="530"/>
      <c r="T96" s="584">
        <f t="shared" si="1"/>
        <v>0</v>
      </c>
      <c r="U96" s="525"/>
      <c r="V96" s="563"/>
      <c r="W96" s="530"/>
      <c r="X96" s="530"/>
      <c r="Y96" s="564"/>
      <c r="Z96" s="525"/>
      <c r="AA96" s="563"/>
      <c r="AB96" s="564"/>
    </row>
    <row r="97" spans="1:28" s="291" customFormat="1" ht="38.25" hidden="1" customHeight="1">
      <c r="A97" s="2554"/>
      <c r="B97" s="2631"/>
      <c r="C97" s="2673"/>
      <c r="D97" s="2671"/>
      <c r="E97" s="2625"/>
      <c r="F97" s="647"/>
      <c r="G97" s="651"/>
      <c r="H97" s="558"/>
      <c r="I97" s="558"/>
      <c r="J97" s="558"/>
      <c r="K97" s="558"/>
      <c r="L97" s="163"/>
      <c r="M97" s="163"/>
      <c r="N97" s="163"/>
      <c r="O97" s="163"/>
      <c r="P97" s="65"/>
      <c r="Q97" s="525"/>
      <c r="R97" s="563"/>
      <c r="S97" s="530"/>
      <c r="T97" s="584">
        <f t="shared" si="1"/>
        <v>0</v>
      </c>
      <c r="U97" s="525"/>
      <c r="V97" s="563"/>
      <c r="W97" s="530"/>
      <c r="X97" s="530"/>
      <c r="Y97" s="564"/>
      <c r="Z97" s="525"/>
      <c r="AA97" s="563"/>
      <c r="AB97" s="564"/>
    </row>
    <row r="98" spans="1:28" s="291" customFormat="1" ht="37.5" hidden="1" customHeight="1">
      <c r="A98" s="2554"/>
      <c r="B98" s="2631"/>
      <c r="C98" s="2673"/>
      <c r="D98" s="2671"/>
      <c r="E98" s="2625"/>
      <c r="F98" s="647"/>
      <c r="G98" s="651"/>
      <c r="H98" s="558"/>
      <c r="I98" s="558"/>
      <c r="J98" s="558"/>
      <c r="K98" s="558"/>
      <c r="L98" s="163"/>
      <c r="M98" s="163"/>
      <c r="N98" s="163"/>
      <c r="O98" s="163"/>
      <c r="P98" s="65"/>
      <c r="Q98" s="525"/>
      <c r="R98" s="563"/>
      <c r="S98" s="530"/>
      <c r="T98" s="584">
        <f t="shared" si="1"/>
        <v>0</v>
      </c>
      <c r="U98" s="525"/>
      <c r="V98" s="563"/>
      <c r="W98" s="530"/>
      <c r="X98" s="530"/>
      <c r="Y98" s="564"/>
      <c r="Z98" s="525"/>
      <c r="AA98" s="563"/>
      <c r="AB98" s="564"/>
    </row>
    <row r="99" spans="1:28" s="291" customFormat="1" ht="37.5" hidden="1" customHeight="1" thickBot="1">
      <c r="A99" s="2554"/>
      <c r="B99" s="2650"/>
      <c r="C99" s="2674"/>
      <c r="D99" s="2675"/>
      <c r="E99" s="2676"/>
      <c r="F99" s="647"/>
      <c r="G99" s="651"/>
      <c r="H99" s="567"/>
      <c r="I99" s="567"/>
      <c r="J99" s="567"/>
      <c r="K99" s="567"/>
      <c r="L99" s="163"/>
      <c r="M99" s="163"/>
      <c r="N99" s="163"/>
      <c r="O99" s="163"/>
      <c r="P99" s="65"/>
      <c r="Q99" s="525"/>
      <c r="R99" s="563"/>
      <c r="S99" s="530"/>
      <c r="T99" s="584">
        <f t="shared" si="1"/>
        <v>0</v>
      </c>
      <c r="U99" s="525"/>
      <c r="V99" s="563"/>
      <c r="W99" s="530"/>
      <c r="X99" s="530"/>
      <c r="Y99" s="564"/>
      <c r="Z99" s="525"/>
      <c r="AA99" s="563"/>
      <c r="AB99" s="564"/>
    </row>
    <row r="100" spans="1:28" s="296" customFormat="1" ht="13.95" hidden="1" customHeight="1" thickBot="1">
      <c r="A100" s="575"/>
      <c r="B100" s="576"/>
      <c r="C100" s="576"/>
      <c r="D100" s="576"/>
      <c r="E100" s="576"/>
      <c r="F100" s="641"/>
      <c r="G100" s="642"/>
      <c r="H100" s="578"/>
      <c r="I100" s="578"/>
      <c r="J100" s="578"/>
      <c r="K100" s="578"/>
      <c r="L100" s="100"/>
      <c r="M100" s="100"/>
      <c r="N100" s="100"/>
      <c r="O100" s="100"/>
      <c r="P100" s="168"/>
      <c r="Q100" s="576"/>
      <c r="R100" s="579"/>
      <c r="S100" s="578"/>
      <c r="T100" s="683">
        <f t="shared" ref="T100:T116" si="4">R100-S100</f>
        <v>0</v>
      </c>
      <c r="U100" s="576"/>
      <c r="V100" s="579"/>
      <c r="W100" s="578"/>
      <c r="X100" s="578"/>
      <c r="Y100" s="580"/>
      <c r="Z100" s="576"/>
      <c r="AA100" s="579"/>
      <c r="AB100" s="580"/>
    </row>
    <row r="101" spans="1:28" s="291" customFormat="1" ht="37.5" hidden="1" customHeight="1">
      <c r="A101" s="2678" t="s">
        <v>116</v>
      </c>
      <c r="B101" s="2679" t="s">
        <v>117</v>
      </c>
      <c r="C101" s="2682" t="s">
        <v>118</v>
      </c>
      <c r="D101" s="2685">
        <v>0.72</v>
      </c>
      <c r="E101" s="2688">
        <v>0.95</v>
      </c>
      <c r="F101" s="664"/>
      <c r="G101" s="651"/>
      <c r="H101" s="571"/>
      <c r="I101" s="571"/>
      <c r="J101" s="571"/>
      <c r="K101" s="571"/>
      <c r="L101" s="163"/>
      <c r="M101" s="163"/>
      <c r="N101" s="163"/>
      <c r="O101" s="163"/>
      <c r="P101" s="65"/>
      <c r="Q101" s="603"/>
      <c r="R101" s="604"/>
      <c r="S101" s="605"/>
      <c r="T101" s="584">
        <f t="shared" si="4"/>
        <v>0</v>
      </c>
      <c r="U101" s="603"/>
      <c r="V101" s="604"/>
      <c r="W101" s="605"/>
      <c r="X101" s="605"/>
      <c r="Y101" s="606"/>
      <c r="Z101" s="603"/>
      <c r="AA101" s="604"/>
      <c r="AB101" s="606"/>
    </row>
    <row r="102" spans="1:28" s="291" customFormat="1" ht="30.75" hidden="1" customHeight="1">
      <c r="A102" s="2678"/>
      <c r="B102" s="2680"/>
      <c r="C102" s="2683"/>
      <c r="D102" s="2686"/>
      <c r="E102" s="2689"/>
      <c r="F102" s="664"/>
      <c r="G102" s="651"/>
      <c r="H102" s="558"/>
      <c r="I102" s="558"/>
      <c r="J102" s="558"/>
      <c r="K102" s="558"/>
      <c r="L102" s="163"/>
      <c r="M102" s="163"/>
      <c r="N102" s="163"/>
      <c r="O102" s="163"/>
      <c r="P102" s="65"/>
      <c r="Q102" s="603"/>
      <c r="R102" s="607"/>
      <c r="S102" s="605"/>
      <c r="T102" s="584">
        <f t="shared" si="4"/>
        <v>0</v>
      </c>
      <c r="U102" s="603"/>
      <c r="V102" s="604"/>
      <c r="W102" s="605"/>
      <c r="X102" s="605"/>
      <c r="Y102" s="606"/>
      <c r="Z102" s="603"/>
      <c r="AA102" s="604"/>
      <c r="AB102" s="606"/>
    </row>
    <row r="103" spans="1:28" s="291" customFormat="1" ht="30.75" hidden="1" customHeight="1">
      <c r="A103" s="2678"/>
      <c r="B103" s="2680"/>
      <c r="C103" s="2683"/>
      <c r="D103" s="2686"/>
      <c r="E103" s="2689"/>
      <c r="F103" s="647"/>
      <c r="G103" s="651"/>
      <c r="H103" s="558"/>
      <c r="I103" s="558"/>
      <c r="J103" s="558"/>
      <c r="K103" s="558"/>
      <c r="L103" s="163"/>
      <c r="M103" s="163"/>
      <c r="N103" s="163"/>
      <c r="O103" s="163"/>
      <c r="P103" s="65"/>
      <c r="Q103" s="603"/>
      <c r="R103" s="604"/>
      <c r="S103" s="605"/>
      <c r="T103" s="584">
        <f t="shared" si="4"/>
        <v>0</v>
      </c>
      <c r="U103" s="603"/>
      <c r="V103" s="604"/>
      <c r="W103" s="605"/>
      <c r="X103" s="605"/>
      <c r="Y103" s="606"/>
      <c r="Z103" s="603"/>
      <c r="AA103" s="604"/>
      <c r="AB103" s="606"/>
    </row>
    <row r="104" spans="1:28" s="291" customFormat="1" ht="30.75" hidden="1" customHeight="1" thickBot="1">
      <c r="A104" s="2678"/>
      <c r="B104" s="2681"/>
      <c r="C104" s="2684"/>
      <c r="D104" s="2687"/>
      <c r="E104" s="2690"/>
      <c r="F104" s="652"/>
      <c r="G104" s="653"/>
      <c r="H104" s="567"/>
      <c r="I104" s="567"/>
      <c r="J104" s="567"/>
      <c r="K104" s="567"/>
      <c r="L104" s="163"/>
      <c r="M104" s="163"/>
      <c r="N104" s="163"/>
      <c r="O104" s="163"/>
      <c r="P104" s="65"/>
      <c r="Q104" s="603"/>
      <c r="R104" s="604"/>
      <c r="S104" s="605"/>
      <c r="T104" s="584">
        <f t="shared" si="4"/>
        <v>0</v>
      </c>
      <c r="U104" s="603"/>
      <c r="V104" s="604"/>
      <c r="W104" s="605"/>
      <c r="X104" s="605"/>
      <c r="Y104" s="606"/>
      <c r="Z104" s="603"/>
      <c r="AA104" s="604"/>
      <c r="AB104" s="606"/>
    </row>
    <row r="105" spans="1:28" ht="30.75" hidden="1" customHeight="1">
      <c r="A105" s="2678"/>
      <c r="B105" s="2679" t="s">
        <v>119</v>
      </c>
      <c r="C105" s="2691" t="s">
        <v>120</v>
      </c>
      <c r="D105" s="2694">
        <v>0.7</v>
      </c>
      <c r="E105" s="2695">
        <v>0.95</v>
      </c>
      <c r="F105" s="654" t="s">
        <v>598</v>
      </c>
      <c r="G105" s="655"/>
      <c r="H105" s="571"/>
      <c r="I105" s="571"/>
      <c r="J105" s="571"/>
      <c r="K105" s="571"/>
      <c r="L105" s="163"/>
      <c r="M105" s="163"/>
      <c r="N105" s="163"/>
      <c r="O105" s="163"/>
      <c r="P105" s="65"/>
      <c r="Q105" s="603"/>
      <c r="R105" s="613"/>
      <c r="S105" s="605"/>
      <c r="T105" s="584">
        <f t="shared" si="4"/>
        <v>0</v>
      </c>
      <c r="U105" s="603"/>
      <c r="V105" s="604"/>
      <c r="W105" s="605"/>
      <c r="X105" s="605"/>
      <c r="Y105" s="606"/>
      <c r="Z105" s="603"/>
      <c r="AA105" s="604"/>
      <c r="AB105" s="606"/>
    </row>
    <row r="106" spans="1:28" ht="15.75" hidden="1" customHeight="1">
      <c r="A106" s="2678"/>
      <c r="B106" s="2680"/>
      <c r="C106" s="2692"/>
      <c r="D106" s="2686"/>
      <c r="E106" s="2689"/>
      <c r="F106" s="647"/>
      <c r="G106" s="651"/>
      <c r="H106" s="558"/>
      <c r="I106" s="558"/>
      <c r="J106" s="558"/>
      <c r="K106" s="558"/>
      <c r="L106" s="163"/>
      <c r="M106" s="163"/>
      <c r="N106" s="163"/>
      <c r="O106" s="163"/>
      <c r="P106" s="65"/>
      <c r="Q106" s="603"/>
      <c r="R106" s="604"/>
      <c r="S106" s="605"/>
      <c r="T106" s="584">
        <f t="shared" si="4"/>
        <v>0</v>
      </c>
      <c r="U106" s="603"/>
      <c r="V106" s="604"/>
      <c r="W106" s="605"/>
      <c r="X106" s="605"/>
      <c r="Y106" s="606"/>
      <c r="Z106" s="603"/>
      <c r="AA106" s="604"/>
      <c r="AB106" s="606"/>
    </row>
    <row r="107" spans="1:28" ht="24" hidden="1" customHeight="1">
      <c r="A107" s="2678"/>
      <c r="B107" s="2680"/>
      <c r="C107" s="2692"/>
      <c r="D107" s="2686"/>
      <c r="E107" s="2689"/>
      <c r="F107" s="647"/>
      <c r="G107" s="651"/>
      <c r="H107" s="558"/>
      <c r="I107" s="558"/>
      <c r="J107" s="558"/>
      <c r="K107" s="558"/>
      <c r="L107" s="163"/>
      <c r="M107" s="163"/>
      <c r="N107" s="163"/>
      <c r="O107" s="163"/>
      <c r="P107" s="65"/>
      <c r="Q107" s="603"/>
      <c r="R107" s="604"/>
      <c r="S107" s="605"/>
      <c r="T107" s="584">
        <f t="shared" si="4"/>
        <v>0</v>
      </c>
      <c r="U107" s="603"/>
      <c r="V107" s="604"/>
      <c r="W107" s="605"/>
      <c r="X107" s="605"/>
      <c r="Y107" s="606"/>
      <c r="Z107" s="603"/>
      <c r="AA107" s="604"/>
      <c r="AB107" s="606"/>
    </row>
    <row r="108" spans="1:28" ht="24" hidden="1" customHeight="1" thickBot="1">
      <c r="A108" s="2678"/>
      <c r="B108" s="2681"/>
      <c r="C108" s="2693"/>
      <c r="D108" s="2687"/>
      <c r="E108" s="2690"/>
      <c r="F108" s="652"/>
      <c r="G108" s="653"/>
      <c r="H108" s="567"/>
      <c r="I108" s="567"/>
      <c r="J108" s="567"/>
      <c r="K108" s="567"/>
      <c r="L108" s="163"/>
      <c r="M108" s="163"/>
      <c r="N108" s="163"/>
      <c r="O108" s="163"/>
      <c r="P108" s="65"/>
      <c r="Q108" s="603"/>
      <c r="R108" s="604"/>
      <c r="S108" s="605"/>
      <c r="T108" s="584">
        <f t="shared" si="4"/>
        <v>0</v>
      </c>
      <c r="U108" s="603"/>
      <c r="V108" s="604"/>
      <c r="W108" s="605"/>
      <c r="X108" s="605"/>
      <c r="Y108" s="606"/>
      <c r="Z108" s="603"/>
      <c r="AA108" s="604"/>
      <c r="AB108" s="606"/>
    </row>
    <row r="109" spans="1:28" ht="24" hidden="1" customHeight="1">
      <c r="A109" s="2678"/>
      <c r="B109" s="2696" t="s">
        <v>121</v>
      </c>
      <c r="C109" s="2633" t="s">
        <v>122</v>
      </c>
      <c r="D109" s="2622">
        <v>0.31</v>
      </c>
      <c r="E109" s="2564" t="s">
        <v>123</v>
      </c>
      <c r="F109" s="656"/>
      <c r="G109" s="657"/>
      <c r="H109" s="571"/>
      <c r="I109" s="571"/>
      <c r="J109" s="571"/>
      <c r="K109" s="571"/>
      <c r="L109" s="163"/>
      <c r="M109" s="163"/>
      <c r="N109" s="163"/>
      <c r="O109" s="163"/>
      <c r="P109" s="65"/>
      <c r="Q109" s="603"/>
      <c r="R109" s="604"/>
      <c r="S109" s="605"/>
      <c r="T109" s="584">
        <f t="shared" si="4"/>
        <v>0</v>
      </c>
      <c r="U109" s="603"/>
      <c r="V109" s="604"/>
      <c r="W109" s="605"/>
      <c r="X109" s="605"/>
      <c r="Y109" s="606"/>
      <c r="Z109" s="603"/>
      <c r="AA109" s="604"/>
      <c r="AB109" s="606"/>
    </row>
    <row r="110" spans="1:28" ht="24" hidden="1" customHeight="1">
      <c r="A110" s="2678"/>
      <c r="B110" s="2697"/>
      <c r="C110" s="2633"/>
      <c r="D110" s="2622"/>
      <c r="E110" s="2564"/>
      <c r="F110" s="647"/>
      <c r="G110" s="651"/>
      <c r="H110" s="558"/>
      <c r="I110" s="558"/>
      <c r="J110" s="558"/>
      <c r="K110" s="558"/>
      <c r="L110" s="163"/>
      <c r="M110" s="163"/>
      <c r="N110" s="163"/>
      <c r="O110" s="163"/>
      <c r="P110" s="65"/>
      <c r="Q110" s="603"/>
      <c r="R110" s="604"/>
      <c r="S110" s="605"/>
      <c r="T110" s="584">
        <f t="shared" si="4"/>
        <v>0</v>
      </c>
      <c r="U110" s="603"/>
      <c r="V110" s="604"/>
      <c r="W110" s="605"/>
      <c r="X110" s="605"/>
      <c r="Y110" s="606"/>
      <c r="Z110" s="603"/>
      <c r="AA110" s="604"/>
      <c r="AB110" s="606"/>
    </row>
    <row r="111" spans="1:28" ht="24" hidden="1" customHeight="1">
      <c r="A111" s="2678"/>
      <c r="B111" s="2697"/>
      <c r="C111" s="2633"/>
      <c r="D111" s="2622"/>
      <c r="E111" s="2564"/>
      <c r="F111" s="647"/>
      <c r="G111" s="651"/>
      <c r="H111" s="558"/>
      <c r="I111" s="558"/>
      <c r="J111" s="558"/>
      <c r="K111" s="558"/>
      <c r="L111" s="163"/>
      <c r="M111" s="163"/>
      <c r="N111" s="163"/>
      <c r="O111" s="163"/>
      <c r="P111" s="65"/>
      <c r="Q111" s="603"/>
      <c r="R111" s="604"/>
      <c r="S111" s="605"/>
      <c r="T111" s="584">
        <f t="shared" si="4"/>
        <v>0</v>
      </c>
      <c r="U111" s="603"/>
      <c r="V111" s="604"/>
      <c r="W111" s="605"/>
      <c r="X111" s="605"/>
      <c r="Y111" s="606"/>
      <c r="Z111" s="603"/>
      <c r="AA111" s="604"/>
      <c r="AB111" s="606"/>
    </row>
    <row r="112" spans="1:28" ht="24" hidden="1" customHeight="1" thickBot="1">
      <c r="A112" s="2678"/>
      <c r="B112" s="2698"/>
      <c r="C112" s="2699"/>
      <c r="D112" s="2700"/>
      <c r="E112" s="2701"/>
      <c r="F112" s="647"/>
      <c r="G112" s="651"/>
      <c r="H112" s="567"/>
      <c r="I112" s="567"/>
      <c r="J112" s="567"/>
      <c r="K112" s="567"/>
      <c r="L112" s="163"/>
      <c r="M112" s="163"/>
      <c r="N112" s="163"/>
      <c r="O112" s="163"/>
      <c r="P112" s="65"/>
      <c r="Q112" s="525"/>
      <c r="R112" s="563"/>
      <c r="S112" s="530"/>
      <c r="T112" s="584">
        <f t="shared" si="4"/>
        <v>0</v>
      </c>
      <c r="U112" s="525"/>
      <c r="V112" s="563"/>
      <c r="W112" s="530"/>
      <c r="X112" s="530"/>
      <c r="Y112" s="564"/>
      <c r="Z112" s="525"/>
      <c r="AA112" s="563"/>
      <c r="AB112" s="564"/>
    </row>
    <row r="113" spans="1:55" s="161" customFormat="1" ht="13.95" customHeight="1" thickBot="1">
      <c r="A113" s="615"/>
      <c r="B113" s="616"/>
      <c r="C113" s="616"/>
      <c r="D113" s="616"/>
      <c r="E113" s="616"/>
      <c r="F113" s="644"/>
      <c r="G113" s="645"/>
      <c r="H113" s="618"/>
      <c r="I113" s="618"/>
      <c r="J113" s="618"/>
      <c r="K113" s="618"/>
      <c r="L113" s="102"/>
      <c r="M113" s="102"/>
      <c r="N113" s="102"/>
      <c r="O113" s="102"/>
      <c r="P113" s="684"/>
      <c r="Q113" s="616"/>
      <c r="R113" s="620"/>
      <c r="S113" s="618"/>
      <c r="T113" s="685">
        <f t="shared" si="4"/>
        <v>0</v>
      </c>
      <c r="U113" s="616"/>
      <c r="V113" s="620"/>
      <c r="W113" s="618"/>
      <c r="X113" s="618"/>
      <c r="Y113" s="619"/>
      <c r="Z113" s="616"/>
      <c r="AA113" s="620"/>
      <c r="AB113" s="619"/>
    </row>
    <row r="114" spans="1:55" ht="24" customHeight="1" thickBot="1">
      <c r="A114" s="2677" t="s">
        <v>124</v>
      </c>
      <c r="B114" s="525"/>
      <c r="C114" s="525"/>
      <c r="D114" s="525"/>
      <c r="E114" s="525"/>
      <c r="F114" s="665" t="s">
        <v>16</v>
      </c>
      <c r="G114" s="666"/>
      <c r="H114" s="561"/>
      <c r="I114" s="561"/>
      <c r="J114" s="561"/>
      <c r="K114" s="561"/>
      <c r="L114" s="163"/>
      <c r="M114" s="163"/>
      <c r="N114" s="163"/>
      <c r="O114" s="163"/>
      <c r="P114" s="65"/>
      <c r="Q114" s="525"/>
      <c r="R114" s="622">
        <v>500000</v>
      </c>
      <c r="S114" s="623">
        <v>0</v>
      </c>
      <c r="T114" s="584">
        <f t="shared" si="4"/>
        <v>500000</v>
      </c>
      <c r="U114" s="525"/>
      <c r="V114" s="563"/>
      <c r="W114" s="530"/>
      <c r="X114" s="530"/>
      <c r="Y114" s="564"/>
      <c r="Z114" s="525"/>
      <c r="AA114" s="563"/>
      <c r="AB114" s="564"/>
    </row>
    <row r="115" spans="1:55" ht="24" customHeight="1" thickBot="1">
      <c r="A115" s="2677"/>
      <c r="B115" s="525"/>
      <c r="C115" s="525"/>
      <c r="D115" s="525"/>
      <c r="E115" s="525"/>
      <c r="F115" s="665" t="s">
        <v>677</v>
      </c>
      <c r="G115" s="667"/>
      <c r="H115" s="624"/>
      <c r="I115" s="624"/>
      <c r="J115" s="624"/>
      <c r="K115" s="624"/>
      <c r="L115" s="163"/>
      <c r="M115" s="163"/>
      <c r="N115" s="163"/>
      <c r="O115" s="163"/>
      <c r="P115" s="65"/>
      <c r="Q115" s="525"/>
      <c r="R115" s="625">
        <v>300000</v>
      </c>
      <c r="S115" s="623">
        <v>0</v>
      </c>
      <c r="T115" s="584">
        <f t="shared" si="4"/>
        <v>300000</v>
      </c>
      <c r="U115" s="525"/>
      <c r="V115" s="563"/>
      <c r="W115" s="530"/>
      <c r="X115" s="530"/>
      <c r="Y115" s="564"/>
      <c r="Z115" s="525"/>
      <c r="AA115" s="563"/>
      <c r="AB115" s="564"/>
    </row>
    <row r="116" spans="1:55" ht="22.5" customHeight="1">
      <c r="A116" s="2677"/>
      <c r="B116" s="525"/>
      <c r="C116" s="525"/>
      <c r="D116" s="525"/>
      <c r="E116" s="525"/>
      <c r="F116" s="665" t="s">
        <v>6</v>
      </c>
      <c r="G116" s="668"/>
      <c r="H116" s="530"/>
      <c r="I116" s="530"/>
      <c r="J116" s="530"/>
      <c r="K116" s="530"/>
      <c r="L116" s="163"/>
      <c r="M116" s="163"/>
      <c r="N116" s="163"/>
      <c r="O116" s="163"/>
      <c r="P116" s="65"/>
      <c r="Q116" s="525"/>
      <c r="R116" s="626">
        <v>150500</v>
      </c>
      <c r="S116" s="623">
        <v>0</v>
      </c>
      <c r="T116" s="584">
        <f t="shared" si="4"/>
        <v>150500</v>
      </c>
      <c r="U116" s="525"/>
      <c r="V116" s="563"/>
      <c r="W116" s="530"/>
      <c r="X116" s="530"/>
      <c r="Y116" s="564"/>
      <c r="Z116" s="525"/>
      <c r="AA116" s="563"/>
      <c r="AB116" s="564"/>
    </row>
    <row r="117" spans="1:55" ht="15.75" customHeight="1">
      <c r="A117" s="2677"/>
      <c r="B117" s="525"/>
      <c r="C117" s="525"/>
      <c r="D117" s="525"/>
      <c r="E117" s="525"/>
      <c r="F117" s="669" t="s">
        <v>678</v>
      </c>
      <c r="G117" s="668"/>
      <c r="H117" s="530"/>
      <c r="I117" s="530"/>
      <c r="J117" s="530"/>
      <c r="K117" s="530"/>
      <c r="L117" s="163"/>
      <c r="M117" s="163"/>
      <c r="N117" s="163"/>
      <c r="O117" s="163"/>
      <c r="P117" s="627"/>
      <c r="Q117" s="525"/>
      <c r="R117" s="628">
        <f>SUM(R6:R116)</f>
        <v>3011150</v>
      </c>
      <c r="S117" s="628">
        <f>SUM(S6:S116)</f>
        <v>242000</v>
      </c>
      <c r="T117" s="628">
        <f>SUM(T6:T116)</f>
        <v>2769150</v>
      </c>
      <c r="U117" s="525"/>
      <c r="V117" s="563"/>
      <c r="W117" s="530"/>
      <c r="X117" s="530"/>
      <c r="Y117" s="564"/>
      <c r="Z117" s="525"/>
      <c r="AA117" s="563"/>
      <c r="AB117" s="564"/>
    </row>
    <row r="118" spans="1:55" ht="15.75" customHeight="1">
      <c r="A118" s="2677"/>
      <c r="B118" s="525"/>
      <c r="C118" s="525"/>
      <c r="D118" s="525"/>
      <c r="E118" s="525"/>
      <c r="F118" s="646"/>
      <c r="G118" s="651"/>
      <c r="H118" s="530"/>
      <c r="I118" s="530"/>
      <c r="J118" s="530"/>
      <c r="K118" s="530"/>
      <c r="L118" s="163"/>
      <c r="M118" s="163"/>
      <c r="N118" s="163"/>
      <c r="O118" s="163"/>
      <c r="P118" s="564"/>
      <c r="Q118" s="525"/>
      <c r="R118" s="563"/>
      <c r="S118" s="530"/>
      <c r="T118" s="564"/>
      <c r="U118" s="525"/>
      <c r="V118" s="563"/>
      <c r="W118" s="530"/>
      <c r="X118" s="530"/>
      <c r="Y118" s="564"/>
      <c r="Z118" s="525"/>
      <c r="AA118" s="563"/>
      <c r="AB118" s="564"/>
    </row>
    <row r="119" spans="1:55" ht="15.75" customHeight="1">
      <c r="A119" s="2677"/>
      <c r="B119" s="525"/>
      <c r="C119" s="525"/>
      <c r="D119" s="525"/>
      <c r="E119" s="525"/>
      <c r="F119" s="646"/>
      <c r="G119" s="651"/>
      <c r="H119" s="530"/>
      <c r="I119" s="530"/>
      <c r="J119" s="530"/>
      <c r="K119" s="530"/>
      <c r="L119" s="163"/>
      <c r="M119" s="163"/>
      <c r="N119" s="163"/>
      <c r="O119" s="163"/>
      <c r="P119" s="564"/>
      <c r="Q119" s="525"/>
      <c r="R119" s="563"/>
      <c r="S119" s="530"/>
      <c r="T119" s="564"/>
      <c r="U119" s="525"/>
      <c r="V119" s="563"/>
      <c r="W119" s="530"/>
      <c r="X119" s="530"/>
      <c r="Y119" s="564"/>
      <c r="Z119" s="525"/>
      <c r="AA119" s="563"/>
      <c r="AB119" s="564"/>
    </row>
    <row r="120" spans="1:55" ht="14.4">
      <c r="A120" s="2677"/>
      <c r="B120" s="525"/>
      <c r="C120" s="525"/>
      <c r="D120" s="525"/>
      <c r="E120" s="525"/>
      <c r="F120" s="646"/>
      <c r="G120" s="651"/>
      <c r="H120" s="530"/>
      <c r="I120" s="530"/>
      <c r="J120" s="530"/>
      <c r="K120" s="530"/>
      <c r="L120" s="163"/>
      <c r="M120" s="163"/>
      <c r="N120" s="163"/>
      <c r="O120" s="163"/>
      <c r="P120" s="564"/>
      <c r="Q120" s="525"/>
      <c r="R120" s="563"/>
      <c r="S120" s="530"/>
      <c r="T120" s="564"/>
      <c r="U120" s="525"/>
      <c r="V120" s="563"/>
      <c r="W120" s="530"/>
      <c r="X120" s="530"/>
      <c r="Y120" s="564"/>
      <c r="Z120" s="525"/>
      <c r="AA120" s="563"/>
      <c r="AB120" s="564"/>
      <c r="AC120" s="58"/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8"/>
      <c r="AP120" s="58"/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8"/>
      <c r="BB120" s="58"/>
      <c r="BC120" s="58"/>
    </row>
    <row r="121" spans="1:55" ht="14.4">
      <c r="A121" s="2677"/>
      <c r="B121" s="525"/>
      <c r="C121" s="525"/>
      <c r="D121" s="525"/>
      <c r="E121" s="525"/>
      <c r="F121" s="646"/>
      <c r="G121" s="651"/>
      <c r="H121" s="530"/>
      <c r="I121" s="530"/>
      <c r="J121" s="530"/>
      <c r="K121" s="530"/>
      <c r="L121" s="163"/>
      <c r="M121" s="163"/>
      <c r="N121" s="163"/>
      <c r="O121" s="163"/>
      <c r="P121" s="564"/>
      <c r="Q121" s="525"/>
      <c r="R121" s="563"/>
      <c r="S121" s="530"/>
      <c r="T121" s="564"/>
      <c r="U121" s="525"/>
      <c r="V121" s="563"/>
      <c r="W121" s="530"/>
      <c r="X121" s="530"/>
      <c r="Y121" s="564"/>
      <c r="Z121" s="525"/>
      <c r="AA121" s="563"/>
      <c r="AB121" s="564"/>
      <c r="AC121" s="58"/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8"/>
      <c r="AP121" s="58"/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8"/>
      <c r="BB121" s="58"/>
      <c r="BC121" s="58"/>
    </row>
    <row r="122" spans="1:55" ht="14.4">
      <c r="A122" s="2677"/>
      <c r="B122" s="525"/>
      <c r="C122" s="525"/>
      <c r="D122" s="525"/>
      <c r="E122" s="525"/>
      <c r="F122" s="646"/>
      <c r="G122" s="651"/>
      <c r="H122" s="530"/>
      <c r="I122" s="530"/>
      <c r="J122" s="530"/>
      <c r="K122" s="530"/>
      <c r="L122" s="163"/>
      <c r="M122" s="163"/>
      <c r="N122" s="163"/>
      <c r="O122" s="163"/>
      <c r="P122" s="564"/>
      <c r="Q122" s="525"/>
      <c r="R122" s="563"/>
      <c r="S122" s="530"/>
      <c r="T122" s="564"/>
      <c r="U122" s="525"/>
      <c r="V122" s="563"/>
      <c r="W122" s="530"/>
      <c r="X122" s="530"/>
      <c r="Y122" s="564"/>
      <c r="Z122" s="525"/>
      <c r="AA122" s="563"/>
      <c r="AB122" s="564"/>
      <c r="AC122" s="58"/>
      <c r="AD122" s="58"/>
      <c r="AE122" s="58"/>
      <c r="AF122" s="58"/>
      <c r="AG122" s="58"/>
      <c r="AH122" s="58"/>
      <c r="AI122" s="58"/>
      <c r="AJ122" s="58"/>
      <c r="AK122" s="58"/>
      <c r="AL122" s="58"/>
      <c r="AM122" s="58"/>
      <c r="AN122" s="58"/>
      <c r="AO122" s="58"/>
      <c r="AP122" s="58"/>
      <c r="AQ122" s="58"/>
      <c r="AR122" s="58"/>
      <c r="AS122" s="58"/>
      <c r="AT122" s="58"/>
      <c r="AU122" s="58"/>
      <c r="AV122" s="58"/>
      <c r="AW122" s="58"/>
      <c r="AX122" s="58"/>
      <c r="AY122" s="58"/>
      <c r="AZ122" s="58"/>
      <c r="BA122" s="58"/>
      <c r="BB122" s="58"/>
      <c r="BC122" s="58"/>
    </row>
    <row r="123" spans="1:55" ht="14.4">
      <c r="A123" s="2677"/>
      <c r="B123" s="525"/>
      <c r="C123" s="525"/>
      <c r="D123" s="525"/>
      <c r="E123" s="525"/>
      <c r="F123" s="646"/>
      <c r="G123" s="651"/>
      <c r="H123" s="530"/>
      <c r="I123" s="530"/>
      <c r="J123" s="530"/>
      <c r="K123" s="530"/>
      <c r="L123" s="163"/>
      <c r="M123" s="163"/>
      <c r="N123" s="163"/>
      <c r="O123" s="163"/>
      <c r="P123" s="564"/>
      <c r="Q123" s="525"/>
      <c r="R123" s="563"/>
      <c r="S123" s="530"/>
      <c r="T123" s="564"/>
      <c r="U123" s="525"/>
      <c r="V123" s="563"/>
      <c r="W123" s="530"/>
      <c r="X123" s="530"/>
      <c r="Y123" s="564"/>
      <c r="Z123" s="525"/>
      <c r="AA123" s="563"/>
      <c r="AB123" s="564"/>
      <c r="AC123" s="58"/>
      <c r="AD123" s="58"/>
      <c r="AE123" s="58"/>
      <c r="AF123" s="58"/>
      <c r="AG123" s="58"/>
      <c r="AH123" s="58"/>
      <c r="AI123" s="58"/>
      <c r="AJ123" s="58"/>
      <c r="AK123" s="58"/>
      <c r="AL123" s="58"/>
      <c r="AM123" s="58"/>
      <c r="AN123" s="58"/>
      <c r="AO123" s="58"/>
      <c r="AP123" s="58"/>
      <c r="AQ123" s="58"/>
      <c r="AR123" s="58"/>
      <c r="AS123" s="58"/>
      <c r="AT123" s="58"/>
      <c r="AU123" s="58"/>
      <c r="AV123" s="58"/>
      <c r="AW123" s="58"/>
      <c r="AX123" s="58"/>
      <c r="AY123" s="58"/>
      <c r="AZ123" s="58"/>
      <c r="BA123" s="58"/>
      <c r="BB123" s="58"/>
      <c r="BC123" s="58"/>
    </row>
    <row r="124" spans="1:55" ht="14.4">
      <c r="A124" s="2677"/>
      <c r="B124" s="525"/>
      <c r="C124" s="525"/>
      <c r="D124" s="525"/>
      <c r="E124" s="525"/>
      <c r="F124" s="646"/>
      <c r="G124" s="651"/>
      <c r="H124" s="530"/>
      <c r="I124" s="530"/>
      <c r="J124" s="530"/>
      <c r="K124" s="530"/>
      <c r="L124" s="163"/>
      <c r="M124" s="163"/>
      <c r="N124" s="163"/>
      <c r="O124" s="163"/>
      <c r="P124" s="564"/>
      <c r="Q124" s="525"/>
      <c r="R124" s="563"/>
      <c r="S124" s="530"/>
      <c r="T124" s="564"/>
      <c r="U124" s="525"/>
      <c r="V124" s="563"/>
      <c r="W124" s="530"/>
      <c r="X124" s="530"/>
      <c r="Y124" s="564"/>
      <c r="Z124" s="525"/>
      <c r="AA124" s="563"/>
      <c r="AB124" s="564"/>
      <c r="AC124" s="58"/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8"/>
      <c r="AP124" s="58"/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8"/>
      <c r="BB124" s="58"/>
      <c r="BC124" s="58"/>
    </row>
    <row r="125" spans="1:55" ht="15.75" customHeight="1">
      <c r="A125" s="2677"/>
      <c r="B125" s="525"/>
      <c r="C125" s="525"/>
      <c r="D125" s="525"/>
      <c r="E125" s="525"/>
      <c r="F125" s="646"/>
      <c r="G125" s="651"/>
      <c r="H125" s="530"/>
      <c r="I125" s="530"/>
      <c r="J125" s="530"/>
      <c r="K125" s="530"/>
      <c r="L125" s="163"/>
      <c r="M125" s="163"/>
      <c r="N125" s="163"/>
      <c r="O125" s="163"/>
      <c r="P125" s="564"/>
      <c r="Q125" s="525"/>
      <c r="R125" s="563"/>
      <c r="S125" s="530"/>
      <c r="T125" s="564"/>
      <c r="U125" s="525"/>
      <c r="V125" s="563"/>
      <c r="W125" s="530"/>
      <c r="X125" s="530"/>
      <c r="Y125" s="564"/>
      <c r="Z125" s="525"/>
      <c r="AA125" s="563"/>
      <c r="AB125" s="564"/>
    </row>
    <row r="126" spans="1:55" ht="15.75" customHeight="1">
      <c r="A126" s="2677"/>
      <c r="B126" s="525"/>
      <c r="C126" s="525"/>
      <c r="D126" s="525"/>
      <c r="E126" s="525"/>
      <c r="F126" s="646"/>
      <c r="G126" s="651"/>
      <c r="H126" s="530"/>
      <c r="I126" s="530"/>
      <c r="J126" s="530"/>
      <c r="K126" s="530"/>
      <c r="L126" s="163"/>
      <c r="M126" s="163"/>
      <c r="N126" s="163"/>
      <c r="O126" s="163"/>
      <c r="P126" s="564"/>
      <c r="Q126" s="525"/>
      <c r="R126" s="563"/>
      <c r="S126" s="530"/>
      <c r="T126" s="564"/>
      <c r="U126" s="525"/>
      <c r="V126" s="563"/>
      <c r="W126" s="530"/>
      <c r="X126" s="530"/>
      <c r="Y126" s="564"/>
      <c r="Z126" s="525"/>
      <c r="AA126" s="563"/>
      <c r="AB126" s="564"/>
    </row>
    <row r="127" spans="1:55" ht="15.75" customHeight="1" thickBot="1">
      <c r="A127" s="2677"/>
      <c r="B127" s="525"/>
      <c r="C127" s="525"/>
      <c r="D127" s="525"/>
      <c r="E127" s="525"/>
      <c r="F127" s="646"/>
      <c r="G127" s="653"/>
      <c r="H127" s="593"/>
      <c r="I127" s="593"/>
      <c r="J127" s="593"/>
      <c r="K127" s="593"/>
      <c r="L127" s="593"/>
      <c r="M127" s="593"/>
      <c r="N127" s="593"/>
      <c r="O127" s="593"/>
      <c r="P127" s="629"/>
      <c r="Q127" s="525"/>
      <c r="R127" s="630"/>
      <c r="S127" s="593"/>
      <c r="T127" s="629"/>
      <c r="U127" s="525"/>
      <c r="V127" s="630"/>
      <c r="W127" s="593"/>
      <c r="X127" s="593"/>
      <c r="Y127" s="629"/>
      <c r="Z127" s="525"/>
      <c r="AA127" s="630"/>
      <c r="AB127" s="629"/>
    </row>
    <row r="128" spans="1:55" ht="15.75" customHeight="1">
      <c r="A128" s="615"/>
      <c r="B128" s="616"/>
      <c r="C128" s="616"/>
      <c r="D128" s="616"/>
      <c r="E128" s="616"/>
      <c r="F128" s="646"/>
      <c r="G128" s="670"/>
      <c r="H128" s="616"/>
      <c r="I128" s="616"/>
      <c r="J128" s="616"/>
      <c r="K128" s="616"/>
      <c r="L128" s="616"/>
      <c r="M128" s="616"/>
      <c r="N128" s="616"/>
      <c r="O128" s="616"/>
      <c r="P128" s="616"/>
      <c r="Q128" s="616"/>
      <c r="R128" s="616"/>
      <c r="S128" s="616"/>
      <c r="T128" s="616"/>
      <c r="U128" s="616"/>
      <c r="V128" s="616"/>
      <c r="W128" s="616"/>
      <c r="X128" s="616"/>
      <c r="Y128" s="616"/>
      <c r="Z128" s="616"/>
      <c r="AA128" s="616"/>
      <c r="AB128" s="616"/>
    </row>
    <row r="129" spans="1:55" ht="15.75" customHeight="1">
      <c r="A129"/>
      <c r="B129" s="525"/>
      <c r="C129" s="525"/>
      <c r="D129" s="525"/>
      <c r="E129" s="525"/>
      <c r="F129" s="646"/>
      <c r="G129" s="646"/>
      <c r="H129" s="525"/>
      <c r="I129" s="525"/>
      <c r="J129" s="525"/>
      <c r="K129" s="525"/>
      <c r="L129" s="525"/>
      <c r="M129" s="525"/>
      <c r="N129" s="525"/>
      <c r="O129" s="525"/>
      <c r="P129" s="525"/>
      <c r="Q129" s="525"/>
      <c r="R129" s="525"/>
      <c r="S129" s="525"/>
      <c r="T129" s="525"/>
      <c r="U129" s="525"/>
      <c r="V129" s="525"/>
      <c r="W129" s="525"/>
      <c r="X129" s="525"/>
      <c r="Y129" s="525"/>
      <c r="Z129" s="525"/>
      <c r="AA129" s="525"/>
      <c r="AB129" s="525"/>
      <c r="AC129" s="525"/>
      <c r="AD129" s="525"/>
      <c r="AE129" s="525"/>
      <c r="AF129" s="525"/>
      <c r="AG129" s="525"/>
      <c r="AH129" s="525"/>
      <c r="AI129" s="525"/>
      <c r="AJ129" s="525"/>
      <c r="AK129" s="525"/>
      <c r="AL129" s="525"/>
      <c r="AM129" s="525"/>
      <c r="AN129" s="525"/>
      <c r="AO129" s="525"/>
      <c r="AP129" s="525"/>
      <c r="AQ129" s="525"/>
      <c r="AR129" s="525"/>
      <c r="AS129" s="525"/>
      <c r="AT129" s="525"/>
      <c r="AU129" s="525"/>
      <c r="AV129" s="525"/>
      <c r="AW129" s="525"/>
      <c r="AX129" s="525"/>
      <c r="AY129" s="525"/>
      <c r="AZ129" s="525"/>
      <c r="BA129" s="525"/>
      <c r="BB129" s="525"/>
      <c r="BC129" s="525"/>
    </row>
    <row r="130" spans="1:55" ht="15.75" customHeight="1">
      <c r="A130"/>
      <c r="B130" s="525"/>
      <c r="C130" s="525"/>
      <c r="D130" s="525"/>
      <c r="E130" s="525"/>
      <c r="F130" s="646"/>
      <c r="G130" s="646"/>
      <c r="H130" s="525"/>
      <c r="I130" s="525"/>
      <c r="J130" s="525"/>
      <c r="K130" s="525"/>
      <c r="L130" s="525"/>
      <c r="M130" s="525"/>
      <c r="N130" s="525"/>
      <c r="O130" s="525"/>
      <c r="P130" s="525"/>
      <c r="Q130" s="525"/>
      <c r="R130" s="525"/>
      <c r="S130" s="525"/>
      <c r="T130" s="525"/>
      <c r="U130" s="525"/>
      <c r="V130" s="525"/>
      <c r="W130" s="525"/>
      <c r="X130" s="525"/>
      <c r="Y130" s="525"/>
      <c r="Z130" s="525"/>
      <c r="AA130" s="525"/>
      <c r="AB130" s="525"/>
      <c r="AC130" s="525"/>
      <c r="AD130" s="525"/>
      <c r="AE130" s="525"/>
      <c r="AF130" s="525"/>
      <c r="AG130" s="525"/>
      <c r="AH130" s="525"/>
      <c r="AI130" s="525"/>
      <c r="AJ130" s="525"/>
      <c r="AK130" s="525"/>
      <c r="AL130" s="525"/>
      <c r="AM130" s="525"/>
      <c r="AN130" s="525"/>
      <c r="AO130" s="525"/>
      <c r="AP130" s="525"/>
      <c r="AQ130" s="525"/>
      <c r="AR130" s="525"/>
      <c r="AS130" s="525"/>
      <c r="AT130" s="525"/>
      <c r="AU130" s="525"/>
      <c r="AV130" s="525"/>
      <c r="AW130" s="525"/>
      <c r="AX130" s="525"/>
      <c r="AY130" s="525"/>
      <c r="AZ130" s="525"/>
      <c r="BA130" s="525"/>
      <c r="BB130" s="525"/>
      <c r="BC130" s="525"/>
    </row>
    <row r="131" spans="1:55" ht="15.75" customHeight="1">
      <c r="A131"/>
      <c r="B131" s="525"/>
      <c r="C131" s="525"/>
      <c r="D131" s="525"/>
      <c r="E131" s="525"/>
      <c r="F131" s="646"/>
      <c r="G131" s="646"/>
      <c r="H131" s="525"/>
      <c r="I131" s="525"/>
      <c r="J131" s="525"/>
      <c r="K131" s="525"/>
      <c r="L131" s="525"/>
      <c r="M131" s="525"/>
      <c r="N131" s="525"/>
      <c r="O131" s="525"/>
      <c r="P131" s="525"/>
      <c r="Q131" s="525"/>
      <c r="R131" s="525"/>
      <c r="S131" s="525"/>
      <c r="T131" s="525"/>
      <c r="U131" s="525"/>
      <c r="V131" s="525"/>
      <c r="W131" s="525"/>
      <c r="X131" s="525"/>
      <c r="Y131" s="525"/>
      <c r="Z131" s="525"/>
      <c r="AA131" s="525"/>
      <c r="AB131" s="525"/>
      <c r="AC131" s="525"/>
      <c r="AD131" s="525"/>
      <c r="AE131" s="525"/>
      <c r="AF131" s="525"/>
      <c r="AG131" s="525"/>
      <c r="AH131" s="525"/>
      <c r="AI131" s="525"/>
      <c r="AJ131" s="525"/>
      <c r="AK131" s="525"/>
      <c r="AL131" s="525"/>
      <c r="AM131" s="525"/>
      <c r="AN131" s="525"/>
      <c r="AO131" s="525"/>
      <c r="AP131" s="525"/>
      <c r="AQ131" s="525"/>
      <c r="AR131" s="525"/>
      <c r="AS131" s="525"/>
      <c r="AT131" s="525"/>
      <c r="AU131" s="525"/>
      <c r="AV131" s="525"/>
      <c r="AW131" s="525"/>
      <c r="AX131" s="525"/>
      <c r="AY131" s="525"/>
      <c r="AZ131" s="525"/>
      <c r="BA131" s="525"/>
      <c r="BB131" s="525"/>
      <c r="BC131" s="525"/>
    </row>
    <row r="132" spans="1:55" ht="15.75" customHeight="1">
      <c r="A132"/>
      <c r="B132" s="631" t="s">
        <v>125</v>
      </c>
      <c r="C132" s="632"/>
      <c r="D132" s="632"/>
      <c r="E132" s="633" t="s">
        <v>126</v>
      </c>
      <c r="F132" s="671"/>
      <c r="G132" s="670"/>
      <c r="H132" s="525"/>
      <c r="I132" s="525"/>
      <c r="J132" s="525"/>
      <c r="K132" s="525"/>
      <c r="L132" s="525"/>
      <c r="M132" s="635"/>
      <c r="N132" s="635"/>
      <c r="O132" s="635"/>
      <c r="P132" s="635"/>
      <c r="Q132" s="635"/>
      <c r="R132" s="635"/>
      <c r="S132" s="635"/>
      <c r="T132" s="635"/>
      <c r="U132" s="635"/>
      <c r="V132" s="635"/>
      <c r="W132" s="635"/>
      <c r="X132" s="635"/>
      <c r="Y132" s="635"/>
      <c r="Z132" s="635"/>
      <c r="AA132" s="635"/>
      <c r="AB132" s="635"/>
      <c r="AC132" s="635"/>
      <c r="AD132" s="635"/>
      <c r="AE132" s="635"/>
      <c r="AF132" s="635"/>
      <c r="AG132" s="635"/>
      <c r="AH132" s="635"/>
      <c r="AI132" s="635"/>
      <c r="AJ132" s="635"/>
      <c r="AK132" s="635"/>
      <c r="AL132" s="635"/>
      <c r="AM132" s="635"/>
      <c r="AN132" s="635"/>
      <c r="AO132" s="635"/>
      <c r="AP132" s="635"/>
      <c r="AQ132" s="635"/>
      <c r="AR132" s="635"/>
      <c r="AS132" s="635"/>
      <c r="AT132" s="635"/>
      <c r="AU132" s="635"/>
      <c r="AV132" s="635"/>
      <c r="AW132" s="635"/>
      <c r="AX132" s="635"/>
      <c r="AY132" s="635"/>
      <c r="AZ132" s="635"/>
      <c r="BA132" s="635"/>
      <c r="BB132" s="635"/>
      <c r="BC132" s="635"/>
    </row>
    <row r="133" spans="1:55" ht="15.75" customHeight="1">
      <c r="A133"/>
      <c r="B133" s="631"/>
      <c r="C133" s="525"/>
      <c r="D133" s="525"/>
      <c r="E133" s="633"/>
      <c r="F133" s="646"/>
      <c r="G133" s="670"/>
      <c r="H133" s="525"/>
      <c r="I133" s="525"/>
      <c r="J133" s="525"/>
      <c r="K133" s="525"/>
      <c r="L133" s="525"/>
      <c r="M133" s="635"/>
      <c r="N133" s="635"/>
      <c r="O133" s="635"/>
      <c r="P133" s="635"/>
      <c r="Q133" s="635"/>
      <c r="R133" s="635"/>
      <c r="S133" s="635"/>
      <c r="T133" s="635"/>
      <c r="U133" s="635"/>
      <c r="V133" s="635"/>
      <c r="W133" s="635"/>
      <c r="X133" s="635"/>
      <c r="Y133" s="635"/>
      <c r="Z133" s="635"/>
      <c r="AA133" s="635"/>
      <c r="AB133" s="635"/>
      <c r="AC133" s="635"/>
      <c r="AD133" s="635"/>
      <c r="AE133" s="635"/>
      <c r="AF133" s="635"/>
      <c r="AG133" s="635"/>
      <c r="AH133" s="635"/>
      <c r="AI133" s="635"/>
      <c r="AJ133" s="635"/>
      <c r="AK133" s="635"/>
      <c r="AL133" s="635"/>
      <c r="AM133" s="635"/>
      <c r="AN133" s="635"/>
      <c r="AO133" s="635"/>
      <c r="AP133" s="635"/>
      <c r="AQ133" s="635"/>
      <c r="AR133" s="635"/>
      <c r="AS133" s="635"/>
      <c r="AT133" s="635"/>
      <c r="AU133" s="635"/>
      <c r="AV133" s="635"/>
      <c r="AW133" s="635"/>
      <c r="AX133" s="635"/>
      <c r="AY133" s="635"/>
      <c r="AZ133" s="635"/>
      <c r="BA133" s="635"/>
      <c r="BB133" s="635"/>
      <c r="BC133" s="635"/>
    </row>
    <row r="134" spans="1:55" ht="15.75" customHeight="1">
      <c r="A134"/>
      <c r="B134" s="636"/>
      <c r="C134" s="637"/>
      <c r="D134" s="637"/>
      <c r="E134" s="637"/>
      <c r="F134" s="646"/>
      <c r="G134" s="670"/>
      <c r="H134" s="525"/>
      <c r="I134" s="525"/>
      <c r="J134" s="525"/>
      <c r="K134" s="525"/>
      <c r="L134" s="525"/>
      <c r="M134" s="635"/>
      <c r="N134" s="635"/>
      <c r="O134" s="635"/>
      <c r="P134" s="635"/>
      <c r="Q134" s="635"/>
      <c r="R134" s="635"/>
      <c r="S134" s="635"/>
      <c r="T134" s="635"/>
      <c r="U134" s="635"/>
      <c r="V134" s="635"/>
      <c r="W134" s="635"/>
      <c r="X134" s="635"/>
      <c r="Y134" s="635"/>
      <c r="Z134" s="635"/>
      <c r="AA134" s="635"/>
      <c r="AB134" s="635"/>
      <c r="AC134" s="635"/>
      <c r="AD134" s="635"/>
      <c r="AE134" s="635"/>
      <c r="AF134" s="635"/>
      <c r="AG134" s="635"/>
      <c r="AH134" s="635"/>
      <c r="AI134" s="635"/>
      <c r="AJ134" s="635"/>
      <c r="AK134" s="635"/>
      <c r="AL134" s="635"/>
      <c r="AM134" s="635"/>
      <c r="AN134" s="635"/>
      <c r="AO134" s="635"/>
      <c r="AP134" s="635"/>
      <c r="AQ134" s="635"/>
      <c r="AR134" s="635"/>
      <c r="AS134" s="635"/>
      <c r="AT134" s="635"/>
      <c r="AU134" s="635"/>
      <c r="AV134" s="635"/>
      <c r="AW134" s="635"/>
      <c r="AX134" s="635"/>
      <c r="AY134" s="635"/>
      <c r="AZ134" s="635"/>
      <c r="BA134" s="635"/>
      <c r="BB134" s="635"/>
      <c r="BC134" s="635"/>
    </row>
    <row r="135" spans="1:55" ht="15.75" customHeight="1">
      <c r="A135"/>
      <c r="B135" s="631" t="s">
        <v>127</v>
      </c>
      <c r="C135" s="638"/>
      <c r="D135" s="638"/>
      <c r="E135" s="633" t="s">
        <v>126</v>
      </c>
      <c r="F135" s="671"/>
      <c r="G135" s="670"/>
      <c r="H135" s="525"/>
      <c r="I135" s="525"/>
      <c r="J135" s="525"/>
      <c r="K135" s="525"/>
      <c r="L135" s="525"/>
      <c r="M135" s="635"/>
      <c r="N135" s="635"/>
      <c r="O135" s="635"/>
      <c r="P135" s="635"/>
      <c r="Q135" s="635"/>
      <c r="R135" s="635"/>
      <c r="S135" s="635"/>
      <c r="T135" s="635"/>
      <c r="U135" s="635"/>
      <c r="V135" s="635"/>
      <c r="W135" s="635"/>
      <c r="X135" s="635"/>
      <c r="Y135" s="635"/>
      <c r="Z135" s="635"/>
      <c r="AA135" s="635"/>
      <c r="AB135" s="635"/>
      <c r="AC135" s="635"/>
      <c r="AD135" s="635"/>
      <c r="AE135" s="635"/>
      <c r="AF135" s="635"/>
      <c r="AG135" s="635"/>
      <c r="AH135" s="635"/>
      <c r="AI135" s="635"/>
      <c r="AJ135" s="635"/>
      <c r="AK135" s="635"/>
      <c r="AL135" s="635"/>
      <c r="AM135" s="635"/>
      <c r="AN135" s="635"/>
      <c r="AO135" s="635"/>
      <c r="AP135" s="635"/>
      <c r="AQ135" s="635"/>
      <c r="AR135" s="635"/>
      <c r="AS135" s="635"/>
      <c r="AT135" s="635"/>
      <c r="AU135" s="635"/>
      <c r="AV135" s="635"/>
      <c r="AW135" s="635"/>
      <c r="AX135" s="635"/>
      <c r="AY135" s="635"/>
      <c r="AZ135" s="635"/>
      <c r="BA135" s="635"/>
      <c r="BB135" s="635"/>
      <c r="BC135" s="635"/>
    </row>
    <row r="136" spans="1:55" ht="15.75" customHeight="1">
      <c r="A136"/>
      <c r="B136" s="525"/>
      <c r="C136" s="639"/>
      <c r="D136" s="637"/>
      <c r="E136" s="637"/>
      <c r="F136" s="672"/>
      <c r="G136" s="670"/>
      <c r="H136" s="525"/>
      <c r="I136" s="525"/>
      <c r="J136" s="525"/>
      <c r="K136" s="525"/>
      <c r="L136" s="525"/>
      <c r="M136" s="635"/>
      <c r="N136" s="635"/>
      <c r="O136" s="635"/>
      <c r="P136" s="635"/>
      <c r="Q136" s="635"/>
      <c r="R136" s="635"/>
      <c r="S136" s="635"/>
      <c r="T136" s="635"/>
      <c r="U136" s="635"/>
      <c r="V136" s="635"/>
      <c r="W136" s="635"/>
      <c r="X136" s="635"/>
      <c r="Y136" s="635"/>
      <c r="Z136" s="635"/>
      <c r="AA136" s="635"/>
      <c r="AB136" s="635"/>
      <c r="AC136" s="635"/>
      <c r="AD136" s="635"/>
      <c r="AE136" s="635"/>
      <c r="AF136" s="635"/>
      <c r="AG136" s="635"/>
      <c r="AH136" s="635"/>
      <c r="AI136" s="635"/>
      <c r="AJ136" s="635"/>
      <c r="AK136" s="635"/>
      <c r="AL136" s="635"/>
      <c r="AM136" s="635"/>
      <c r="AN136" s="635"/>
      <c r="AO136" s="635"/>
      <c r="AP136" s="635"/>
      <c r="AQ136" s="635"/>
      <c r="AR136" s="635"/>
      <c r="AS136" s="635"/>
      <c r="AT136" s="635"/>
      <c r="AU136" s="635"/>
      <c r="AV136" s="635"/>
      <c r="AW136" s="635"/>
      <c r="AX136" s="635"/>
      <c r="AY136" s="635"/>
      <c r="AZ136" s="635"/>
      <c r="BA136" s="635"/>
      <c r="BB136" s="635"/>
      <c r="BC136" s="635"/>
    </row>
    <row r="137" spans="1:55" ht="15.75" customHeight="1">
      <c r="A137"/>
      <c r="B137" s="525"/>
      <c r="C137" s="525"/>
      <c r="D137" s="525"/>
      <c r="E137" s="525"/>
      <c r="F137" s="646"/>
      <c r="G137" s="670"/>
      <c r="H137" s="525"/>
      <c r="I137" s="525"/>
      <c r="J137" s="525"/>
      <c r="K137" s="525"/>
      <c r="L137" s="525"/>
      <c r="M137" s="525"/>
      <c r="N137" s="525"/>
      <c r="O137" s="525"/>
      <c r="P137" s="525"/>
      <c r="Q137" s="525"/>
      <c r="R137" s="525"/>
      <c r="S137" s="525"/>
      <c r="T137" s="525"/>
      <c r="U137" s="525"/>
      <c r="V137" s="525"/>
      <c r="W137" s="525"/>
      <c r="X137" s="525"/>
      <c r="Y137" s="525"/>
      <c r="Z137" s="525"/>
      <c r="AA137" s="525"/>
      <c r="AB137" s="525"/>
      <c r="AC137" s="525"/>
      <c r="AD137" s="525"/>
      <c r="AE137" s="525"/>
      <c r="AF137" s="525"/>
      <c r="AG137" s="525"/>
      <c r="AH137" s="525"/>
      <c r="AI137" s="525"/>
      <c r="AJ137" s="525"/>
      <c r="AK137" s="525"/>
      <c r="AL137" s="525"/>
      <c r="AM137" s="525"/>
      <c r="AN137" s="525"/>
      <c r="AO137" s="525"/>
      <c r="AP137" s="525"/>
      <c r="AQ137" s="525"/>
      <c r="AR137" s="525"/>
      <c r="AS137" s="525"/>
      <c r="AT137" s="525"/>
      <c r="AU137" s="525"/>
      <c r="AV137" s="525"/>
      <c r="AW137" s="525"/>
      <c r="AX137" s="525"/>
      <c r="AY137" s="525"/>
      <c r="AZ137" s="525"/>
      <c r="BA137" s="525"/>
      <c r="BB137" s="525"/>
      <c r="BC137" s="525"/>
    </row>
    <row r="138" spans="1:55" ht="15.75" customHeight="1">
      <c r="A138"/>
      <c r="B138" s="525"/>
      <c r="C138" s="525"/>
      <c r="D138" s="525"/>
      <c r="E138" s="525"/>
      <c r="F138" s="646"/>
      <c r="G138" s="646"/>
      <c r="H138" s="525"/>
      <c r="I138" s="525"/>
      <c r="J138" s="525"/>
      <c r="K138" s="525"/>
      <c r="L138" s="525"/>
      <c r="M138" s="525"/>
      <c r="N138" s="525"/>
      <c r="O138" s="525"/>
      <c r="P138" s="525"/>
      <c r="Q138" s="525"/>
      <c r="R138" s="525"/>
      <c r="S138" s="525"/>
      <c r="T138" s="525"/>
      <c r="U138" s="525"/>
      <c r="V138" s="525"/>
      <c r="W138" s="525"/>
      <c r="X138" s="525"/>
      <c r="Y138" s="525"/>
      <c r="Z138" s="525"/>
      <c r="AA138" s="525"/>
      <c r="AB138" s="525"/>
      <c r="AC138" s="525"/>
      <c r="AD138" s="525"/>
      <c r="AE138" s="525"/>
      <c r="AF138" s="525"/>
      <c r="AG138" s="525"/>
      <c r="AH138" s="525"/>
      <c r="AI138" s="525"/>
      <c r="AJ138" s="525"/>
      <c r="AK138" s="525"/>
      <c r="AL138" s="525"/>
      <c r="AM138" s="525"/>
      <c r="AN138" s="525"/>
      <c r="AO138" s="525"/>
      <c r="AP138" s="525"/>
      <c r="AQ138" s="525"/>
      <c r="AR138" s="525"/>
      <c r="AS138" s="525"/>
      <c r="AT138" s="525"/>
      <c r="AU138" s="525"/>
      <c r="AV138" s="525"/>
      <c r="AW138" s="525"/>
      <c r="AX138" s="525"/>
      <c r="AY138" s="525"/>
      <c r="AZ138" s="525"/>
      <c r="BA138" s="525"/>
      <c r="BB138" s="525"/>
      <c r="BC138" s="525"/>
    </row>
    <row r="139" spans="1:55" ht="15.75" customHeight="1">
      <c r="A139"/>
      <c r="B139" s="525"/>
      <c r="C139" s="525"/>
      <c r="D139" s="525"/>
      <c r="E139" s="525"/>
      <c r="F139" s="646"/>
      <c r="G139" s="646"/>
      <c r="H139" s="525"/>
      <c r="I139" s="525"/>
      <c r="J139" s="525"/>
      <c r="K139" s="525"/>
      <c r="L139" s="525"/>
      <c r="M139" s="525"/>
      <c r="N139" s="525"/>
      <c r="O139" s="525"/>
      <c r="P139" s="525"/>
      <c r="Q139" s="525"/>
      <c r="R139" s="525"/>
      <c r="S139" s="525"/>
      <c r="T139" s="525"/>
      <c r="U139" s="525"/>
      <c r="V139" s="525"/>
      <c r="W139" s="525"/>
      <c r="X139" s="525"/>
      <c r="Y139" s="525"/>
      <c r="Z139" s="525"/>
      <c r="AA139" s="525"/>
      <c r="AB139" s="525"/>
      <c r="AC139" s="525"/>
      <c r="AD139" s="525"/>
      <c r="AE139" s="525"/>
      <c r="AF139" s="525"/>
      <c r="AG139" s="525"/>
      <c r="AH139" s="525"/>
      <c r="AI139" s="525"/>
      <c r="AJ139" s="525"/>
      <c r="AK139" s="525"/>
      <c r="AL139" s="525"/>
      <c r="AM139" s="525"/>
      <c r="AN139" s="525"/>
      <c r="AO139" s="525"/>
      <c r="AP139" s="525"/>
      <c r="AQ139" s="525"/>
      <c r="AR139" s="525"/>
      <c r="AS139" s="525"/>
      <c r="AT139" s="525"/>
      <c r="AU139" s="525"/>
      <c r="AV139" s="525"/>
      <c r="AW139" s="525"/>
      <c r="AX139" s="525"/>
      <c r="AY139" s="525"/>
      <c r="AZ139" s="525"/>
      <c r="BA139" s="525"/>
      <c r="BB139" s="525"/>
      <c r="BC139" s="525"/>
    </row>
    <row r="140" spans="1:55" ht="15.75" customHeight="1">
      <c r="A140"/>
      <c r="B140" s="525"/>
      <c r="C140" s="525"/>
      <c r="D140" s="525"/>
      <c r="E140" s="525"/>
      <c r="F140" s="646"/>
      <c r="G140" s="646"/>
      <c r="H140" s="525"/>
      <c r="I140" s="525"/>
      <c r="J140" s="525"/>
      <c r="K140" s="525"/>
      <c r="L140" s="525"/>
      <c r="M140" s="525"/>
      <c r="N140" s="525"/>
      <c r="O140" s="525"/>
      <c r="P140" s="525"/>
      <c r="Q140" s="525"/>
      <c r="R140" s="525"/>
      <c r="S140" s="525"/>
      <c r="T140" s="525"/>
      <c r="U140" s="525"/>
      <c r="V140" s="525"/>
      <c r="W140" s="525"/>
      <c r="X140" s="525"/>
      <c r="Y140" s="525"/>
      <c r="Z140" s="525"/>
      <c r="AA140" s="525"/>
      <c r="AB140" s="525"/>
      <c r="AC140" s="525"/>
      <c r="AD140" s="525"/>
      <c r="AE140" s="525"/>
      <c r="AF140" s="525"/>
      <c r="AG140" s="525"/>
      <c r="AH140" s="525"/>
      <c r="AI140" s="525"/>
      <c r="AJ140" s="525"/>
      <c r="AK140" s="525"/>
      <c r="AL140" s="525"/>
      <c r="AM140" s="525"/>
      <c r="AN140" s="525"/>
      <c r="AO140" s="525"/>
      <c r="AP140" s="525"/>
      <c r="AQ140" s="525"/>
      <c r="AR140" s="525"/>
      <c r="AS140" s="525"/>
      <c r="AT140" s="525"/>
      <c r="AU140" s="525"/>
      <c r="AV140" s="525"/>
      <c r="AW140" s="525"/>
      <c r="AX140" s="525"/>
      <c r="AY140" s="525"/>
      <c r="AZ140" s="525"/>
      <c r="BA140" s="525"/>
      <c r="BB140" s="525"/>
      <c r="BC140" s="525"/>
    </row>
    <row r="141" spans="1:55" ht="15.75" customHeight="1">
      <c r="A141"/>
      <c r="B141" s="525"/>
      <c r="C141" s="525"/>
      <c r="D141" s="525"/>
      <c r="E141" s="525"/>
      <c r="F141" s="646"/>
      <c r="G141" s="646"/>
      <c r="H141" s="525"/>
      <c r="I141" s="525"/>
      <c r="J141" s="525"/>
      <c r="K141" s="525"/>
      <c r="L141" s="525"/>
      <c r="M141" s="525"/>
      <c r="N141" s="525"/>
      <c r="O141" s="525"/>
      <c r="P141" s="525"/>
      <c r="Q141" s="525"/>
      <c r="R141" s="525"/>
      <c r="S141" s="525"/>
      <c r="T141" s="525"/>
      <c r="U141" s="525"/>
      <c r="V141" s="525"/>
      <c r="W141" s="525"/>
      <c r="X141" s="525"/>
      <c r="Y141" s="525"/>
      <c r="Z141" s="525"/>
      <c r="AA141" s="525"/>
      <c r="AB141" s="525"/>
      <c r="AC141" s="525"/>
      <c r="AD141" s="525"/>
      <c r="AE141" s="525"/>
      <c r="AF141" s="525"/>
      <c r="AG141" s="525"/>
      <c r="AH141" s="525"/>
      <c r="AI141" s="525"/>
      <c r="AJ141" s="525"/>
      <c r="AK141" s="525"/>
      <c r="AL141" s="525"/>
      <c r="AM141" s="525"/>
      <c r="AN141" s="525"/>
      <c r="AO141" s="525"/>
      <c r="AP141" s="525"/>
      <c r="AQ141" s="525"/>
      <c r="AR141" s="525"/>
      <c r="AS141" s="525"/>
      <c r="AT141" s="525"/>
      <c r="AU141" s="525"/>
      <c r="AV141" s="525"/>
      <c r="AW141" s="525"/>
      <c r="AX141" s="525"/>
      <c r="AY141" s="525"/>
      <c r="AZ141" s="525"/>
      <c r="BA141" s="525"/>
      <c r="BB141" s="525"/>
      <c r="BC141" s="525"/>
    </row>
    <row r="142" spans="1:55" ht="15.75" customHeight="1">
      <c r="A142"/>
      <c r="B142" s="525"/>
      <c r="C142" s="525"/>
      <c r="D142" s="525"/>
      <c r="E142" s="525"/>
      <c r="F142" s="646"/>
      <c r="G142" s="646"/>
      <c r="H142" s="525"/>
      <c r="I142" s="525"/>
      <c r="J142" s="525"/>
      <c r="K142" s="525"/>
      <c r="L142" s="525"/>
      <c r="M142" s="525"/>
      <c r="N142" s="525"/>
      <c r="O142" s="525"/>
      <c r="P142" s="525"/>
      <c r="Q142" s="525"/>
      <c r="R142" s="525"/>
      <c r="S142" s="525"/>
      <c r="T142" s="525"/>
      <c r="U142" s="525"/>
      <c r="V142" s="525"/>
      <c r="W142" s="525"/>
      <c r="X142" s="525"/>
      <c r="Y142" s="525"/>
      <c r="Z142" s="525"/>
      <c r="AA142" s="525"/>
      <c r="AB142" s="525"/>
      <c r="AC142" s="525"/>
      <c r="AD142" s="525"/>
      <c r="AE142" s="525"/>
      <c r="AF142" s="525"/>
      <c r="AG142" s="525"/>
      <c r="AH142" s="525"/>
      <c r="AI142" s="525"/>
      <c r="AJ142" s="525"/>
      <c r="AK142" s="525"/>
      <c r="AL142" s="525"/>
      <c r="AM142" s="525"/>
      <c r="AN142" s="525"/>
      <c r="AO142" s="525"/>
      <c r="AP142" s="525"/>
      <c r="AQ142" s="525"/>
      <c r="AR142" s="525"/>
      <c r="AS142" s="525"/>
      <c r="AT142" s="525"/>
      <c r="AU142" s="525"/>
      <c r="AV142" s="525"/>
      <c r="AW142" s="525"/>
      <c r="AX142" s="525"/>
      <c r="AY142" s="525"/>
      <c r="AZ142" s="525"/>
      <c r="BA142" s="525"/>
      <c r="BB142" s="525"/>
      <c r="BC142" s="525"/>
    </row>
    <row r="143" spans="1:55" ht="15.75" customHeight="1">
      <c r="A143"/>
      <c r="B143" s="525"/>
      <c r="C143" s="525"/>
      <c r="D143" s="525"/>
      <c r="E143" s="525"/>
      <c r="F143" s="646"/>
      <c r="G143" s="646"/>
      <c r="H143" s="525"/>
      <c r="I143" s="525"/>
      <c r="J143" s="525"/>
      <c r="K143" s="525"/>
      <c r="L143" s="525"/>
      <c r="M143" s="525"/>
      <c r="N143" s="525"/>
      <c r="O143" s="525"/>
      <c r="P143" s="525"/>
      <c r="Q143" s="525"/>
      <c r="R143" s="525"/>
      <c r="S143" s="525"/>
      <c r="T143" s="525"/>
      <c r="U143" s="525"/>
      <c r="V143" s="525"/>
      <c r="W143" s="525"/>
      <c r="X143" s="525"/>
      <c r="Y143" s="525"/>
      <c r="Z143" s="525"/>
      <c r="AA143" s="525"/>
      <c r="AB143" s="525"/>
      <c r="AC143" s="525"/>
      <c r="AD143" s="525"/>
      <c r="AE143" s="525"/>
      <c r="AF143" s="525"/>
      <c r="AG143" s="525"/>
      <c r="AH143" s="525"/>
      <c r="AI143" s="525"/>
      <c r="AJ143" s="525"/>
      <c r="AK143" s="525"/>
      <c r="AL143" s="525"/>
      <c r="AM143" s="525"/>
      <c r="AN143" s="525"/>
      <c r="AO143" s="525"/>
      <c r="AP143" s="525"/>
      <c r="AQ143" s="525"/>
      <c r="AR143" s="525"/>
      <c r="AS143" s="525"/>
      <c r="AT143" s="525"/>
      <c r="AU143" s="525"/>
      <c r="AV143" s="525"/>
      <c r="AW143" s="525"/>
      <c r="AX143" s="525"/>
      <c r="AY143" s="525"/>
      <c r="AZ143" s="525"/>
      <c r="BA143" s="525"/>
      <c r="BB143" s="525"/>
      <c r="BC143" s="525"/>
    </row>
    <row r="144" spans="1:55" ht="15.75" customHeight="1">
      <c r="A144"/>
      <c r="B144" s="525"/>
      <c r="C144" s="525"/>
      <c r="D144" s="525"/>
      <c r="E144" s="525"/>
      <c r="F144" s="646"/>
      <c r="G144" s="646"/>
      <c r="H144" s="525"/>
      <c r="I144" s="525"/>
      <c r="J144" s="525"/>
      <c r="K144" s="525"/>
      <c r="L144" s="525"/>
      <c r="M144" s="525"/>
      <c r="N144" s="525"/>
      <c r="O144" s="525"/>
      <c r="P144" s="525"/>
      <c r="Q144" s="525"/>
      <c r="R144" s="525"/>
      <c r="S144" s="525"/>
      <c r="T144" s="525"/>
      <c r="U144" s="525"/>
      <c r="V144" s="525"/>
      <c r="W144" s="525"/>
      <c r="X144" s="525"/>
      <c r="Y144" s="525"/>
      <c r="Z144" s="525"/>
      <c r="AA144" s="525"/>
      <c r="AB144" s="525"/>
      <c r="AC144" s="525"/>
      <c r="AD144" s="525"/>
      <c r="AE144" s="525"/>
      <c r="AF144" s="525"/>
      <c r="AG144" s="525"/>
      <c r="AH144" s="525"/>
      <c r="AI144" s="525"/>
      <c r="AJ144" s="525"/>
      <c r="AK144" s="525"/>
      <c r="AL144" s="525"/>
      <c r="AM144" s="525"/>
      <c r="AN144" s="525"/>
      <c r="AO144" s="525"/>
      <c r="AP144" s="525"/>
      <c r="AQ144" s="525"/>
      <c r="AR144" s="525"/>
      <c r="AS144" s="525"/>
      <c r="AT144" s="525"/>
      <c r="AU144" s="525"/>
      <c r="AV144" s="525"/>
      <c r="AW144" s="525"/>
      <c r="AX144" s="525"/>
      <c r="AY144" s="525"/>
      <c r="AZ144" s="525"/>
      <c r="BA144" s="525"/>
      <c r="BB144" s="525"/>
      <c r="BC144" s="525"/>
    </row>
    <row r="145" spans="1:1" ht="15.75" customHeight="1">
      <c r="A145"/>
    </row>
    <row r="146" spans="1:1" ht="15.75" customHeight="1">
      <c r="A146"/>
    </row>
    <row r="147" spans="1:1" ht="15.75" customHeight="1">
      <c r="A147"/>
    </row>
    <row r="148" spans="1:1" ht="15.75" customHeight="1">
      <c r="A148"/>
    </row>
    <row r="149" spans="1:1" ht="15.75" customHeight="1">
      <c r="A149"/>
    </row>
    <row r="150" spans="1:1" ht="15.75" customHeight="1">
      <c r="A150"/>
    </row>
    <row r="151" spans="1:1" ht="15.75" customHeight="1">
      <c r="A151"/>
    </row>
    <row r="152" spans="1:1" ht="15.75" customHeight="1">
      <c r="A152"/>
    </row>
    <row r="153" spans="1:1" ht="15.75" customHeight="1">
      <c r="A153"/>
    </row>
    <row r="154" spans="1:1" ht="15.75" customHeight="1">
      <c r="A154"/>
    </row>
    <row r="155" spans="1:1" ht="15.75" customHeight="1">
      <c r="A155"/>
    </row>
    <row r="156" spans="1:1" ht="15.75" customHeight="1">
      <c r="A156"/>
    </row>
    <row r="157" spans="1:1" ht="15.75" customHeight="1">
      <c r="A157"/>
    </row>
    <row r="158" spans="1:1" ht="15.75" customHeight="1">
      <c r="A158"/>
    </row>
    <row r="159" spans="1:1" ht="15.75" customHeight="1">
      <c r="A159"/>
    </row>
    <row r="160" spans="1:1" ht="15.75" customHeight="1">
      <c r="A160"/>
    </row>
    <row r="161" spans="1:1" ht="15.75" customHeight="1">
      <c r="A161"/>
    </row>
    <row r="162" spans="1:1" ht="15.75" customHeight="1">
      <c r="A162"/>
    </row>
    <row r="163" spans="1:1" ht="15.75" customHeight="1">
      <c r="A163"/>
    </row>
    <row r="164" spans="1:1" ht="15.75" customHeight="1">
      <c r="A164"/>
    </row>
    <row r="165" spans="1:1" ht="15.75" customHeight="1">
      <c r="A165"/>
    </row>
    <row r="166" spans="1:1" ht="15.75" customHeight="1">
      <c r="A166"/>
    </row>
    <row r="167" spans="1:1" ht="15.75" customHeight="1">
      <c r="A167"/>
    </row>
    <row r="168" spans="1:1" ht="15.75" customHeight="1">
      <c r="A168"/>
    </row>
    <row r="169" spans="1:1" ht="15.75" customHeight="1">
      <c r="A169"/>
    </row>
    <row r="170" spans="1:1" ht="15.75" customHeight="1">
      <c r="A170"/>
    </row>
    <row r="171" spans="1:1" ht="15.75" customHeight="1">
      <c r="A171"/>
    </row>
    <row r="172" spans="1:1" ht="15.75" customHeight="1">
      <c r="A172"/>
    </row>
    <row r="173" spans="1:1" ht="15.75" customHeight="1">
      <c r="A173"/>
    </row>
    <row r="174" spans="1:1" ht="15.75" customHeight="1">
      <c r="A174"/>
    </row>
    <row r="175" spans="1:1" ht="15.75" customHeight="1">
      <c r="A175"/>
    </row>
    <row r="176" spans="1:1" ht="15.75" customHeight="1">
      <c r="A176"/>
    </row>
    <row r="177" spans="1:1" ht="15.75" customHeight="1">
      <c r="A177"/>
    </row>
    <row r="178" spans="1:1" ht="15.75" customHeight="1">
      <c r="A178"/>
    </row>
    <row r="179" spans="1:1" ht="15.75" customHeight="1">
      <c r="A179"/>
    </row>
    <row r="180" spans="1:1" ht="15.75" customHeight="1">
      <c r="A180"/>
    </row>
    <row r="181" spans="1:1" ht="15.75" customHeight="1">
      <c r="A181"/>
    </row>
    <row r="182" spans="1:1" ht="15.75" customHeight="1">
      <c r="A182"/>
    </row>
    <row r="183" spans="1:1" ht="15.75" customHeight="1">
      <c r="A183"/>
    </row>
    <row r="184" spans="1:1" ht="15.75" customHeight="1">
      <c r="A184"/>
    </row>
    <row r="185" spans="1:1" ht="15.75" customHeight="1">
      <c r="A185"/>
    </row>
    <row r="186" spans="1:1" ht="15.75" customHeight="1">
      <c r="A186"/>
    </row>
    <row r="187" spans="1:1" ht="15.75" customHeight="1">
      <c r="A187"/>
    </row>
    <row r="188" spans="1:1" ht="15.75" customHeight="1">
      <c r="A188"/>
    </row>
    <row r="189" spans="1:1" ht="15.75" customHeight="1">
      <c r="A189"/>
    </row>
    <row r="190" spans="1:1" ht="15.75" customHeight="1">
      <c r="A190"/>
    </row>
    <row r="191" spans="1:1" ht="15.75" customHeight="1">
      <c r="A191"/>
    </row>
    <row r="192" spans="1:1" ht="15.75" customHeight="1">
      <c r="A192"/>
    </row>
    <row r="193" spans="1:1" ht="15.75" customHeight="1">
      <c r="A193"/>
    </row>
    <row r="194" spans="1:1" ht="15.75" customHeight="1">
      <c r="A194"/>
    </row>
    <row r="195" spans="1:1" ht="15.75" customHeight="1">
      <c r="A195"/>
    </row>
    <row r="196" spans="1:1" ht="15.75" customHeight="1">
      <c r="A196"/>
    </row>
    <row r="197" spans="1:1" ht="15.75" customHeight="1">
      <c r="A197"/>
    </row>
    <row r="198" spans="1:1" ht="15.75" customHeight="1">
      <c r="A198"/>
    </row>
    <row r="199" spans="1:1" ht="15.75" customHeight="1">
      <c r="A199"/>
    </row>
    <row r="200" spans="1:1" ht="15.75" customHeight="1">
      <c r="A200"/>
    </row>
    <row r="201" spans="1:1" ht="15.75" customHeight="1">
      <c r="A201"/>
    </row>
    <row r="202" spans="1:1" ht="15.75" customHeight="1">
      <c r="A202"/>
    </row>
    <row r="203" spans="1:1" ht="15.75" customHeight="1">
      <c r="A203"/>
    </row>
    <row r="204" spans="1:1" ht="15.75" customHeight="1">
      <c r="A204"/>
    </row>
    <row r="205" spans="1:1" ht="15.75" customHeight="1">
      <c r="A205"/>
    </row>
    <row r="206" spans="1:1" ht="15.75" customHeight="1">
      <c r="A206"/>
    </row>
    <row r="207" spans="1:1" ht="15.75" customHeight="1">
      <c r="A207"/>
    </row>
    <row r="208" spans="1:1" ht="15.75" customHeight="1">
      <c r="A208"/>
    </row>
    <row r="209" spans="1:1" ht="15.75" customHeight="1">
      <c r="A209"/>
    </row>
    <row r="210" spans="1:1" ht="15.75" customHeight="1">
      <c r="A210"/>
    </row>
    <row r="211" spans="1:1" ht="15.75" customHeight="1">
      <c r="A211"/>
    </row>
    <row r="212" spans="1:1" ht="15.75" customHeight="1">
      <c r="A212"/>
    </row>
    <row r="213" spans="1:1" ht="15.75" customHeight="1">
      <c r="A213"/>
    </row>
    <row r="214" spans="1:1" ht="15.75" customHeight="1">
      <c r="A214"/>
    </row>
    <row r="215" spans="1:1" ht="15.75" customHeight="1">
      <c r="A215"/>
    </row>
    <row r="216" spans="1:1" ht="15.75" customHeight="1">
      <c r="A216"/>
    </row>
    <row r="217" spans="1:1" ht="15.75" customHeight="1">
      <c r="A217"/>
    </row>
    <row r="218" spans="1:1" ht="15.75" customHeight="1">
      <c r="A218"/>
    </row>
    <row r="219" spans="1:1" ht="15.75" customHeight="1">
      <c r="A219"/>
    </row>
    <row r="220" spans="1:1" ht="15.75" customHeight="1">
      <c r="A220"/>
    </row>
    <row r="221" spans="1:1" ht="15.75" customHeight="1">
      <c r="A221"/>
    </row>
    <row r="222" spans="1:1" ht="15.75" customHeight="1">
      <c r="A222"/>
    </row>
    <row r="223" spans="1:1" ht="15.75" customHeight="1">
      <c r="A223"/>
    </row>
    <row r="224" spans="1:1" ht="15.75" customHeight="1">
      <c r="A224"/>
    </row>
    <row r="225" spans="1:1" ht="15.75" customHeight="1">
      <c r="A225"/>
    </row>
    <row r="226" spans="1:1" ht="15.75" customHeight="1">
      <c r="A226"/>
    </row>
    <row r="227" spans="1:1" ht="15.75" customHeight="1">
      <c r="A227"/>
    </row>
    <row r="228" spans="1:1" ht="15.75" customHeight="1">
      <c r="A228"/>
    </row>
    <row r="229" spans="1:1" ht="15.75" customHeight="1">
      <c r="A229"/>
    </row>
    <row r="230" spans="1:1" ht="15.75" customHeight="1">
      <c r="A230"/>
    </row>
    <row r="231" spans="1:1" ht="15.75" customHeight="1">
      <c r="A231"/>
    </row>
    <row r="232" spans="1:1" ht="15.75" customHeight="1">
      <c r="A232"/>
    </row>
    <row r="233" spans="1:1" ht="15.75" customHeight="1">
      <c r="A233"/>
    </row>
    <row r="234" spans="1:1" ht="15.75" customHeight="1">
      <c r="A234"/>
    </row>
    <row r="235" spans="1:1" ht="15.75" customHeight="1">
      <c r="A235"/>
    </row>
    <row r="236" spans="1:1" ht="15.75" customHeight="1">
      <c r="A236"/>
    </row>
    <row r="237" spans="1:1" ht="15.75" customHeight="1">
      <c r="A237"/>
    </row>
    <row r="238" spans="1:1" ht="15.75" customHeight="1">
      <c r="A238"/>
    </row>
    <row r="239" spans="1:1" ht="15.75" customHeight="1">
      <c r="A239"/>
    </row>
    <row r="240" spans="1:1" ht="15.75" customHeight="1">
      <c r="A240"/>
    </row>
    <row r="241" spans="1:1" ht="15.75" customHeight="1">
      <c r="A241"/>
    </row>
    <row r="242" spans="1:1" ht="15.75" customHeight="1">
      <c r="A242"/>
    </row>
    <row r="243" spans="1:1" ht="15.75" customHeight="1">
      <c r="A243"/>
    </row>
    <row r="244" spans="1:1" ht="15.75" customHeight="1">
      <c r="A244"/>
    </row>
    <row r="245" spans="1:1" ht="15.75" customHeight="1">
      <c r="A245"/>
    </row>
    <row r="246" spans="1:1" ht="15.75" customHeight="1">
      <c r="A246"/>
    </row>
    <row r="247" spans="1:1" ht="15.75" customHeight="1">
      <c r="A247"/>
    </row>
    <row r="248" spans="1:1" ht="15.75" customHeight="1">
      <c r="A248"/>
    </row>
    <row r="249" spans="1:1" ht="15.75" customHeight="1">
      <c r="A249"/>
    </row>
    <row r="250" spans="1:1" ht="15.75" customHeight="1">
      <c r="A250"/>
    </row>
    <row r="251" spans="1:1" ht="15.75" customHeight="1">
      <c r="A251"/>
    </row>
    <row r="252" spans="1:1" ht="15.75" customHeight="1">
      <c r="A252"/>
    </row>
    <row r="253" spans="1:1" ht="15.75" customHeight="1">
      <c r="A253"/>
    </row>
    <row r="254" spans="1:1" ht="15.75" customHeight="1">
      <c r="A254"/>
    </row>
    <row r="255" spans="1:1" ht="15.75" customHeight="1">
      <c r="A255"/>
    </row>
    <row r="256" spans="1:1" ht="15.75" customHeight="1">
      <c r="A256"/>
    </row>
    <row r="257" spans="1:1" ht="15.75" customHeight="1">
      <c r="A257"/>
    </row>
    <row r="258" spans="1:1" ht="15.75" customHeight="1">
      <c r="A258"/>
    </row>
    <row r="259" spans="1:1" ht="15.75" customHeight="1">
      <c r="A259"/>
    </row>
    <row r="260" spans="1:1" ht="15.75" customHeight="1">
      <c r="A260"/>
    </row>
    <row r="261" spans="1:1" ht="15.75" customHeight="1">
      <c r="A261"/>
    </row>
    <row r="262" spans="1:1" ht="15.75" customHeight="1">
      <c r="A262"/>
    </row>
    <row r="263" spans="1:1" ht="15.75" customHeight="1">
      <c r="A263"/>
    </row>
    <row r="264" spans="1:1" ht="15.75" customHeight="1">
      <c r="A264"/>
    </row>
    <row r="265" spans="1:1" ht="15.75" customHeight="1">
      <c r="A265"/>
    </row>
    <row r="266" spans="1:1" ht="15.75" customHeight="1">
      <c r="A266"/>
    </row>
    <row r="267" spans="1:1" ht="15.75" customHeight="1">
      <c r="A267"/>
    </row>
    <row r="268" spans="1:1" ht="15.75" customHeight="1">
      <c r="A268"/>
    </row>
    <row r="269" spans="1:1" ht="15.75" customHeight="1">
      <c r="A269"/>
    </row>
    <row r="270" spans="1:1" ht="15.75" customHeight="1">
      <c r="A270"/>
    </row>
    <row r="271" spans="1:1" ht="15.75" customHeight="1">
      <c r="A271"/>
    </row>
    <row r="272" spans="1:1" ht="15.75" customHeight="1">
      <c r="A272"/>
    </row>
    <row r="273" spans="1:1" ht="15.75" customHeight="1">
      <c r="A273"/>
    </row>
    <row r="274" spans="1:1" ht="15.75" customHeight="1">
      <c r="A274"/>
    </row>
    <row r="275" spans="1:1" ht="15.75" customHeight="1">
      <c r="A275"/>
    </row>
    <row r="276" spans="1:1" ht="15.75" customHeight="1">
      <c r="A276"/>
    </row>
    <row r="277" spans="1:1" ht="15.75" customHeight="1">
      <c r="A277"/>
    </row>
    <row r="278" spans="1:1" ht="15.75" customHeight="1">
      <c r="A278"/>
    </row>
    <row r="279" spans="1:1" ht="15.75" customHeight="1">
      <c r="A279"/>
    </row>
    <row r="280" spans="1:1" ht="15.75" customHeight="1">
      <c r="A280"/>
    </row>
    <row r="281" spans="1:1" ht="15.75" customHeight="1">
      <c r="A281"/>
    </row>
    <row r="282" spans="1:1" ht="15.75" customHeight="1">
      <c r="A282"/>
    </row>
    <row r="283" spans="1:1" ht="15.75" customHeight="1">
      <c r="A283"/>
    </row>
    <row r="284" spans="1:1" ht="15.75" customHeight="1">
      <c r="A284"/>
    </row>
    <row r="285" spans="1:1" ht="15.75" customHeight="1">
      <c r="A285"/>
    </row>
    <row r="286" spans="1:1" ht="15.75" customHeight="1">
      <c r="A286"/>
    </row>
    <row r="287" spans="1:1" ht="15.75" customHeight="1">
      <c r="A287"/>
    </row>
    <row r="288" spans="1:1" ht="15.75" customHeight="1">
      <c r="A288"/>
    </row>
    <row r="289" spans="1:1" ht="15.75" customHeight="1">
      <c r="A289"/>
    </row>
    <row r="290" spans="1:1" ht="15.75" customHeight="1">
      <c r="A290"/>
    </row>
    <row r="291" spans="1:1" ht="15.75" customHeight="1">
      <c r="A291"/>
    </row>
    <row r="292" spans="1:1" ht="15.75" customHeight="1">
      <c r="A292"/>
    </row>
    <row r="293" spans="1:1" ht="15.75" customHeight="1">
      <c r="A293"/>
    </row>
    <row r="294" spans="1:1" ht="15.75" customHeight="1">
      <c r="A294"/>
    </row>
    <row r="295" spans="1:1" ht="15.75" customHeight="1">
      <c r="A295"/>
    </row>
    <row r="296" spans="1:1" ht="15.75" customHeight="1">
      <c r="A296"/>
    </row>
    <row r="297" spans="1:1" ht="15.75" customHeight="1">
      <c r="A297"/>
    </row>
    <row r="298" spans="1:1" ht="15.75" customHeight="1">
      <c r="A298"/>
    </row>
    <row r="299" spans="1:1" ht="15.75" customHeight="1">
      <c r="A299"/>
    </row>
    <row r="300" spans="1:1" ht="15.75" customHeight="1">
      <c r="A300"/>
    </row>
    <row r="301" spans="1:1" ht="15.75" customHeight="1">
      <c r="A301"/>
    </row>
    <row r="302" spans="1:1" ht="15.75" customHeight="1">
      <c r="A302"/>
    </row>
    <row r="303" spans="1:1" ht="15.75" customHeight="1">
      <c r="A303"/>
    </row>
    <row r="304" spans="1:1" ht="15.75" customHeight="1">
      <c r="A304"/>
    </row>
    <row r="305" spans="1:1" ht="15.75" customHeight="1">
      <c r="A305"/>
    </row>
    <row r="306" spans="1:1" ht="15.75" customHeight="1">
      <c r="A306"/>
    </row>
    <row r="307" spans="1:1" ht="15.75" customHeight="1">
      <c r="A307"/>
    </row>
    <row r="308" spans="1:1" ht="15.75" customHeight="1">
      <c r="A308"/>
    </row>
    <row r="309" spans="1:1" ht="15.75" customHeight="1">
      <c r="A309"/>
    </row>
    <row r="310" spans="1:1" ht="15.75" customHeight="1">
      <c r="A310"/>
    </row>
    <row r="311" spans="1:1" ht="15.75" customHeight="1">
      <c r="A311"/>
    </row>
    <row r="312" spans="1:1" ht="15.75" customHeight="1">
      <c r="A312"/>
    </row>
    <row r="313" spans="1:1" ht="15.75" customHeight="1">
      <c r="A313"/>
    </row>
    <row r="314" spans="1:1" ht="15.75" customHeight="1">
      <c r="A314"/>
    </row>
    <row r="315" spans="1:1" ht="15.75" customHeight="1">
      <c r="A315"/>
    </row>
    <row r="316" spans="1:1" ht="15.75" customHeight="1">
      <c r="A316"/>
    </row>
    <row r="317" spans="1:1" ht="15.75" customHeight="1">
      <c r="A317"/>
    </row>
    <row r="318" spans="1:1" ht="15.75" customHeight="1">
      <c r="A318"/>
    </row>
    <row r="319" spans="1:1" ht="15.75" customHeight="1">
      <c r="A319"/>
    </row>
    <row r="320" spans="1:1" ht="15.75" customHeight="1">
      <c r="A320"/>
    </row>
    <row r="321" spans="1:1" ht="15.75" customHeight="1">
      <c r="A321"/>
    </row>
    <row r="322" spans="1:1" ht="15.75" customHeight="1">
      <c r="A322"/>
    </row>
    <row r="323" spans="1:1" ht="15.75" customHeight="1">
      <c r="A323"/>
    </row>
    <row r="324" spans="1:1" ht="15.75" customHeight="1">
      <c r="A324"/>
    </row>
    <row r="325" spans="1:1" ht="15.75" customHeight="1">
      <c r="A325"/>
    </row>
    <row r="326" spans="1:1" ht="15.75" customHeight="1">
      <c r="A326"/>
    </row>
    <row r="327" spans="1:1" ht="15.75" customHeight="1">
      <c r="A327"/>
    </row>
    <row r="328" spans="1:1" ht="15.75" customHeight="1">
      <c r="A328"/>
    </row>
    <row r="329" spans="1:1" ht="15.75" customHeight="1">
      <c r="A329"/>
    </row>
    <row r="330" spans="1:1" ht="15.75" customHeight="1">
      <c r="A330"/>
    </row>
    <row r="331" spans="1:1" ht="15.75" customHeight="1">
      <c r="A331"/>
    </row>
    <row r="332" spans="1:1" ht="15.75" customHeight="1">
      <c r="A332"/>
    </row>
    <row r="333" spans="1:1" ht="15.75" customHeight="1">
      <c r="A333"/>
    </row>
    <row r="334" spans="1:1" ht="15.75" customHeight="1">
      <c r="A334"/>
    </row>
    <row r="335" spans="1:1" ht="15.75" customHeight="1">
      <c r="A335"/>
    </row>
    <row r="336" spans="1:1" ht="15.75" customHeight="1">
      <c r="A336"/>
    </row>
    <row r="337" spans="1:1" ht="15.75" customHeight="1">
      <c r="A337"/>
    </row>
    <row r="338" spans="1:1" ht="15.75" customHeight="1">
      <c r="A338"/>
    </row>
    <row r="339" spans="1:1" ht="15.75" customHeight="1">
      <c r="A339"/>
    </row>
    <row r="340" spans="1:1" ht="15.75" customHeight="1">
      <c r="A340"/>
    </row>
    <row r="341" spans="1:1" ht="15.75" customHeight="1">
      <c r="A341"/>
    </row>
    <row r="342" spans="1:1" ht="15.75" customHeight="1">
      <c r="A342"/>
    </row>
    <row r="343" spans="1:1" ht="15.75" customHeight="1">
      <c r="A343"/>
    </row>
    <row r="344" spans="1:1" ht="15.75" customHeight="1">
      <c r="A344"/>
    </row>
    <row r="345" spans="1:1" ht="15.75" customHeight="1">
      <c r="A345"/>
    </row>
    <row r="346" spans="1:1" ht="15.75" customHeight="1">
      <c r="A346"/>
    </row>
    <row r="347" spans="1:1" ht="15.75" customHeight="1">
      <c r="A347"/>
    </row>
    <row r="348" spans="1:1" ht="15.75" customHeight="1">
      <c r="A348"/>
    </row>
    <row r="349" spans="1:1" ht="15.75" customHeight="1">
      <c r="A349"/>
    </row>
    <row r="350" spans="1:1" ht="15.75" customHeight="1">
      <c r="A350"/>
    </row>
    <row r="351" spans="1:1" ht="15.75" customHeight="1">
      <c r="A351"/>
    </row>
    <row r="352" spans="1:1" ht="15.75" customHeight="1">
      <c r="A352"/>
    </row>
    <row r="353" spans="1:1" ht="15.75" customHeight="1">
      <c r="A353"/>
    </row>
    <row r="354" spans="1:1" ht="15.75" customHeight="1">
      <c r="A354"/>
    </row>
    <row r="355" spans="1:1" ht="15.75" customHeight="1">
      <c r="A355"/>
    </row>
    <row r="356" spans="1:1" ht="15.75" customHeight="1">
      <c r="A356"/>
    </row>
    <row r="357" spans="1:1" ht="15.75" customHeight="1">
      <c r="A357"/>
    </row>
    <row r="358" spans="1:1" ht="15.75" customHeight="1">
      <c r="A358"/>
    </row>
    <row r="359" spans="1:1" ht="15.75" customHeight="1">
      <c r="A359"/>
    </row>
    <row r="360" spans="1:1" ht="15.75" customHeight="1">
      <c r="A360"/>
    </row>
    <row r="361" spans="1:1" ht="15.75" customHeight="1">
      <c r="A361"/>
    </row>
    <row r="362" spans="1:1" ht="15.75" customHeight="1">
      <c r="A362"/>
    </row>
    <row r="363" spans="1:1" ht="15.75" customHeight="1">
      <c r="A363"/>
    </row>
    <row r="364" spans="1:1" ht="15.75" customHeight="1">
      <c r="A364"/>
    </row>
    <row r="365" spans="1:1" ht="15.75" customHeight="1">
      <c r="A365"/>
    </row>
    <row r="366" spans="1:1" ht="15.75" customHeight="1">
      <c r="A366"/>
    </row>
    <row r="367" spans="1:1" ht="15.75" customHeight="1">
      <c r="A367"/>
    </row>
    <row r="368" spans="1:1" ht="15.75" customHeight="1">
      <c r="A368"/>
    </row>
    <row r="369" spans="1:1" ht="15.75" customHeight="1">
      <c r="A369"/>
    </row>
    <row r="370" spans="1:1" ht="15.75" customHeight="1">
      <c r="A370"/>
    </row>
    <row r="371" spans="1:1" ht="15.75" customHeight="1">
      <c r="A371"/>
    </row>
    <row r="372" spans="1:1" ht="15.75" customHeight="1">
      <c r="A372"/>
    </row>
    <row r="373" spans="1:1" ht="15.75" customHeight="1">
      <c r="A373"/>
    </row>
    <row r="374" spans="1:1" ht="15.75" customHeight="1">
      <c r="A374"/>
    </row>
    <row r="375" spans="1:1" ht="15.75" customHeight="1">
      <c r="A375"/>
    </row>
    <row r="376" spans="1:1" ht="15.75" customHeight="1">
      <c r="A376"/>
    </row>
    <row r="377" spans="1:1" ht="15.75" customHeight="1">
      <c r="A377"/>
    </row>
    <row r="378" spans="1:1" ht="15.75" customHeight="1">
      <c r="A378"/>
    </row>
    <row r="379" spans="1:1" ht="15.75" customHeight="1">
      <c r="A379"/>
    </row>
    <row r="380" spans="1:1" ht="15.75" customHeight="1">
      <c r="A380"/>
    </row>
    <row r="381" spans="1:1" ht="15.75" customHeight="1">
      <c r="A381"/>
    </row>
    <row r="382" spans="1:1" ht="15.75" customHeight="1">
      <c r="A382"/>
    </row>
    <row r="383" spans="1:1" ht="15.75" customHeight="1">
      <c r="A383"/>
    </row>
    <row r="384" spans="1:1" ht="15.75" customHeight="1">
      <c r="A384"/>
    </row>
    <row r="385" spans="1:1" ht="15.75" customHeight="1">
      <c r="A385"/>
    </row>
    <row r="386" spans="1:1" ht="15.75" customHeight="1">
      <c r="A386"/>
    </row>
    <row r="387" spans="1:1" ht="15.75" customHeight="1">
      <c r="A387"/>
    </row>
    <row r="388" spans="1:1" ht="15.75" customHeight="1">
      <c r="A388"/>
    </row>
    <row r="389" spans="1:1" ht="15.75" customHeight="1">
      <c r="A389"/>
    </row>
    <row r="390" spans="1:1" ht="15.75" customHeight="1">
      <c r="A390"/>
    </row>
    <row r="391" spans="1:1" ht="15.75" customHeight="1">
      <c r="A391"/>
    </row>
    <row r="392" spans="1:1" ht="15.75" customHeight="1">
      <c r="A392"/>
    </row>
    <row r="393" spans="1:1" ht="15.75" customHeight="1">
      <c r="A393"/>
    </row>
    <row r="394" spans="1:1" ht="15.75" customHeight="1">
      <c r="A394"/>
    </row>
    <row r="395" spans="1:1" ht="15.75" customHeight="1">
      <c r="A395"/>
    </row>
    <row r="396" spans="1:1" ht="15.75" customHeight="1">
      <c r="A396"/>
    </row>
    <row r="397" spans="1:1" ht="15.75" customHeight="1">
      <c r="A397"/>
    </row>
    <row r="398" spans="1:1" ht="15.75" customHeight="1">
      <c r="A398"/>
    </row>
    <row r="399" spans="1:1" ht="15.75" customHeight="1">
      <c r="A399"/>
    </row>
    <row r="400" spans="1:1" ht="15.75" customHeight="1">
      <c r="A400"/>
    </row>
    <row r="401" spans="1:1" ht="15.75" customHeight="1">
      <c r="A401"/>
    </row>
    <row r="402" spans="1:1" ht="15.75" customHeight="1">
      <c r="A402"/>
    </row>
    <row r="403" spans="1:1" ht="15.75" customHeight="1">
      <c r="A403"/>
    </row>
    <row r="404" spans="1:1" ht="15.75" customHeight="1">
      <c r="A404"/>
    </row>
    <row r="405" spans="1:1" ht="15.75" customHeight="1">
      <c r="A405"/>
    </row>
    <row r="406" spans="1:1" ht="15.75" customHeight="1">
      <c r="A406"/>
    </row>
    <row r="407" spans="1:1" ht="15.75" customHeight="1">
      <c r="A407"/>
    </row>
    <row r="408" spans="1:1" ht="15.75" customHeight="1">
      <c r="A408"/>
    </row>
    <row r="409" spans="1:1" ht="15.75" customHeight="1">
      <c r="A409"/>
    </row>
    <row r="410" spans="1:1" ht="15.75" customHeight="1">
      <c r="A410"/>
    </row>
    <row r="411" spans="1:1" ht="15.75" customHeight="1">
      <c r="A411"/>
    </row>
    <row r="412" spans="1:1" ht="15.75" customHeight="1">
      <c r="A412"/>
    </row>
    <row r="413" spans="1:1" ht="15.75" customHeight="1">
      <c r="A413"/>
    </row>
    <row r="414" spans="1:1" ht="15.75" customHeight="1">
      <c r="A414"/>
    </row>
    <row r="415" spans="1:1" ht="15.75" customHeight="1">
      <c r="A415"/>
    </row>
    <row r="416" spans="1:1" ht="15.75" customHeight="1">
      <c r="A416"/>
    </row>
    <row r="417" spans="1:1" ht="15.75" customHeight="1">
      <c r="A417"/>
    </row>
    <row r="418" spans="1:1" ht="15.75" customHeight="1">
      <c r="A418"/>
    </row>
    <row r="419" spans="1:1" ht="15.75" customHeight="1">
      <c r="A419"/>
    </row>
    <row r="420" spans="1:1" ht="15.75" customHeight="1">
      <c r="A420"/>
    </row>
    <row r="421" spans="1:1" ht="15.75" customHeight="1">
      <c r="A421"/>
    </row>
    <row r="422" spans="1:1" ht="15.75" customHeight="1">
      <c r="A422"/>
    </row>
    <row r="423" spans="1:1" ht="15.75" customHeight="1">
      <c r="A423"/>
    </row>
    <row r="424" spans="1:1" ht="15.75" customHeight="1">
      <c r="A424"/>
    </row>
    <row r="425" spans="1:1" ht="15.75" customHeight="1">
      <c r="A425"/>
    </row>
    <row r="426" spans="1:1" ht="15.75" customHeight="1">
      <c r="A426"/>
    </row>
    <row r="427" spans="1:1" ht="15.75" customHeight="1">
      <c r="A427"/>
    </row>
    <row r="428" spans="1:1" ht="15.75" customHeight="1">
      <c r="A428"/>
    </row>
    <row r="429" spans="1:1" ht="15.75" customHeight="1">
      <c r="A429"/>
    </row>
    <row r="430" spans="1:1" ht="15.75" customHeight="1">
      <c r="A430"/>
    </row>
    <row r="431" spans="1:1" ht="15.75" customHeight="1">
      <c r="A431"/>
    </row>
    <row r="432" spans="1:1" ht="15.75" customHeight="1">
      <c r="A432"/>
    </row>
    <row r="433" spans="1:1" ht="15.75" customHeight="1">
      <c r="A433"/>
    </row>
    <row r="434" spans="1:1" ht="15.75" customHeight="1">
      <c r="A434"/>
    </row>
    <row r="435" spans="1:1" ht="15.75" customHeight="1">
      <c r="A435"/>
    </row>
    <row r="436" spans="1:1" ht="15.75" customHeight="1">
      <c r="A436"/>
    </row>
    <row r="437" spans="1:1" ht="15.75" customHeight="1">
      <c r="A437"/>
    </row>
    <row r="438" spans="1:1" ht="15.75" customHeight="1">
      <c r="A438"/>
    </row>
    <row r="439" spans="1:1" ht="15.75" customHeight="1">
      <c r="A439"/>
    </row>
    <row r="440" spans="1:1" ht="15.75" customHeight="1">
      <c r="A440"/>
    </row>
    <row r="441" spans="1:1" ht="15.75" customHeight="1">
      <c r="A441"/>
    </row>
    <row r="442" spans="1:1" ht="15.75" customHeight="1">
      <c r="A442"/>
    </row>
    <row r="443" spans="1:1" ht="15.75" customHeight="1">
      <c r="A443"/>
    </row>
    <row r="444" spans="1:1" ht="15.75" customHeight="1">
      <c r="A444"/>
    </row>
    <row r="445" spans="1:1" ht="15.75" customHeight="1">
      <c r="A445"/>
    </row>
    <row r="446" spans="1:1" ht="15.75" customHeight="1">
      <c r="A446"/>
    </row>
    <row r="447" spans="1:1" ht="15.75" customHeight="1">
      <c r="A447"/>
    </row>
    <row r="448" spans="1:1" ht="15.75" customHeight="1">
      <c r="A448"/>
    </row>
    <row r="449" spans="1:1" ht="15.75" customHeight="1">
      <c r="A449"/>
    </row>
    <row r="450" spans="1:1" ht="15.75" customHeight="1">
      <c r="A450"/>
    </row>
    <row r="451" spans="1:1" ht="15.75" customHeight="1">
      <c r="A451"/>
    </row>
    <row r="452" spans="1:1" ht="15.75" customHeight="1">
      <c r="A452"/>
    </row>
    <row r="453" spans="1:1" ht="15.75" customHeight="1">
      <c r="A453"/>
    </row>
    <row r="454" spans="1:1" ht="15.75" customHeight="1">
      <c r="A454"/>
    </row>
    <row r="455" spans="1:1" ht="15.75" customHeight="1">
      <c r="A455"/>
    </row>
    <row r="456" spans="1:1" ht="15.75" customHeight="1">
      <c r="A456"/>
    </row>
    <row r="457" spans="1:1" ht="15.75" customHeight="1">
      <c r="A457"/>
    </row>
    <row r="458" spans="1:1" ht="15.75" customHeight="1">
      <c r="A458"/>
    </row>
    <row r="459" spans="1:1" ht="15.75" customHeight="1">
      <c r="A459"/>
    </row>
    <row r="460" spans="1:1" ht="15.75" customHeight="1">
      <c r="A460"/>
    </row>
    <row r="461" spans="1:1" ht="15.75" customHeight="1">
      <c r="A461"/>
    </row>
    <row r="462" spans="1:1" ht="15.75" customHeight="1">
      <c r="A462"/>
    </row>
    <row r="463" spans="1:1" ht="15.75" customHeight="1">
      <c r="A463"/>
    </row>
    <row r="464" spans="1:1" ht="15.75" customHeight="1">
      <c r="A464"/>
    </row>
    <row r="465" spans="1:1" ht="15.75" customHeight="1">
      <c r="A465"/>
    </row>
    <row r="466" spans="1:1" ht="15.75" customHeight="1">
      <c r="A466"/>
    </row>
    <row r="467" spans="1:1" ht="15.75" customHeight="1">
      <c r="A467"/>
    </row>
    <row r="468" spans="1:1" ht="15.75" customHeight="1">
      <c r="A468"/>
    </row>
    <row r="469" spans="1:1" ht="15.75" customHeight="1">
      <c r="A469"/>
    </row>
    <row r="470" spans="1:1" ht="15.75" customHeight="1">
      <c r="A470"/>
    </row>
    <row r="471" spans="1:1" ht="15.75" customHeight="1">
      <c r="A471"/>
    </row>
    <row r="472" spans="1:1" ht="15.75" customHeight="1">
      <c r="A472"/>
    </row>
    <row r="473" spans="1:1" ht="15.75" customHeight="1">
      <c r="A473"/>
    </row>
    <row r="474" spans="1:1" ht="15.75" customHeight="1">
      <c r="A474"/>
    </row>
    <row r="475" spans="1:1" ht="15.75" customHeight="1">
      <c r="A475"/>
    </row>
    <row r="476" spans="1:1" ht="15.75" customHeight="1">
      <c r="A476"/>
    </row>
    <row r="477" spans="1:1" ht="15.75" customHeight="1">
      <c r="A477"/>
    </row>
    <row r="478" spans="1:1" ht="15.75" customHeight="1">
      <c r="A478"/>
    </row>
    <row r="479" spans="1:1" ht="15.75" customHeight="1">
      <c r="A479"/>
    </row>
    <row r="480" spans="1:1" ht="15.75" customHeight="1">
      <c r="A480"/>
    </row>
    <row r="481" spans="1:1" ht="15.75" customHeight="1">
      <c r="A481"/>
    </row>
    <row r="482" spans="1:1" ht="15.75" customHeight="1">
      <c r="A482"/>
    </row>
    <row r="483" spans="1:1" ht="15.75" customHeight="1">
      <c r="A483"/>
    </row>
    <row r="484" spans="1:1" ht="15.75" customHeight="1">
      <c r="A484"/>
    </row>
    <row r="485" spans="1:1" ht="15.75" customHeight="1">
      <c r="A485"/>
    </row>
    <row r="486" spans="1:1" ht="15.75" customHeight="1">
      <c r="A486"/>
    </row>
    <row r="487" spans="1:1" ht="15.75" customHeight="1">
      <c r="A487"/>
    </row>
    <row r="488" spans="1:1" ht="15.75" customHeight="1">
      <c r="A488"/>
    </row>
    <row r="489" spans="1:1" ht="15.75" customHeight="1">
      <c r="A489"/>
    </row>
    <row r="490" spans="1:1" ht="15.75" customHeight="1">
      <c r="A490"/>
    </row>
    <row r="491" spans="1:1" ht="15.75" customHeight="1">
      <c r="A491"/>
    </row>
    <row r="492" spans="1:1" ht="15.75" customHeight="1">
      <c r="A492"/>
    </row>
    <row r="493" spans="1:1" ht="15.75" customHeight="1">
      <c r="A493"/>
    </row>
    <row r="494" spans="1:1" ht="15.75" customHeight="1">
      <c r="A494"/>
    </row>
    <row r="495" spans="1:1" ht="15.75" customHeight="1">
      <c r="A495"/>
    </row>
    <row r="496" spans="1:1" ht="15.75" customHeight="1">
      <c r="A496"/>
    </row>
    <row r="497" spans="1:1" ht="15.75" customHeight="1">
      <c r="A497"/>
    </row>
    <row r="498" spans="1:1" ht="15.75" customHeight="1">
      <c r="A498"/>
    </row>
    <row r="499" spans="1:1" ht="15.75" customHeight="1">
      <c r="A499"/>
    </row>
    <row r="500" spans="1:1" ht="15.75" customHeight="1">
      <c r="A500"/>
    </row>
    <row r="501" spans="1:1" ht="15.75" customHeight="1">
      <c r="A501"/>
    </row>
    <row r="502" spans="1:1" ht="15.75" customHeight="1">
      <c r="A502"/>
    </row>
    <row r="503" spans="1:1" ht="15.75" customHeight="1">
      <c r="A503"/>
    </row>
    <row r="504" spans="1:1" ht="15.75" customHeight="1">
      <c r="A504"/>
    </row>
    <row r="505" spans="1:1" ht="15.75" customHeight="1">
      <c r="A505"/>
    </row>
    <row r="506" spans="1:1" ht="15.75" customHeight="1">
      <c r="A506"/>
    </row>
    <row r="507" spans="1:1" ht="15.75" customHeight="1">
      <c r="A507"/>
    </row>
    <row r="508" spans="1:1" ht="15.75" customHeight="1">
      <c r="A508"/>
    </row>
    <row r="509" spans="1:1" ht="15.75" customHeight="1">
      <c r="A509"/>
    </row>
    <row r="510" spans="1:1" ht="15.75" customHeight="1">
      <c r="A510"/>
    </row>
    <row r="511" spans="1:1" ht="15.75" customHeight="1">
      <c r="A511"/>
    </row>
    <row r="512" spans="1:1" ht="15.75" customHeight="1">
      <c r="A512"/>
    </row>
    <row r="513" spans="1:1" ht="15.75" customHeight="1">
      <c r="A513"/>
    </row>
    <row r="514" spans="1:1" ht="15.75" customHeight="1">
      <c r="A514"/>
    </row>
    <row r="515" spans="1:1" ht="15.75" customHeight="1">
      <c r="A515"/>
    </row>
    <row r="516" spans="1:1" ht="15.75" customHeight="1">
      <c r="A516"/>
    </row>
    <row r="517" spans="1:1" ht="15.75" customHeight="1">
      <c r="A517"/>
    </row>
    <row r="518" spans="1:1" ht="15.75" customHeight="1">
      <c r="A518"/>
    </row>
    <row r="519" spans="1:1" ht="15.75" customHeight="1">
      <c r="A519"/>
    </row>
    <row r="520" spans="1:1" ht="15.75" customHeight="1">
      <c r="A520"/>
    </row>
    <row r="521" spans="1:1" ht="15.75" customHeight="1">
      <c r="A521"/>
    </row>
    <row r="522" spans="1:1" ht="15.75" customHeight="1">
      <c r="A522"/>
    </row>
    <row r="523" spans="1:1" ht="15.75" customHeight="1">
      <c r="A523"/>
    </row>
    <row r="524" spans="1:1" ht="15.75" customHeight="1">
      <c r="A524"/>
    </row>
    <row r="525" spans="1:1" ht="15.75" customHeight="1">
      <c r="A525"/>
    </row>
    <row r="526" spans="1:1" ht="15.75" customHeight="1">
      <c r="A526"/>
    </row>
    <row r="527" spans="1:1" ht="15.75" customHeight="1">
      <c r="A527"/>
    </row>
    <row r="528" spans="1:1" ht="15.75" customHeight="1">
      <c r="A528"/>
    </row>
    <row r="529" spans="1:1" ht="15.75" customHeight="1">
      <c r="A529"/>
    </row>
    <row r="530" spans="1:1" ht="15.75" customHeight="1">
      <c r="A530"/>
    </row>
    <row r="531" spans="1:1" ht="15.75" customHeight="1">
      <c r="A531"/>
    </row>
    <row r="532" spans="1:1" ht="15.75" customHeight="1">
      <c r="A532"/>
    </row>
    <row r="533" spans="1:1" ht="15.75" customHeight="1">
      <c r="A533"/>
    </row>
    <row r="534" spans="1:1" ht="15.75" customHeight="1">
      <c r="A534"/>
    </row>
    <row r="535" spans="1:1" ht="15.75" customHeight="1">
      <c r="A535"/>
    </row>
    <row r="536" spans="1:1" ht="15.75" customHeight="1">
      <c r="A536"/>
    </row>
    <row r="537" spans="1:1" ht="15.75" customHeight="1">
      <c r="A537"/>
    </row>
    <row r="538" spans="1:1" ht="15.75" customHeight="1">
      <c r="A538"/>
    </row>
    <row r="539" spans="1:1" ht="15.75" customHeight="1">
      <c r="A539"/>
    </row>
    <row r="540" spans="1:1" ht="15.75" customHeight="1">
      <c r="A540"/>
    </row>
    <row r="541" spans="1:1" ht="15.75" customHeight="1">
      <c r="A541"/>
    </row>
    <row r="542" spans="1:1" ht="15.75" customHeight="1">
      <c r="A542"/>
    </row>
    <row r="543" spans="1:1" ht="15.75" customHeight="1">
      <c r="A543"/>
    </row>
    <row r="544" spans="1:1" ht="15.75" customHeight="1">
      <c r="A544"/>
    </row>
    <row r="545" spans="1:1" ht="15.75" customHeight="1">
      <c r="A545"/>
    </row>
    <row r="546" spans="1:1" ht="15.75" customHeight="1">
      <c r="A546"/>
    </row>
    <row r="547" spans="1:1" ht="15.75" customHeight="1">
      <c r="A547"/>
    </row>
    <row r="548" spans="1:1" ht="15.75" customHeight="1">
      <c r="A548"/>
    </row>
    <row r="549" spans="1:1" ht="15.75" customHeight="1">
      <c r="A549"/>
    </row>
    <row r="550" spans="1:1" ht="15.75" customHeight="1">
      <c r="A550"/>
    </row>
    <row r="551" spans="1:1" ht="15.75" customHeight="1">
      <c r="A551"/>
    </row>
    <row r="552" spans="1:1" ht="15.75" customHeight="1">
      <c r="A552"/>
    </row>
    <row r="553" spans="1:1" ht="15.75" customHeight="1">
      <c r="A553"/>
    </row>
    <row r="554" spans="1:1" ht="15.75" customHeight="1">
      <c r="A554"/>
    </row>
    <row r="555" spans="1:1" ht="15.75" customHeight="1">
      <c r="A555"/>
    </row>
    <row r="556" spans="1:1" ht="15.75" customHeight="1">
      <c r="A556"/>
    </row>
    <row r="557" spans="1:1" ht="15.75" customHeight="1">
      <c r="A557"/>
    </row>
    <row r="558" spans="1:1" ht="15.75" customHeight="1">
      <c r="A558"/>
    </row>
    <row r="559" spans="1:1" ht="15.75" customHeight="1">
      <c r="A559"/>
    </row>
    <row r="560" spans="1:1" ht="15.75" customHeight="1">
      <c r="A560"/>
    </row>
    <row r="561" spans="1:1" ht="15.75" customHeight="1">
      <c r="A561"/>
    </row>
    <row r="562" spans="1:1" ht="15.75" customHeight="1">
      <c r="A562"/>
    </row>
    <row r="563" spans="1:1" ht="15.75" customHeight="1">
      <c r="A563"/>
    </row>
    <row r="564" spans="1:1" ht="15.75" customHeight="1">
      <c r="A564"/>
    </row>
    <row r="565" spans="1:1" ht="15.75" customHeight="1">
      <c r="A565"/>
    </row>
    <row r="566" spans="1:1" ht="15.75" customHeight="1">
      <c r="A566"/>
    </row>
    <row r="567" spans="1:1" ht="15.75" customHeight="1">
      <c r="A567"/>
    </row>
    <row r="568" spans="1:1" ht="15.75" customHeight="1">
      <c r="A568"/>
    </row>
    <row r="569" spans="1:1" ht="15.75" customHeight="1">
      <c r="A569"/>
    </row>
    <row r="570" spans="1:1" ht="15.75" customHeight="1">
      <c r="A570"/>
    </row>
    <row r="571" spans="1:1" ht="15.75" customHeight="1">
      <c r="A571"/>
    </row>
    <row r="572" spans="1:1" ht="15.75" customHeight="1">
      <c r="A572"/>
    </row>
    <row r="573" spans="1:1" ht="15.75" customHeight="1">
      <c r="A573"/>
    </row>
    <row r="574" spans="1:1" ht="15.75" customHeight="1">
      <c r="A574"/>
    </row>
    <row r="575" spans="1:1" ht="15.75" customHeight="1">
      <c r="A575"/>
    </row>
    <row r="576" spans="1:1" ht="15.75" customHeight="1">
      <c r="A576"/>
    </row>
    <row r="577" spans="1:1" ht="15.75" customHeight="1">
      <c r="A577"/>
    </row>
    <row r="578" spans="1:1" ht="15.75" customHeight="1">
      <c r="A578"/>
    </row>
    <row r="579" spans="1:1" ht="15.75" customHeight="1">
      <c r="A579"/>
    </row>
    <row r="580" spans="1:1" ht="15.75" customHeight="1">
      <c r="A580"/>
    </row>
    <row r="581" spans="1:1" ht="15.75" customHeight="1">
      <c r="A581"/>
    </row>
    <row r="582" spans="1:1" ht="15.75" customHeight="1">
      <c r="A582"/>
    </row>
    <row r="583" spans="1:1" ht="15.75" customHeight="1">
      <c r="A583"/>
    </row>
    <row r="584" spans="1:1" ht="15.75" customHeight="1">
      <c r="A584"/>
    </row>
    <row r="585" spans="1:1" ht="15.75" customHeight="1">
      <c r="A585"/>
    </row>
    <row r="586" spans="1:1" ht="15.75" customHeight="1">
      <c r="A586"/>
    </row>
    <row r="587" spans="1:1" ht="15.75" customHeight="1">
      <c r="A587"/>
    </row>
    <row r="588" spans="1:1" ht="15.75" customHeight="1">
      <c r="A588"/>
    </row>
    <row r="589" spans="1:1" ht="15.75" customHeight="1">
      <c r="A589"/>
    </row>
    <row r="590" spans="1:1" ht="15.75" customHeight="1">
      <c r="A590"/>
    </row>
    <row r="591" spans="1:1" ht="15.75" customHeight="1">
      <c r="A591"/>
    </row>
    <row r="592" spans="1:1" ht="15.75" customHeight="1">
      <c r="A592"/>
    </row>
    <row r="593" spans="1:1" ht="15.75" customHeight="1">
      <c r="A593"/>
    </row>
    <row r="594" spans="1:1" ht="15.75" customHeight="1">
      <c r="A594"/>
    </row>
    <row r="595" spans="1:1" ht="15.75" customHeight="1">
      <c r="A595"/>
    </row>
    <row r="596" spans="1:1" ht="15.75" customHeight="1">
      <c r="A596"/>
    </row>
    <row r="597" spans="1:1" ht="15.75" customHeight="1">
      <c r="A597"/>
    </row>
    <row r="598" spans="1:1" ht="15.75" customHeight="1">
      <c r="A598"/>
    </row>
    <row r="599" spans="1:1" ht="15.75" customHeight="1">
      <c r="A599"/>
    </row>
    <row r="600" spans="1:1" ht="15.75" customHeight="1">
      <c r="A600"/>
    </row>
    <row r="601" spans="1:1" ht="15.75" customHeight="1">
      <c r="A601"/>
    </row>
    <row r="602" spans="1:1" ht="15.75" customHeight="1">
      <c r="A602"/>
    </row>
    <row r="603" spans="1:1" ht="15.75" customHeight="1">
      <c r="A603"/>
    </row>
    <row r="604" spans="1:1" ht="15.75" customHeight="1">
      <c r="A604"/>
    </row>
    <row r="605" spans="1:1" ht="15.75" customHeight="1">
      <c r="A605"/>
    </row>
    <row r="606" spans="1:1" ht="15.75" customHeight="1">
      <c r="A606"/>
    </row>
    <row r="607" spans="1:1" ht="15.75" customHeight="1">
      <c r="A607"/>
    </row>
    <row r="608" spans="1:1" ht="15.75" customHeight="1">
      <c r="A608"/>
    </row>
    <row r="609" spans="1:1" ht="15.75" customHeight="1">
      <c r="A609"/>
    </row>
    <row r="610" spans="1:1" ht="15.75" customHeight="1">
      <c r="A610"/>
    </row>
    <row r="611" spans="1:1" ht="15.75" customHeight="1">
      <c r="A611"/>
    </row>
    <row r="612" spans="1:1" ht="15.75" customHeight="1">
      <c r="A612"/>
    </row>
    <row r="613" spans="1:1" ht="15.75" customHeight="1">
      <c r="A613"/>
    </row>
    <row r="614" spans="1:1" ht="15.75" customHeight="1">
      <c r="A614"/>
    </row>
    <row r="615" spans="1:1" ht="15.75" customHeight="1">
      <c r="A615"/>
    </row>
    <row r="616" spans="1:1" ht="15.75" customHeight="1">
      <c r="A616"/>
    </row>
    <row r="617" spans="1:1" ht="15.75" customHeight="1">
      <c r="A617"/>
    </row>
    <row r="618" spans="1:1" ht="15.75" customHeight="1">
      <c r="A618"/>
    </row>
    <row r="619" spans="1:1" ht="15.75" customHeight="1">
      <c r="A619"/>
    </row>
    <row r="620" spans="1:1" ht="15.75" customHeight="1">
      <c r="A620"/>
    </row>
    <row r="621" spans="1:1" ht="15.75" customHeight="1">
      <c r="A621"/>
    </row>
    <row r="622" spans="1:1" ht="15.75" customHeight="1">
      <c r="A622"/>
    </row>
    <row r="623" spans="1:1" ht="15.75" customHeight="1">
      <c r="A623"/>
    </row>
    <row r="624" spans="1:1" ht="15.75" customHeight="1">
      <c r="A624"/>
    </row>
    <row r="625" spans="1:1" ht="15.75" customHeight="1">
      <c r="A625"/>
    </row>
    <row r="626" spans="1:1" ht="15.75" customHeight="1">
      <c r="A626"/>
    </row>
    <row r="627" spans="1:1" ht="15.75" customHeight="1">
      <c r="A627"/>
    </row>
    <row r="628" spans="1:1" ht="15.75" customHeight="1">
      <c r="A628"/>
    </row>
    <row r="629" spans="1:1" ht="15.75" customHeight="1">
      <c r="A629"/>
    </row>
    <row r="630" spans="1:1" ht="15.75" customHeight="1">
      <c r="A630"/>
    </row>
    <row r="631" spans="1:1" ht="15.75" customHeight="1">
      <c r="A631"/>
    </row>
    <row r="632" spans="1:1" ht="15.75" customHeight="1">
      <c r="A632"/>
    </row>
    <row r="633" spans="1:1" ht="15.75" customHeight="1">
      <c r="A633"/>
    </row>
    <row r="634" spans="1:1" ht="15.75" customHeight="1">
      <c r="A634"/>
    </row>
    <row r="635" spans="1:1" ht="15.75" customHeight="1">
      <c r="A635"/>
    </row>
    <row r="636" spans="1:1" ht="15.75" customHeight="1">
      <c r="A636"/>
    </row>
    <row r="637" spans="1:1" ht="15.75" customHeight="1">
      <c r="A637"/>
    </row>
    <row r="638" spans="1:1" ht="15.75" customHeight="1">
      <c r="A638"/>
    </row>
    <row r="639" spans="1:1" ht="15.75" customHeight="1">
      <c r="A639"/>
    </row>
    <row r="640" spans="1:1" ht="15.75" customHeight="1">
      <c r="A640"/>
    </row>
    <row r="641" spans="1:1" ht="15.75" customHeight="1">
      <c r="A641"/>
    </row>
    <row r="642" spans="1:1" ht="15.75" customHeight="1">
      <c r="A642"/>
    </row>
    <row r="643" spans="1:1" ht="15.75" customHeight="1">
      <c r="A643"/>
    </row>
    <row r="644" spans="1:1" ht="15.75" customHeight="1">
      <c r="A644"/>
    </row>
    <row r="645" spans="1:1" ht="15.75" customHeight="1">
      <c r="A645"/>
    </row>
    <row r="646" spans="1:1" ht="15.75" customHeight="1">
      <c r="A646"/>
    </row>
    <row r="647" spans="1:1" ht="15.75" customHeight="1">
      <c r="A647"/>
    </row>
    <row r="648" spans="1:1" ht="15.75" customHeight="1">
      <c r="A648"/>
    </row>
    <row r="649" spans="1:1" ht="15.75" customHeight="1">
      <c r="A649"/>
    </row>
    <row r="650" spans="1:1" ht="15.75" customHeight="1">
      <c r="A650"/>
    </row>
    <row r="651" spans="1:1" ht="15.75" customHeight="1">
      <c r="A651"/>
    </row>
    <row r="652" spans="1:1" ht="15.75" customHeight="1">
      <c r="A652"/>
    </row>
    <row r="653" spans="1:1" ht="15.75" customHeight="1">
      <c r="A653"/>
    </row>
    <row r="654" spans="1:1" ht="15.75" customHeight="1">
      <c r="A654"/>
    </row>
    <row r="655" spans="1:1" ht="15.75" customHeight="1">
      <c r="A655"/>
    </row>
    <row r="656" spans="1:1" ht="15.75" customHeight="1">
      <c r="A656"/>
    </row>
    <row r="657" spans="1:1" ht="15.75" customHeight="1">
      <c r="A657"/>
    </row>
    <row r="658" spans="1:1" ht="15.75" customHeight="1">
      <c r="A658"/>
    </row>
    <row r="659" spans="1:1" ht="15.75" customHeight="1">
      <c r="A659"/>
    </row>
    <row r="660" spans="1:1" ht="15.75" customHeight="1">
      <c r="A660"/>
    </row>
    <row r="661" spans="1:1" ht="15.75" customHeight="1">
      <c r="A661"/>
    </row>
    <row r="662" spans="1:1" ht="15.75" customHeight="1">
      <c r="A662"/>
    </row>
    <row r="663" spans="1:1" ht="15.75" customHeight="1">
      <c r="A663"/>
    </row>
    <row r="664" spans="1:1" ht="15.75" customHeight="1">
      <c r="A664"/>
    </row>
    <row r="665" spans="1:1" ht="15.75" customHeight="1">
      <c r="A665"/>
    </row>
    <row r="666" spans="1:1" ht="15.75" customHeight="1">
      <c r="A666"/>
    </row>
    <row r="667" spans="1:1" ht="15.75" customHeight="1">
      <c r="A667"/>
    </row>
    <row r="668" spans="1:1" ht="15.75" customHeight="1">
      <c r="A668"/>
    </row>
    <row r="669" spans="1:1" ht="15.75" customHeight="1">
      <c r="A669"/>
    </row>
    <row r="670" spans="1:1" ht="15.75" customHeight="1">
      <c r="A670"/>
    </row>
    <row r="671" spans="1:1" ht="15.75" customHeight="1">
      <c r="A671"/>
    </row>
    <row r="672" spans="1:1" ht="15.75" customHeight="1">
      <c r="A672"/>
    </row>
    <row r="673" spans="1:1" ht="15.75" customHeight="1">
      <c r="A673"/>
    </row>
    <row r="674" spans="1:1" ht="15.75" customHeight="1">
      <c r="A674"/>
    </row>
    <row r="675" spans="1:1" ht="15.75" customHeight="1">
      <c r="A675"/>
    </row>
    <row r="676" spans="1:1" ht="15.75" customHeight="1">
      <c r="A676"/>
    </row>
    <row r="677" spans="1:1" ht="15.75" customHeight="1">
      <c r="A677"/>
    </row>
    <row r="678" spans="1:1" ht="15.75" customHeight="1">
      <c r="A678"/>
    </row>
    <row r="679" spans="1:1" ht="15.75" customHeight="1">
      <c r="A679"/>
    </row>
    <row r="680" spans="1:1" ht="15.75" customHeight="1">
      <c r="A680"/>
    </row>
    <row r="681" spans="1:1" ht="15.75" customHeight="1">
      <c r="A681"/>
    </row>
    <row r="682" spans="1:1" ht="15.75" customHeight="1">
      <c r="A682"/>
    </row>
    <row r="683" spans="1:1" ht="15.75" customHeight="1">
      <c r="A683"/>
    </row>
    <row r="684" spans="1:1" ht="15.75" customHeight="1">
      <c r="A684"/>
    </row>
    <row r="685" spans="1:1" ht="15.75" customHeight="1">
      <c r="A685"/>
    </row>
    <row r="686" spans="1:1" ht="15.75" customHeight="1">
      <c r="A686"/>
    </row>
    <row r="687" spans="1:1" ht="15.75" customHeight="1">
      <c r="A687"/>
    </row>
    <row r="688" spans="1:1" ht="15.75" customHeight="1">
      <c r="A688"/>
    </row>
    <row r="689" spans="1:1" ht="15.75" customHeight="1">
      <c r="A689"/>
    </row>
    <row r="690" spans="1:1" ht="15.75" customHeight="1">
      <c r="A690"/>
    </row>
    <row r="691" spans="1:1" ht="15.75" customHeight="1">
      <c r="A691"/>
    </row>
    <row r="692" spans="1:1" ht="15.75" customHeight="1">
      <c r="A692"/>
    </row>
    <row r="693" spans="1:1" ht="15.75" customHeight="1">
      <c r="A693"/>
    </row>
    <row r="694" spans="1:1" ht="15.75" customHeight="1">
      <c r="A694"/>
    </row>
    <row r="695" spans="1:1" ht="15.75" customHeight="1">
      <c r="A695"/>
    </row>
    <row r="696" spans="1:1" ht="15.75" customHeight="1">
      <c r="A696"/>
    </row>
    <row r="697" spans="1:1" ht="15.75" customHeight="1">
      <c r="A697"/>
    </row>
    <row r="698" spans="1:1" ht="15.75" customHeight="1">
      <c r="A698"/>
    </row>
    <row r="699" spans="1:1" ht="15.75" customHeight="1">
      <c r="A699"/>
    </row>
    <row r="700" spans="1:1" ht="15.75" customHeight="1">
      <c r="A700"/>
    </row>
    <row r="701" spans="1:1" ht="15.75" customHeight="1">
      <c r="A701"/>
    </row>
    <row r="702" spans="1:1" ht="15.75" customHeight="1">
      <c r="A702"/>
    </row>
    <row r="703" spans="1:1" ht="15.75" customHeight="1">
      <c r="A703"/>
    </row>
    <row r="704" spans="1:1" ht="15.75" customHeight="1">
      <c r="A704"/>
    </row>
    <row r="705" spans="1:1" ht="15.75" customHeight="1">
      <c r="A705"/>
    </row>
    <row r="706" spans="1:1" ht="15.75" customHeight="1">
      <c r="A706"/>
    </row>
    <row r="707" spans="1:1" ht="15.75" customHeight="1">
      <c r="A707"/>
    </row>
    <row r="708" spans="1:1" ht="15.75" customHeight="1">
      <c r="A708"/>
    </row>
    <row r="709" spans="1:1" ht="15.75" customHeight="1">
      <c r="A709"/>
    </row>
    <row r="710" spans="1:1" ht="15.75" customHeight="1">
      <c r="A710"/>
    </row>
    <row r="711" spans="1:1" ht="15.75" customHeight="1">
      <c r="A711"/>
    </row>
    <row r="712" spans="1:1" ht="15.75" customHeight="1">
      <c r="A712"/>
    </row>
    <row r="713" spans="1:1" ht="15.75" customHeight="1">
      <c r="A713"/>
    </row>
    <row r="714" spans="1:1" ht="15.75" customHeight="1">
      <c r="A714"/>
    </row>
    <row r="715" spans="1:1" ht="15.75" customHeight="1">
      <c r="A715"/>
    </row>
    <row r="716" spans="1:1" ht="15.75" customHeight="1">
      <c r="A716"/>
    </row>
    <row r="717" spans="1:1" ht="15.75" customHeight="1">
      <c r="A717"/>
    </row>
    <row r="718" spans="1:1" ht="15.75" customHeight="1">
      <c r="A718"/>
    </row>
    <row r="719" spans="1:1" ht="15.75" customHeight="1">
      <c r="A719"/>
    </row>
    <row r="720" spans="1:1" ht="15.75" customHeight="1">
      <c r="A720"/>
    </row>
    <row r="721" spans="1:1" ht="15.75" customHeight="1">
      <c r="A721"/>
    </row>
    <row r="722" spans="1:1" ht="15.75" customHeight="1">
      <c r="A722"/>
    </row>
    <row r="723" spans="1:1" ht="15.75" customHeight="1">
      <c r="A723"/>
    </row>
    <row r="724" spans="1:1" ht="15.75" customHeight="1">
      <c r="A724"/>
    </row>
    <row r="725" spans="1:1" ht="15.75" customHeight="1">
      <c r="A725"/>
    </row>
    <row r="726" spans="1:1" ht="15.75" customHeight="1">
      <c r="A726"/>
    </row>
    <row r="727" spans="1:1" ht="15.75" customHeight="1">
      <c r="A727"/>
    </row>
    <row r="728" spans="1:1" ht="15.75" customHeight="1">
      <c r="A728"/>
    </row>
    <row r="729" spans="1:1" ht="15.75" customHeight="1">
      <c r="A729"/>
    </row>
    <row r="730" spans="1:1" ht="15.75" customHeight="1">
      <c r="A730"/>
    </row>
    <row r="731" spans="1:1" ht="15.75" customHeight="1">
      <c r="A731"/>
    </row>
    <row r="732" spans="1:1" ht="15.75" customHeight="1">
      <c r="A732"/>
    </row>
    <row r="733" spans="1:1" ht="15.75" customHeight="1">
      <c r="A733"/>
    </row>
    <row r="734" spans="1:1" ht="15.75" customHeight="1">
      <c r="A734"/>
    </row>
    <row r="735" spans="1:1" ht="15.75" customHeight="1">
      <c r="A735"/>
    </row>
    <row r="736" spans="1:1" ht="15.75" customHeight="1">
      <c r="A736"/>
    </row>
    <row r="737" spans="1:1" ht="15.75" customHeight="1">
      <c r="A737"/>
    </row>
    <row r="738" spans="1:1" ht="15.75" customHeight="1">
      <c r="A738"/>
    </row>
    <row r="739" spans="1:1" ht="15.75" customHeight="1">
      <c r="A739"/>
    </row>
    <row r="740" spans="1:1" ht="15.75" customHeight="1">
      <c r="A740"/>
    </row>
    <row r="741" spans="1:1" ht="15.75" customHeight="1">
      <c r="A741"/>
    </row>
    <row r="742" spans="1:1" ht="15.75" customHeight="1">
      <c r="A742"/>
    </row>
    <row r="743" spans="1:1" ht="15.75" customHeight="1">
      <c r="A743"/>
    </row>
    <row r="744" spans="1:1" ht="15.75" customHeight="1">
      <c r="A744"/>
    </row>
    <row r="745" spans="1:1" ht="15.75" customHeight="1">
      <c r="A745"/>
    </row>
    <row r="746" spans="1:1" ht="15.75" customHeight="1">
      <c r="A746"/>
    </row>
    <row r="747" spans="1:1" ht="15.75" customHeight="1">
      <c r="A747"/>
    </row>
    <row r="748" spans="1:1" ht="15.75" customHeight="1">
      <c r="A748"/>
    </row>
    <row r="749" spans="1:1" ht="15.75" customHeight="1">
      <c r="A749"/>
    </row>
    <row r="750" spans="1:1" ht="15.75" customHeight="1">
      <c r="A750"/>
    </row>
    <row r="751" spans="1:1" ht="15.75" customHeight="1">
      <c r="A751"/>
    </row>
    <row r="752" spans="1:1" ht="15.75" customHeight="1">
      <c r="A752"/>
    </row>
    <row r="753" spans="1:1" ht="15.75" customHeight="1">
      <c r="A753"/>
    </row>
    <row r="754" spans="1:1" ht="15.75" customHeight="1">
      <c r="A754"/>
    </row>
    <row r="755" spans="1:1" ht="15.75" customHeight="1">
      <c r="A755"/>
    </row>
    <row r="756" spans="1:1" ht="15.75" customHeight="1">
      <c r="A756"/>
    </row>
    <row r="757" spans="1:1" ht="15.75" customHeight="1">
      <c r="A757"/>
    </row>
    <row r="758" spans="1:1" ht="15.75" customHeight="1">
      <c r="A758"/>
    </row>
    <row r="759" spans="1:1" ht="15.75" customHeight="1">
      <c r="A759"/>
    </row>
    <row r="760" spans="1:1" ht="15.75" customHeight="1">
      <c r="A760"/>
    </row>
    <row r="761" spans="1:1" ht="15.75" customHeight="1">
      <c r="A761"/>
    </row>
    <row r="762" spans="1:1" ht="15.75" customHeight="1">
      <c r="A762"/>
    </row>
    <row r="763" spans="1:1" ht="15.75" customHeight="1">
      <c r="A763"/>
    </row>
    <row r="764" spans="1:1" ht="15.75" customHeight="1">
      <c r="A764"/>
    </row>
    <row r="765" spans="1:1" ht="15.75" customHeight="1">
      <c r="A765"/>
    </row>
    <row r="766" spans="1:1" ht="15.75" customHeight="1">
      <c r="A766"/>
    </row>
    <row r="767" spans="1:1" ht="15.75" customHeight="1">
      <c r="A767"/>
    </row>
    <row r="768" spans="1:1" ht="15.75" customHeight="1">
      <c r="A768"/>
    </row>
    <row r="769" spans="1:1" ht="15.75" customHeight="1">
      <c r="A769"/>
    </row>
    <row r="770" spans="1:1" ht="15.75" customHeight="1">
      <c r="A770"/>
    </row>
    <row r="771" spans="1:1" ht="15.75" customHeight="1">
      <c r="A771"/>
    </row>
    <row r="772" spans="1:1" ht="15.75" customHeight="1">
      <c r="A772"/>
    </row>
    <row r="773" spans="1:1" ht="15.75" customHeight="1">
      <c r="A773"/>
    </row>
    <row r="774" spans="1:1" ht="15.75" customHeight="1">
      <c r="A774"/>
    </row>
    <row r="775" spans="1:1" ht="15.75" customHeight="1">
      <c r="A775"/>
    </row>
    <row r="776" spans="1:1" ht="15.75" customHeight="1">
      <c r="A776"/>
    </row>
    <row r="777" spans="1:1" ht="15.75" customHeight="1">
      <c r="A777"/>
    </row>
    <row r="778" spans="1:1" ht="15.75" customHeight="1">
      <c r="A778"/>
    </row>
    <row r="779" spans="1:1" ht="15.75" customHeight="1">
      <c r="A779"/>
    </row>
    <row r="780" spans="1:1" ht="15.75" customHeight="1">
      <c r="A780"/>
    </row>
    <row r="781" spans="1:1" ht="15.75" customHeight="1">
      <c r="A781"/>
    </row>
    <row r="782" spans="1:1" ht="15.75" customHeight="1">
      <c r="A782"/>
    </row>
    <row r="783" spans="1:1" ht="15.75" customHeight="1">
      <c r="A783"/>
    </row>
    <row r="784" spans="1:1" ht="15.75" customHeight="1">
      <c r="A784"/>
    </row>
    <row r="785" spans="1:1" ht="15.75" customHeight="1">
      <c r="A785"/>
    </row>
    <row r="786" spans="1:1" ht="15.75" customHeight="1">
      <c r="A786"/>
    </row>
    <row r="787" spans="1:1" ht="15.75" customHeight="1">
      <c r="A787"/>
    </row>
    <row r="788" spans="1:1" ht="15.75" customHeight="1">
      <c r="A788"/>
    </row>
    <row r="789" spans="1:1" ht="15.75" customHeight="1">
      <c r="A789"/>
    </row>
    <row r="790" spans="1:1" ht="15.75" customHeight="1">
      <c r="A790"/>
    </row>
    <row r="791" spans="1:1" ht="15.75" customHeight="1">
      <c r="A791"/>
    </row>
    <row r="792" spans="1:1" ht="15.75" customHeight="1">
      <c r="A792"/>
    </row>
    <row r="793" spans="1:1" ht="15.75" customHeight="1">
      <c r="A793"/>
    </row>
    <row r="794" spans="1:1" ht="15.75" customHeight="1">
      <c r="A794"/>
    </row>
    <row r="795" spans="1:1" ht="15.75" customHeight="1">
      <c r="A795"/>
    </row>
    <row r="796" spans="1:1" ht="15.75" customHeight="1">
      <c r="A796"/>
    </row>
    <row r="797" spans="1:1" ht="15.75" customHeight="1">
      <c r="A797"/>
    </row>
    <row r="798" spans="1:1" ht="15.75" customHeight="1">
      <c r="A798"/>
    </row>
    <row r="799" spans="1:1" ht="15.75" customHeight="1">
      <c r="A799"/>
    </row>
    <row r="800" spans="1:1" ht="15.75" customHeight="1">
      <c r="A800"/>
    </row>
    <row r="801" spans="1:1" ht="15.75" customHeight="1">
      <c r="A801"/>
    </row>
    <row r="802" spans="1:1" ht="15.75" customHeight="1">
      <c r="A802"/>
    </row>
    <row r="803" spans="1:1" ht="15.75" customHeight="1">
      <c r="A803"/>
    </row>
    <row r="804" spans="1:1" ht="15.75" customHeight="1">
      <c r="A804"/>
    </row>
    <row r="805" spans="1:1" ht="15.75" customHeight="1">
      <c r="A805"/>
    </row>
    <row r="806" spans="1:1" ht="15.75" customHeight="1">
      <c r="A806"/>
    </row>
    <row r="807" spans="1:1" ht="15.75" customHeight="1">
      <c r="A807"/>
    </row>
    <row r="808" spans="1:1" ht="15.75" customHeight="1">
      <c r="A808"/>
    </row>
    <row r="809" spans="1:1" ht="15.75" customHeight="1">
      <c r="A809"/>
    </row>
    <row r="810" spans="1:1" ht="15.75" customHeight="1">
      <c r="A810"/>
    </row>
    <row r="811" spans="1:1" ht="15.75" customHeight="1">
      <c r="A811"/>
    </row>
    <row r="812" spans="1:1" ht="15.75" customHeight="1">
      <c r="A812"/>
    </row>
    <row r="813" spans="1:1" ht="15.75" customHeight="1">
      <c r="A813"/>
    </row>
    <row r="814" spans="1:1" ht="15.75" customHeight="1">
      <c r="A814"/>
    </row>
    <row r="815" spans="1:1" ht="15.75" customHeight="1">
      <c r="A815"/>
    </row>
    <row r="816" spans="1:1" ht="15.75" customHeight="1">
      <c r="A816"/>
    </row>
    <row r="817" spans="1:1" ht="15.75" customHeight="1">
      <c r="A817"/>
    </row>
    <row r="818" spans="1:1" ht="15.75" customHeight="1">
      <c r="A818"/>
    </row>
    <row r="819" spans="1:1" ht="15.75" customHeight="1">
      <c r="A819"/>
    </row>
    <row r="820" spans="1:1" ht="15.75" customHeight="1">
      <c r="A820"/>
    </row>
    <row r="821" spans="1:1" ht="15.75" customHeight="1">
      <c r="A821"/>
    </row>
    <row r="822" spans="1:1" ht="15.75" customHeight="1">
      <c r="A822"/>
    </row>
    <row r="823" spans="1:1" ht="15.75" customHeight="1">
      <c r="A823"/>
    </row>
    <row r="824" spans="1:1" ht="15.75" customHeight="1">
      <c r="A824"/>
    </row>
    <row r="825" spans="1:1" ht="15.75" customHeight="1">
      <c r="A825"/>
    </row>
    <row r="826" spans="1:1" ht="15.75" customHeight="1">
      <c r="A826"/>
    </row>
    <row r="827" spans="1:1" ht="15.75" customHeight="1">
      <c r="A827"/>
    </row>
    <row r="828" spans="1:1" ht="15.75" customHeight="1">
      <c r="A828"/>
    </row>
    <row r="829" spans="1:1" ht="15.75" customHeight="1">
      <c r="A829"/>
    </row>
    <row r="830" spans="1:1" ht="15.75" customHeight="1">
      <c r="A830"/>
    </row>
    <row r="831" spans="1:1" ht="15.75" customHeight="1">
      <c r="A831"/>
    </row>
    <row r="832" spans="1:1" ht="15.75" customHeight="1">
      <c r="A832"/>
    </row>
    <row r="833" spans="1:1" ht="15.75" customHeight="1">
      <c r="A833"/>
    </row>
    <row r="834" spans="1:1" ht="15.75" customHeight="1">
      <c r="A834"/>
    </row>
    <row r="835" spans="1:1" ht="15.75" customHeight="1">
      <c r="A835"/>
    </row>
    <row r="836" spans="1:1" ht="15.75" customHeight="1">
      <c r="A836"/>
    </row>
    <row r="837" spans="1:1" ht="15.75" customHeight="1">
      <c r="A837"/>
    </row>
    <row r="838" spans="1:1" ht="15.75" customHeight="1">
      <c r="A838"/>
    </row>
    <row r="839" spans="1:1" ht="15.75" customHeight="1">
      <c r="A839"/>
    </row>
    <row r="840" spans="1:1" ht="15.75" customHeight="1">
      <c r="A840"/>
    </row>
    <row r="841" spans="1:1" ht="15.75" customHeight="1">
      <c r="A841"/>
    </row>
    <row r="842" spans="1:1" ht="15.75" customHeight="1">
      <c r="A842"/>
    </row>
    <row r="843" spans="1:1" ht="15.75" customHeight="1">
      <c r="A843"/>
    </row>
    <row r="844" spans="1:1" ht="15.75" customHeight="1">
      <c r="A844"/>
    </row>
    <row r="845" spans="1:1" ht="15.75" customHeight="1">
      <c r="A845"/>
    </row>
    <row r="846" spans="1:1" ht="15.75" customHeight="1">
      <c r="A846"/>
    </row>
    <row r="847" spans="1:1" ht="15.75" customHeight="1">
      <c r="A847"/>
    </row>
    <row r="848" spans="1:1" ht="15.75" customHeight="1">
      <c r="A848"/>
    </row>
    <row r="849" spans="1:1" ht="15.75" customHeight="1">
      <c r="A849"/>
    </row>
    <row r="850" spans="1:1" ht="15.75" customHeight="1">
      <c r="A850"/>
    </row>
    <row r="851" spans="1:1" ht="15.75" customHeight="1">
      <c r="A851"/>
    </row>
    <row r="852" spans="1:1" ht="15.75" customHeight="1">
      <c r="A852"/>
    </row>
    <row r="853" spans="1:1" ht="15.75" customHeight="1">
      <c r="A853"/>
    </row>
    <row r="854" spans="1:1" ht="15.75" customHeight="1">
      <c r="A854"/>
    </row>
    <row r="855" spans="1:1" ht="15.75" customHeight="1">
      <c r="A855"/>
    </row>
    <row r="856" spans="1:1" ht="15.75" customHeight="1">
      <c r="A856"/>
    </row>
    <row r="857" spans="1:1" ht="15.75" customHeight="1">
      <c r="A857"/>
    </row>
    <row r="858" spans="1:1" ht="15.75" customHeight="1">
      <c r="A858"/>
    </row>
    <row r="859" spans="1:1" ht="15.75" customHeight="1">
      <c r="A859"/>
    </row>
    <row r="860" spans="1:1" ht="15.75" customHeight="1">
      <c r="A860"/>
    </row>
    <row r="861" spans="1:1" ht="15.75" customHeight="1">
      <c r="A861"/>
    </row>
    <row r="862" spans="1:1" ht="15.75" customHeight="1">
      <c r="A862"/>
    </row>
    <row r="863" spans="1:1" ht="15.75" customHeight="1">
      <c r="A863"/>
    </row>
    <row r="864" spans="1:1" ht="15.75" customHeight="1">
      <c r="A864"/>
    </row>
    <row r="865" spans="1:1" ht="15.75" customHeight="1">
      <c r="A865"/>
    </row>
    <row r="866" spans="1:1" ht="15.75" customHeight="1">
      <c r="A866"/>
    </row>
    <row r="867" spans="1:1" ht="15.75" customHeight="1">
      <c r="A867"/>
    </row>
    <row r="868" spans="1:1" ht="15.75" customHeight="1">
      <c r="A868"/>
    </row>
    <row r="869" spans="1:1" ht="15.75" customHeight="1">
      <c r="A869"/>
    </row>
    <row r="870" spans="1:1" ht="15.75" customHeight="1">
      <c r="A870"/>
    </row>
    <row r="871" spans="1:1" ht="15.75" customHeight="1">
      <c r="A871"/>
    </row>
    <row r="872" spans="1:1" ht="15.75" customHeight="1">
      <c r="A872"/>
    </row>
    <row r="873" spans="1:1" ht="15.75" customHeight="1">
      <c r="A873"/>
    </row>
    <row r="874" spans="1:1" ht="15.75" customHeight="1">
      <c r="A874"/>
    </row>
    <row r="875" spans="1:1" ht="15.75" customHeight="1">
      <c r="A875"/>
    </row>
    <row r="876" spans="1:1" ht="15.75" customHeight="1">
      <c r="A876"/>
    </row>
    <row r="877" spans="1:1" ht="15.75" customHeight="1">
      <c r="A877"/>
    </row>
    <row r="878" spans="1:1" ht="15.75" customHeight="1">
      <c r="A878"/>
    </row>
    <row r="879" spans="1:1" ht="15.75" customHeight="1">
      <c r="A879"/>
    </row>
    <row r="880" spans="1:1" ht="15.75" customHeight="1">
      <c r="A880"/>
    </row>
    <row r="881" spans="1:1" ht="15.75" customHeight="1">
      <c r="A881"/>
    </row>
    <row r="882" spans="1:1" ht="15.75" customHeight="1">
      <c r="A882"/>
    </row>
    <row r="883" spans="1:1" ht="15.75" customHeight="1">
      <c r="A883"/>
    </row>
    <row r="884" spans="1:1" ht="15.75" customHeight="1">
      <c r="A884"/>
    </row>
    <row r="885" spans="1:1" ht="15.75" customHeight="1">
      <c r="A885"/>
    </row>
    <row r="886" spans="1:1" ht="15.75" customHeight="1">
      <c r="A886"/>
    </row>
    <row r="887" spans="1:1" ht="15.75" customHeight="1">
      <c r="A887"/>
    </row>
    <row r="888" spans="1:1" ht="15.75" customHeight="1">
      <c r="A888"/>
    </row>
    <row r="889" spans="1:1" ht="15.75" customHeight="1">
      <c r="A889"/>
    </row>
    <row r="890" spans="1:1" ht="15.75" customHeight="1">
      <c r="A890"/>
    </row>
    <row r="891" spans="1:1" ht="15.75" customHeight="1">
      <c r="A891"/>
    </row>
    <row r="892" spans="1:1" ht="15.75" customHeight="1">
      <c r="A892"/>
    </row>
    <row r="893" spans="1:1" ht="15.75" customHeight="1">
      <c r="A893"/>
    </row>
    <row r="894" spans="1:1" ht="15.75" customHeight="1">
      <c r="A894"/>
    </row>
    <row r="895" spans="1:1" ht="15.75" customHeight="1">
      <c r="A895"/>
    </row>
    <row r="896" spans="1:1" ht="15.75" customHeight="1">
      <c r="A896"/>
    </row>
    <row r="897" spans="1:1" ht="15.75" customHeight="1">
      <c r="A897"/>
    </row>
    <row r="898" spans="1:1" ht="15.75" customHeight="1">
      <c r="A898"/>
    </row>
    <row r="899" spans="1:1" ht="15.75" customHeight="1">
      <c r="A899"/>
    </row>
    <row r="900" spans="1:1" ht="15.75" customHeight="1">
      <c r="A900"/>
    </row>
    <row r="901" spans="1:1" ht="15.75" customHeight="1">
      <c r="A901"/>
    </row>
    <row r="902" spans="1:1" ht="15.75" customHeight="1">
      <c r="A902"/>
    </row>
    <row r="903" spans="1:1" ht="15.75" customHeight="1">
      <c r="A903"/>
    </row>
    <row r="904" spans="1:1" ht="15.75" customHeight="1">
      <c r="A904"/>
    </row>
    <row r="905" spans="1:1" ht="15.75" customHeight="1">
      <c r="A905"/>
    </row>
    <row r="906" spans="1:1" ht="15.75" customHeight="1">
      <c r="A906"/>
    </row>
    <row r="907" spans="1:1" ht="15.75" customHeight="1">
      <c r="A907"/>
    </row>
    <row r="908" spans="1:1" ht="15.75" customHeight="1">
      <c r="A908"/>
    </row>
    <row r="909" spans="1:1" ht="15.75" customHeight="1">
      <c r="A909"/>
    </row>
    <row r="910" spans="1:1" ht="15.75" customHeight="1">
      <c r="A910"/>
    </row>
    <row r="911" spans="1:1" ht="15.75" customHeight="1">
      <c r="A911"/>
    </row>
    <row r="912" spans="1:1" ht="15.75" customHeight="1">
      <c r="A912"/>
    </row>
    <row r="913" spans="1:1" ht="15.75" customHeight="1">
      <c r="A913"/>
    </row>
    <row r="914" spans="1:1" ht="15.75" customHeight="1">
      <c r="A914"/>
    </row>
    <row r="915" spans="1:1" ht="15.75" customHeight="1">
      <c r="A915"/>
    </row>
    <row r="916" spans="1:1" ht="15.75" customHeight="1">
      <c r="A916"/>
    </row>
    <row r="917" spans="1:1" ht="15.75" customHeight="1">
      <c r="A917"/>
    </row>
    <row r="918" spans="1:1" ht="15.75" customHeight="1">
      <c r="A918"/>
    </row>
    <row r="919" spans="1:1" ht="15.75" customHeight="1">
      <c r="A919"/>
    </row>
    <row r="920" spans="1:1" ht="15.75" customHeight="1">
      <c r="A920"/>
    </row>
    <row r="921" spans="1:1" ht="15.75" customHeight="1">
      <c r="A921"/>
    </row>
    <row r="922" spans="1:1" ht="15.75" customHeight="1">
      <c r="A922"/>
    </row>
    <row r="923" spans="1:1" ht="15.75" customHeight="1">
      <c r="A923"/>
    </row>
    <row r="924" spans="1:1" ht="15.75" customHeight="1">
      <c r="A924"/>
    </row>
    <row r="925" spans="1:1" ht="15.75" customHeight="1">
      <c r="A925"/>
    </row>
    <row r="926" spans="1:1" ht="15.75" customHeight="1">
      <c r="A926"/>
    </row>
    <row r="927" spans="1:1" ht="15.75" customHeight="1">
      <c r="A927"/>
    </row>
    <row r="928" spans="1:1" ht="15.75" customHeight="1">
      <c r="A928"/>
    </row>
    <row r="929" spans="1:1" ht="15.75" customHeight="1">
      <c r="A929"/>
    </row>
    <row r="930" spans="1:1" ht="15.75" customHeight="1">
      <c r="A930"/>
    </row>
    <row r="931" spans="1:1" ht="15.75" customHeight="1">
      <c r="A931"/>
    </row>
    <row r="932" spans="1:1" ht="15.75" customHeight="1">
      <c r="A932"/>
    </row>
    <row r="933" spans="1:1" ht="15.75" customHeight="1">
      <c r="A933"/>
    </row>
    <row r="934" spans="1:1" ht="15.75" customHeight="1">
      <c r="A934"/>
    </row>
    <row r="935" spans="1:1" ht="15.75" customHeight="1">
      <c r="A935"/>
    </row>
    <row r="936" spans="1:1" ht="15.75" customHeight="1">
      <c r="A936"/>
    </row>
    <row r="937" spans="1:1" ht="15.75" customHeight="1">
      <c r="A937"/>
    </row>
    <row r="938" spans="1:1" ht="15.75" customHeight="1">
      <c r="A938"/>
    </row>
    <row r="939" spans="1:1" ht="15.75" customHeight="1">
      <c r="A939"/>
    </row>
    <row r="940" spans="1:1" ht="15.75" customHeight="1">
      <c r="A940"/>
    </row>
    <row r="941" spans="1:1" ht="15.75" customHeight="1">
      <c r="A941"/>
    </row>
    <row r="942" spans="1:1" ht="15.75" customHeight="1">
      <c r="A942"/>
    </row>
    <row r="943" spans="1:1" ht="15.75" customHeight="1">
      <c r="A943"/>
    </row>
    <row r="944" spans="1:1" ht="15.75" customHeight="1">
      <c r="A944"/>
    </row>
    <row r="945" spans="1:1" ht="15.75" customHeight="1">
      <c r="A945"/>
    </row>
    <row r="946" spans="1:1" ht="15.75" customHeight="1">
      <c r="A946"/>
    </row>
    <row r="947" spans="1:1" ht="15.75" customHeight="1">
      <c r="A947"/>
    </row>
    <row r="948" spans="1:1" ht="15.75" customHeight="1">
      <c r="A948"/>
    </row>
    <row r="949" spans="1:1" ht="15.75" customHeight="1">
      <c r="A949"/>
    </row>
    <row r="950" spans="1:1" ht="15.75" customHeight="1">
      <c r="A950"/>
    </row>
    <row r="951" spans="1:1" ht="15.75" customHeight="1">
      <c r="A951"/>
    </row>
    <row r="952" spans="1:1" ht="15.75" customHeight="1">
      <c r="A952"/>
    </row>
    <row r="953" spans="1:1" ht="15.75" customHeight="1">
      <c r="A953"/>
    </row>
    <row r="954" spans="1:1" ht="15.75" customHeight="1">
      <c r="A954"/>
    </row>
    <row r="955" spans="1:1" ht="15.75" customHeight="1">
      <c r="A955"/>
    </row>
    <row r="956" spans="1:1" ht="15.75" customHeight="1">
      <c r="A956"/>
    </row>
    <row r="957" spans="1:1" ht="15.75" customHeight="1">
      <c r="A957"/>
    </row>
    <row r="958" spans="1:1" ht="15.75" customHeight="1">
      <c r="A958"/>
    </row>
    <row r="959" spans="1:1" ht="15.75" customHeight="1">
      <c r="A959"/>
    </row>
    <row r="960" spans="1:1" ht="15.75" customHeight="1">
      <c r="A960"/>
    </row>
    <row r="961" spans="1:1" ht="15.75" customHeight="1">
      <c r="A961"/>
    </row>
    <row r="962" spans="1:1" ht="15.75" customHeight="1">
      <c r="A962"/>
    </row>
    <row r="963" spans="1:1" ht="15.75" customHeight="1">
      <c r="A963"/>
    </row>
    <row r="964" spans="1:1" ht="15.75" customHeight="1">
      <c r="A964"/>
    </row>
    <row r="965" spans="1:1" ht="15.75" customHeight="1">
      <c r="A965"/>
    </row>
    <row r="966" spans="1:1" ht="15.75" customHeight="1">
      <c r="A966"/>
    </row>
    <row r="967" spans="1:1" ht="15.75" customHeight="1">
      <c r="A967"/>
    </row>
    <row r="968" spans="1:1" ht="15.75" customHeight="1">
      <c r="A968"/>
    </row>
    <row r="969" spans="1:1" ht="15.75" customHeight="1">
      <c r="A969"/>
    </row>
    <row r="970" spans="1:1" ht="15.75" customHeight="1">
      <c r="A970"/>
    </row>
    <row r="971" spans="1:1" ht="15.75" customHeight="1">
      <c r="A971"/>
    </row>
    <row r="972" spans="1:1" ht="15.75" customHeight="1">
      <c r="A972"/>
    </row>
    <row r="973" spans="1:1" ht="15.75" customHeight="1">
      <c r="A973"/>
    </row>
    <row r="974" spans="1:1" ht="15.75" customHeight="1">
      <c r="A974"/>
    </row>
    <row r="975" spans="1:1" ht="15.75" customHeight="1">
      <c r="A975"/>
    </row>
    <row r="976" spans="1:1" ht="15.75" customHeight="1">
      <c r="A976"/>
    </row>
    <row r="977" spans="1:1" ht="15.75" customHeight="1">
      <c r="A977"/>
    </row>
    <row r="978" spans="1:1" ht="15.75" customHeight="1">
      <c r="A978"/>
    </row>
    <row r="979" spans="1:1" ht="15.75" customHeight="1">
      <c r="A979"/>
    </row>
    <row r="980" spans="1:1" ht="15.75" customHeight="1">
      <c r="A980"/>
    </row>
    <row r="981" spans="1:1" ht="15.75" customHeight="1">
      <c r="A981"/>
    </row>
    <row r="982" spans="1:1" ht="15.75" customHeight="1">
      <c r="A982"/>
    </row>
    <row r="983" spans="1:1" ht="15.75" customHeight="1">
      <c r="A983"/>
    </row>
    <row r="984" spans="1:1" ht="15.75" customHeight="1">
      <c r="A984"/>
    </row>
    <row r="985" spans="1:1" ht="15.75" customHeight="1">
      <c r="A985"/>
    </row>
    <row r="986" spans="1:1" ht="15.75" customHeight="1">
      <c r="A986"/>
    </row>
    <row r="987" spans="1:1" ht="15.75" customHeight="1">
      <c r="A987"/>
    </row>
    <row r="988" spans="1:1" ht="15.75" customHeight="1">
      <c r="A988"/>
    </row>
    <row r="989" spans="1:1" ht="15.75" customHeight="1">
      <c r="A989"/>
    </row>
    <row r="990" spans="1:1" ht="15.75" customHeight="1">
      <c r="A990"/>
    </row>
    <row r="991" spans="1:1" ht="15.75" customHeight="1">
      <c r="A991"/>
    </row>
    <row r="992" spans="1:1" ht="15.75" customHeight="1">
      <c r="A992"/>
    </row>
    <row r="993" spans="1:1" ht="15.75" customHeight="1">
      <c r="A993"/>
    </row>
    <row r="994" spans="1:1" ht="15.75" customHeight="1">
      <c r="A994"/>
    </row>
    <row r="995" spans="1:1" ht="15.75" customHeight="1">
      <c r="A995"/>
    </row>
    <row r="996" spans="1:1" ht="15.75" customHeight="1">
      <c r="A996"/>
    </row>
    <row r="997" spans="1:1" ht="15.75" customHeight="1">
      <c r="A997"/>
    </row>
    <row r="998" spans="1:1" ht="15.75" customHeight="1">
      <c r="A998"/>
    </row>
    <row r="999" spans="1:1" ht="15.75" customHeight="1">
      <c r="A999"/>
    </row>
    <row r="1000" spans="1:1" ht="15.75" customHeight="1">
      <c r="A1000"/>
    </row>
    <row r="1001" spans="1:1" ht="15.75" customHeight="1">
      <c r="A1001"/>
    </row>
    <row r="1002" spans="1:1" ht="15.75" customHeight="1">
      <c r="A1002"/>
    </row>
    <row r="1003" spans="1:1" ht="15.75" customHeight="1">
      <c r="A1003"/>
    </row>
    <row r="1004" spans="1:1" ht="15.75" customHeight="1">
      <c r="A1004"/>
    </row>
    <row r="1005" spans="1:1" ht="15.75" customHeight="1">
      <c r="A1005"/>
    </row>
    <row r="1006" spans="1:1" ht="15.75" customHeight="1">
      <c r="A1006"/>
    </row>
    <row r="1007" spans="1:1" ht="15.75" customHeight="1">
      <c r="A1007"/>
    </row>
    <row r="1008" spans="1:1" ht="15.75" customHeight="1">
      <c r="A1008"/>
    </row>
    <row r="1009" spans="1:1" ht="15.75" customHeight="1">
      <c r="A1009"/>
    </row>
    <row r="1010" spans="1:1" ht="15.75" customHeight="1">
      <c r="A1010"/>
    </row>
    <row r="1011" spans="1:1" ht="15.75" customHeight="1">
      <c r="A1011"/>
    </row>
    <row r="1012" spans="1:1" ht="15.75" customHeight="1">
      <c r="A1012"/>
    </row>
    <row r="1013" spans="1:1" ht="15.75" customHeight="1">
      <c r="A1013"/>
    </row>
    <row r="1014" spans="1:1" ht="15.75" customHeight="1">
      <c r="A1014"/>
    </row>
    <row r="1015" spans="1:1" ht="15.75" customHeight="1">
      <c r="A1015"/>
    </row>
    <row r="1016" spans="1:1" ht="15.75" customHeight="1">
      <c r="A1016"/>
    </row>
    <row r="1017" spans="1:1" ht="15.75" customHeight="1">
      <c r="A1017"/>
    </row>
    <row r="1018" spans="1:1" ht="15.75" customHeight="1">
      <c r="A1018"/>
    </row>
    <row r="1019" spans="1:1" ht="15.75" customHeight="1">
      <c r="A1019"/>
    </row>
    <row r="1020" spans="1:1" ht="15.75" customHeight="1">
      <c r="A1020"/>
    </row>
    <row r="1021" spans="1:1" ht="15.75" customHeight="1">
      <c r="A1021"/>
    </row>
    <row r="1022" spans="1:1" ht="15.75" customHeight="1">
      <c r="A1022"/>
    </row>
    <row r="1023" spans="1:1" ht="15.75" customHeight="1">
      <c r="A1023"/>
    </row>
    <row r="1024" spans="1:1" ht="15.75" customHeight="1">
      <c r="A1024"/>
    </row>
    <row r="1025" spans="1:1" ht="15.75" customHeight="1">
      <c r="A1025"/>
    </row>
    <row r="1026" spans="1:1" ht="15.75" customHeight="1">
      <c r="A1026"/>
    </row>
    <row r="1027" spans="1:1" ht="15.75" customHeight="1">
      <c r="A1027"/>
    </row>
    <row r="1028" spans="1:1" ht="15.75" customHeight="1">
      <c r="A1028"/>
    </row>
    <row r="1029" spans="1:1" ht="15.75" customHeight="1">
      <c r="A1029"/>
    </row>
    <row r="1030" spans="1:1" ht="15.75" customHeight="1">
      <c r="A1030"/>
    </row>
    <row r="1031" spans="1:1" ht="15.75" customHeight="1">
      <c r="A1031"/>
    </row>
    <row r="1032" spans="1:1" ht="15.75" customHeight="1">
      <c r="A1032"/>
    </row>
    <row r="1033" spans="1:1" ht="15.75" customHeight="1">
      <c r="A1033"/>
    </row>
    <row r="1034" spans="1:1" ht="15.75" customHeight="1">
      <c r="A1034"/>
    </row>
    <row r="1035" spans="1:1" ht="15.75" customHeight="1">
      <c r="A1035"/>
    </row>
    <row r="1036" spans="1:1" ht="15.75" customHeight="1">
      <c r="A1036"/>
    </row>
    <row r="1037" spans="1:1" ht="15.75" customHeight="1">
      <c r="A1037"/>
    </row>
    <row r="1038" spans="1:1" ht="15.75" customHeight="1">
      <c r="A1038"/>
    </row>
    <row r="1039" spans="1:1" ht="15.75" customHeight="1">
      <c r="A1039"/>
    </row>
    <row r="1040" spans="1:1" ht="15.75" customHeight="1">
      <c r="A1040"/>
    </row>
    <row r="1041" spans="1:1" ht="15.75" customHeight="1">
      <c r="A1041"/>
    </row>
    <row r="1042" spans="1:1" ht="15.75" customHeight="1">
      <c r="A1042"/>
    </row>
    <row r="1043" spans="1:1" ht="15.75" customHeight="1">
      <c r="A1043"/>
    </row>
    <row r="1044" spans="1:1" ht="15.75" customHeight="1">
      <c r="A1044"/>
    </row>
    <row r="1045" spans="1:1" ht="15.75" customHeight="1">
      <c r="A1045"/>
    </row>
    <row r="1046" spans="1:1" ht="15.75" customHeight="1">
      <c r="A1046"/>
    </row>
    <row r="1047" spans="1:1" ht="15.75" customHeight="1">
      <c r="A1047"/>
    </row>
    <row r="1048" spans="1:1" ht="15.75" customHeight="1">
      <c r="A1048"/>
    </row>
    <row r="1049" spans="1:1" ht="15.75" customHeight="1">
      <c r="A1049"/>
    </row>
    <row r="1050" spans="1:1" ht="15.75" customHeight="1">
      <c r="A1050"/>
    </row>
    <row r="1051" spans="1:1" ht="15.75" customHeight="1">
      <c r="A1051"/>
    </row>
    <row r="1052" spans="1:1" ht="15.75" customHeight="1">
      <c r="A1052"/>
    </row>
    <row r="1053" spans="1:1" ht="15.75" customHeight="1">
      <c r="A1053"/>
    </row>
    <row r="1054" spans="1:1" ht="15.75" customHeight="1">
      <c r="A1054"/>
    </row>
    <row r="1055" spans="1:1" ht="15.75" customHeight="1">
      <c r="A1055"/>
    </row>
    <row r="1056" spans="1:1" ht="15.75" customHeight="1">
      <c r="A1056"/>
    </row>
    <row r="1057" spans="1:1" ht="15.75" customHeight="1">
      <c r="A1057"/>
    </row>
    <row r="1058" spans="1:1" ht="15.75" customHeight="1">
      <c r="A1058"/>
    </row>
    <row r="1059" spans="1:1" ht="15.75" customHeight="1">
      <c r="A1059"/>
    </row>
    <row r="1060" spans="1:1" ht="15.75" customHeight="1">
      <c r="A1060"/>
    </row>
    <row r="1061" spans="1:1" ht="15.75" customHeight="1">
      <c r="A1061"/>
    </row>
    <row r="1062" spans="1:1" ht="15.75" customHeight="1">
      <c r="A1062"/>
    </row>
    <row r="1063" spans="1:1" ht="15.75" customHeight="1">
      <c r="A1063"/>
    </row>
    <row r="1064" spans="1:1" ht="15.75" customHeight="1">
      <c r="A1064"/>
    </row>
    <row r="1065" spans="1:1" ht="15.75" customHeight="1">
      <c r="A1065"/>
    </row>
    <row r="1066" spans="1:1" ht="15.75" customHeight="1">
      <c r="A1066"/>
    </row>
    <row r="1067" spans="1:1" ht="15.75" customHeight="1">
      <c r="A1067"/>
    </row>
    <row r="1068" spans="1:1" ht="15.75" customHeight="1">
      <c r="A1068"/>
    </row>
    <row r="1069" spans="1:1" ht="15.75" customHeight="1">
      <c r="A1069"/>
    </row>
    <row r="1070" spans="1:1" ht="15.75" customHeight="1">
      <c r="A1070"/>
    </row>
    <row r="1071" spans="1:1" ht="15.75" customHeight="1">
      <c r="A1071"/>
    </row>
    <row r="1072" spans="1:1" ht="15.75" customHeight="1">
      <c r="A1072"/>
    </row>
    <row r="1073" spans="1:1" ht="15.75" customHeight="1">
      <c r="A1073"/>
    </row>
    <row r="1074" spans="1:1" ht="15.75" customHeight="1">
      <c r="A1074"/>
    </row>
    <row r="1075" spans="1:1" ht="15.75" customHeight="1">
      <c r="A1075"/>
    </row>
    <row r="1076" spans="1:1" ht="15.75" customHeight="1">
      <c r="A1076"/>
    </row>
    <row r="1077" spans="1:1" ht="15.75" customHeight="1">
      <c r="A1077"/>
    </row>
    <row r="1078" spans="1:1" ht="15.75" customHeight="1">
      <c r="A1078"/>
    </row>
    <row r="1079" spans="1:1" ht="15.75" customHeight="1">
      <c r="A1079"/>
    </row>
    <row r="1080" spans="1:1" ht="15.75" customHeight="1">
      <c r="A1080"/>
    </row>
    <row r="1081" spans="1:1" ht="15.75" customHeight="1">
      <c r="A1081"/>
    </row>
    <row r="1082" spans="1:1" ht="15.75" customHeight="1">
      <c r="A1082"/>
    </row>
    <row r="1083" spans="1:1" ht="15.75" customHeight="1">
      <c r="A1083"/>
    </row>
    <row r="1084" spans="1:1" ht="15.75" customHeight="1">
      <c r="A1084"/>
    </row>
    <row r="1085" spans="1:1" ht="15.75" customHeight="1">
      <c r="A1085"/>
    </row>
    <row r="1086" spans="1:1" ht="15.75" customHeight="1">
      <c r="A1086"/>
    </row>
    <row r="1087" spans="1:1" ht="15.75" customHeight="1">
      <c r="A1087"/>
    </row>
    <row r="1088" spans="1:1" ht="15.75" customHeight="1">
      <c r="A1088"/>
    </row>
    <row r="1089" spans="1:1" ht="15.75" customHeight="1">
      <c r="A1089"/>
    </row>
    <row r="1090" spans="1:1" ht="15.75" customHeight="1">
      <c r="A1090"/>
    </row>
    <row r="1091" spans="1:1" ht="15.75" customHeight="1">
      <c r="A1091"/>
    </row>
  </sheetData>
  <mergeCells count="105">
    <mergeCell ref="A114:A127"/>
    <mergeCell ref="A101:A112"/>
    <mergeCell ref="B101:B104"/>
    <mergeCell ref="C101:C104"/>
    <mergeCell ref="D101:D104"/>
    <mergeCell ref="E101:E104"/>
    <mergeCell ref="B105:B108"/>
    <mergeCell ref="C105:C108"/>
    <mergeCell ref="D105:D108"/>
    <mergeCell ref="E105:E108"/>
    <mergeCell ref="B109:B112"/>
    <mergeCell ref="C109:C112"/>
    <mergeCell ref="D109:D112"/>
    <mergeCell ref="E109:E112"/>
    <mergeCell ref="A88:A99"/>
    <mergeCell ref="B88:B91"/>
    <mergeCell ref="C88:C91"/>
    <mergeCell ref="D88:D91"/>
    <mergeCell ref="E88:E91"/>
    <mergeCell ref="B92:B95"/>
    <mergeCell ref="C92:C95"/>
    <mergeCell ref="D92:D95"/>
    <mergeCell ref="E92:E95"/>
    <mergeCell ref="B96:B99"/>
    <mergeCell ref="C96:C99"/>
    <mergeCell ref="D96:D99"/>
    <mergeCell ref="E96:E99"/>
    <mergeCell ref="A71:A86"/>
    <mergeCell ref="B71:B74"/>
    <mergeCell ref="C71:C74"/>
    <mergeCell ref="D71:D74"/>
    <mergeCell ref="E71:E74"/>
    <mergeCell ref="B75:B78"/>
    <mergeCell ref="C75:C78"/>
    <mergeCell ref="D75:D78"/>
    <mergeCell ref="E75:E78"/>
    <mergeCell ref="B79:B86"/>
    <mergeCell ref="C79:C82"/>
    <mergeCell ref="D79:D82"/>
    <mergeCell ref="E79:E82"/>
    <mergeCell ref="C83:C86"/>
    <mergeCell ref="D83:D86"/>
    <mergeCell ref="E83:E86"/>
    <mergeCell ref="A35:A69"/>
    <mergeCell ref="B35:B49"/>
    <mergeCell ref="C35:C45"/>
    <mergeCell ref="D35:D45"/>
    <mergeCell ref="E35:E45"/>
    <mergeCell ref="C46:C49"/>
    <mergeCell ref="D46:D49"/>
    <mergeCell ref="E46:E49"/>
    <mergeCell ref="B50:B57"/>
    <mergeCell ref="C50:C53"/>
    <mergeCell ref="D50:D53"/>
    <mergeCell ref="E50:E53"/>
    <mergeCell ref="C54:C57"/>
    <mergeCell ref="D54:D57"/>
    <mergeCell ref="E54:E57"/>
    <mergeCell ref="B58:B65"/>
    <mergeCell ref="C58:C61"/>
    <mergeCell ref="D58:D61"/>
    <mergeCell ref="E58:E61"/>
    <mergeCell ref="C62:C65"/>
    <mergeCell ref="D62:D65"/>
    <mergeCell ref="E62:E65"/>
    <mergeCell ref="B66:B69"/>
    <mergeCell ref="C66:C69"/>
    <mergeCell ref="H3:K3"/>
    <mergeCell ref="L3:O3"/>
    <mergeCell ref="R3:T3"/>
    <mergeCell ref="H4:K4"/>
    <mergeCell ref="L4:O4"/>
    <mergeCell ref="R4:R5"/>
    <mergeCell ref="S4:S5"/>
    <mergeCell ref="T4:T5"/>
    <mergeCell ref="C30:C33"/>
    <mergeCell ref="D30:D33"/>
    <mergeCell ref="E30:E33"/>
    <mergeCell ref="C18:C21"/>
    <mergeCell ref="D18:D21"/>
    <mergeCell ref="E18:E21"/>
    <mergeCell ref="D66:D69"/>
    <mergeCell ref="E66:E69"/>
    <mergeCell ref="B30:B33"/>
    <mergeCell ref="AA4:AB4"/>
    <mergeCell ref="A6:A33"/>
    <mergeCell ref="B6:B13"/>
    <mergeCell ref="C6:C9"/>
    <mergeCell ref="D6:D9"/>
    <mergeCell ref="E6:E9"/>
    <mergeCell ref="C10:C13"/>
    <mergeCell ref="D10:D13"/>
    <mergeCell ref="E10:E13"/>
    <mergeCell ref="B22:B29"/>
    <mergeCell ref="C22:C25"/>
    <mergeCell ref="D22:D25"/>
    <mergeCell ref="E22:E25"/>
    <mergeCell ref="C26:C29"/>
    <mergeCell ref="D26:D29"/>
    <mergeCell ref="E26:E29"/>
    <mergeCell ref="B14:B21"/>
    <mergeCell ref="C14:C17"/>
    <mergeCell ref="V4:Y4"/>
    <mergeCell ref="D14:D17"/>
    <mergeCell ref="E14:E17"/>
  </mergeCells>
  <conditionalFormatting sqref="P6">
    <cfRule type="colorScale" priority="6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53:P57 P49">
    <cfRule type="colorScale" priority="6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36:K36">
    <cfRule type="notContainsBlanks" dxfId="760" priority="62">
      <formula>LEN(TRIM(H36))&gt;0</formula>
    </cfRule>
  </conditionalFormatting>
  <conditionalFormatting sqref="H37:K37">
    <cfRule type="notContainsBlanks" dxfId="759" priority="61">
      <formula>LEN(TRIM(H37))&gt;0</formula>
    </cfRule>
  </conditionalFormatting>
  <conditionalFormatting sqref="H38:K38">
    <cfRule type="notContainsBlanks" dxfId="758" priority="60">
      <formula>LEN(TRIM(H38))&gt;0</formula>
    </cfRule>
  </conditionalFormatting>
  <conditionalFormatting sqref="H42:K42">
    <cfRule type="notContainsBlanks" dxfId="757" priority="59">
      <formula>LEN(TRIM(H42))&gt;0</formula>
    </cfRule>
  </conditionalFormatting>
  <conditionalFormatting sqref="H39:K39">
    <cfRule type="notContainsBlanks" dxfId="756" priority="58">
      <formula>LEN(TRIM(H39))&gt;0</formula>
    </cfRule>
  </conditionalFormatting>
  <conditionalFormatting sqref="I48:K48">
    <cfRule type="notContainsBlanks" dxfId="755" priority="44">
      <formula>LEN(TRIM(I48))&gt;0</formula>
    </cfRule>
  </conditionalFormatting>
  <conditionalFormatting sqref="H51:K51">
    <cfRule type="notContainsBlanks" dxfId="754" priority="38">
      <formula>LEN(TRIM(H51))&gt;0</formula>
    </cfRule>
  </conditionalFormatting>
  <conditionalFormatting sqref="H40:K40">
    <cfRule type="notContainsBlanks" dxfId="753" priority="57">
      <formula>LEN(TRIM(H40))&gt;0</formula>
    </cfRule>
  </conditionalFormatting>
  <conditionalFormatting sqref="H41:K41">
    <cfRule type="notContainsBlanks" dxfId="752" priority="56">
      <formula>LEN(TRIM(H41))&gt;0</formula>
    </cfRule>
  </conditionalFormatting>
  <conditionalFormatting sqref="H43">
    <cfRule type="notContainsBlanks" dxfId="751" priority="55">
      <formula>LEN(TRIM(H43))&gt;0</formula>
    </cfRule>
  </conditionalFormatting>
  <conditionalFormatting sqref="J43">
    <cfRule type="notContainsBlanks" dxfId="750" priority="54">
      <formula>LEN(TRIM(J43))&gt;0</formula>
    </cfRule>
  </conditionalFormatting>
  <conditionalFormatting sqref="I49">
    <cfRule type="notContainsBlanks" dxfId="749" priority="52">
      <formula>LEN(TRIM(I49))&gt;0</formula>
    </cfRule>
  </conditionalFormatting>
  <conditionalFormatting sqref="K49">
    <cfRule type="notContainsBlanks" dxfId="748" priority="51">
      <formula>LEN(TRIM(K49))&gt;0</formula>
    </cfRule>
  </conditionalFormatting>
  <conditionalFormatting sqref="H50:K50">
    <cfRule type="notContainsBlanks" dxfId="747" priority="50">
      <formula>LEN(TRIM(H50))&gt;0</formula>
    </cfRule>
  </conditionalFormatting>
  <conditionalFormatting sqref="K44">
    <cfRule type="notContainsBlanks" dxfId="746" priority="47">
      <formula>LEN(TRIM(K44))&gt;0</formula>
    </cfRule>
  </conditionalFormatting>
  <conditionalFormatting sqref="H45:K45">
    <cfRule type="notContainsBlanks" dxfId="745" priority="46">
      <formula>LEN(TRIM(H45))&gt;0</formula>
    </cfRule>
  </conditionalFormatting>
  <conditionalFormatting sqref="J46:K47">
    <cfRule type="notContainsBlanks" dxfId="744" priority="45">
      <formula>LEN(TRIM(J46))&gt;0</formula>
    </cfRule>
  </conditionalFormatting>
  <conditionalFormatting sqref="K61">
    <cfRule type="notContainsBlanks" dxfId="743" priority="42">
      <formula>LEN(TRIM(K61))&gt;0</formula>
    </cfRule>
  </conditionalFormatting>
  <conditionalFormatting sqref="H70:K70">
    <cfRule type="notContainsBlanks" dxfId="742" priority="37">
      <formula>LEN(TRIM(H70))&gt;0</formula>
    </cfRule>
  </conditionalFormatting>
  <conditionalFormatting sqref="I62:K62">
    <cfRule type="notContainsBlanks" dxfId="741" priority="35">
      <formula>LEN(TRIM(I62))&gt;0</formula>
    </cfRule>
  </conditionalFormatting>
  <conditionalFormatting sqref="H3:K5">
    <cfRule type="notContainsBlanks" dxfId="740" priority="71">
      <formula>LEN(TRIM(H3))&gt;0</formula>
    </cfRule>
  </conditionalFormatting>
  <conditionalFormatting sqref="L3:O5">
    <cfRule type="notContainsBlanks" dxfId="739" priority="70">
      <formula>LEN(TRIM(L3))&gt;0</formula>
    </cfRule>
  </conditionalFormatting>
  <conditionalFormatting sqref="P7:P13">
    <cfRule type="colorScale" priority="6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4:P34">
    <cfRule type="colorScale" priority="6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6">
    <cfRule type="notContainsBlanks" dxfId="738" priority="65">
      <formula>LEN(TRIM(H6))&gt;0</formula>
    </cfRule>
  </conditionalFormatting>
  <conditionalFormatting sqref="H35:K35">
    <cfRule type="notContainsBlanks" dxfId="737" priority="63">
      <formula>LEN(TRIM(H35))&gt;0</formula>
    </cfRule>
  </conditionalFormatting>
  <conditionalFormatting sqref="I43">
    <cfRule type="notContainsBlanks" dxfId="736" priority="33">
      <formula>LEN(TRIM(I43))&gt;0</formula>
    </cfRule>
  </conditionalFormatting>
  <conditionalFormatting sqref="K43">
    <cfRule type="notContainsBlanks" dxfId="735" priority="32">
      <formula>LEN(TRIM(K43))&gt;0</formula>
    </cfRule>
  </conditionalFormatting>
  <conditionalFormatting sqref="P35:P38">
    <cfRule type="colorScale" priority="3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40:O40">
    <cfRule type="notContainsBlanks" dxfId="734" priority="30">
      <formula>LEN(TRIM(L40))&gt;0</formula>
    </cfRule>
  </conditionalFormatting>
  <conditionalFormatting sqref="L35:O39">
    <cfRule type="notContainsBlanks" dxfId="733" priority="29">
      <formula>LEN(TRIM(L35))&gt;0</formula>
    </cfRule>
  </conditionalFormatting>
  <conditionalFormatting sqref="L41:O45">
    <cfRule type="notContainsBlanks" dxfId="732" priority="28">
      <formula>LEN(TRIM(L41))&gt;0</formula>
    </cfRule>
  </conditionalFormatting>
  <conditionalFormatting sqref="H44:J44">
    <cfRule type="notContainsBlanks" dxfId="731" priority="27">
      <formula>LEN(TRIM(H44))&gt;0</formula>
    </cfRule>
  </conditionalFormatting>
  <conditionalFormatting sqref="P39:P46">
    <cfRule type="colorScale" priority="2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46">
    <cfRule type="notContainsBlanks" dxfId="730" priority="25">
      <formula>LEN(TRIM(I46))&gt;0</formula>
    </cfRule>
  </conditionalFormatting>
  <conditionalFormatting sqref="P47:P48">
    <cfRule type="colorScale" priority="2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50:P52">
    <cfRule type="colorScale" priority="2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58:P70 P72:P116">
    <cfRule type="colorScale" priority="2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52:K57">
    <cfRule type="notContainsBlanks" dxfId="729" priority="21">
      <formula>LEN(TRIM(H52))&gt;0</formula>
    </cfRule>
  </conditionalFormatting>
  <conditionalFormatting sqref="L46:O57 L61:O63 L69:O70 L77:O126">
    <cfRule type="notContainsBlanks" dxfId="728" priority="20">
      <formula>LEN(TRIM(L46))&gt;0</formula>
    </cfRule>
  </conditionalFormatting>
  <conditionalFormatting sqref="H58:K59 K60">
    <cfRule type="notContainsBlanks" dxfId="727" priority="19">
      <formula>LEN(TRIM(H58))&gt;0</formula>
    </cfRule>
  </conditionalFormatting>
  <conditionalFormatting sqref="L58:O60">
    <cfRule type="notContainsBlanks" dxfId="726" priority="18">
      <formula>LEN(TRIM(L58))&gt;0</formula>
    </cfRule>
  </conditionalFormatting>
  <conditionalFormatting sqref="H62">
    <cfRule type="notContainsBlanks" dxfId="725" priority="17">
      <formula>LEN(TRIM(H62))&gt;0</formula>
    </cfRule>
  </conditionalFormatting>
  <conditionalFormatting sqref="I60:J60">
    <cfRule type="notContainsBlanks" dxfId="724" priority="16">
      <formula>LEN(TRIM(I60))&gt;0</formula>
    </cfRule>
  </conditionalFormatting>
  <conditionalFormatting sqref="H60">
    <cfRule type="notContainsBlanks" dxfId="723" priority="15">
      <formula>LEN(TRIM(H60))&gt;0</formula>
    </cfRule>
  </conditionalFormatting>
  <conditionalFormatting sqref="H63:K63">
    <cfRule type="notContainsBlanks" dxfId="722" priority="14">
      <formula>LEN(TRIM(H63))&gt;0</formula>
    </cfRule>
  </conditionalFormatting>
  <conditionalFormatting sqref="L64:O65">
    <cfRule type="notContainsBlanks" dxfId="721" priority="13">
      <formula>LEN(TRIM(L64))&gt;0</formula>
    </cfRule>
  </conditionalFormatting>
  <conditionalFormatting sqref="H64:K65">
    <cfRule type="notContainsBlanks" dxfId="720" priority="12">
      <formula>LEN(TRIM(H64))&gt;0</formula>
    </cfRule>
  </conditionalFormatting>
  <conditionalFormatting sqref="L66:O67">
    <cfRule type="notContainsBlanks" dxfId="719" priority="11">
      <formula>LEN(TRIM(L66))&gt;0</formula>
    </cfRule>
  </conditionalFormatting>
  <conditionalFormatting sqref="H66:K67">
    <cfRule type="notContainsBlanks" dxfId="718" priority="10">
      <formula>LEN(TRIM(H66))&gt;0</formula>
    </cfRule>
  </conditionalFormatting>
  <conditionalFormatting sqref="H68:K68">
    <cfRule type="notContainsBlanks" dxfId="717" priority="8">
      <formula>LEN(TRIM(H68))&gt;0</formula>
    </cfRule>
  </conditionalFormatting>
  <conditionalFormatting sqref="P71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1:K74">
    <cfRule type="notContainsBlanks" dxfId="716" priority="5">
      <formula>LEN(TRIM(H71))&gt;0</formula>
    </cfRule>
  </conditionalFormatting>
  <conditionalFormatting sqref="L68:O68">
    <cfRule type="notContainsBlanks" dxfId="715" priority="4">
      <formula>LEN(TRIM(L68))&gt;0</formula>
    </cfRule>
  </conditionalFormatting>
  <conditionalFormatting sqref="L71:O76">
    <cfRule type="notContainsBlanks" dxfId="714" priority="2">
      <formula>LEN(TRIM(L71))&gt;0</formula>
    </cfRule>
  </conditionalFormatting>
  <conditionalFormatting sqref="P2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C1115"/>
  <sheetViews>
    <sheetView topLeftCell="C1" zoomScale="91" zoomScaleNormal="91" workbookViewId="0">
      <pane xSplit="3" ySplit="25" topLeftCell="F26" activePane="bottomRight" state="frozen"/>
      <selection activeCell="C1" sqref="C1"/>
      <selection pane="topRight" activeCell="F1" sqref="F1"/>
      <selection pane="bottomLeft" activeCell="C26" sqref="C26"/>
      <selection pane="bottomRight"/>
    </sheetView>
  </sheetViews>
  <sheetFormatPr defaultColWidth="14.44140625" defaultRowHeight="13.2"/>
  <cols>
    <col min="1" max="1" width="7.5546875" style="375" customWidth="1"/>
    <col min="2" max="2" width="20.21875" customWidth="1"/>
    <col min="3" max="3" width="20" customWidth="1"/>
    <col min="4" max="4" width="10.21875" hidden="1" customWidth="1"/>
    <col min="5" max="5" width="10.5546875" hidden="1" customWidth="1"/>
    <col min="6" max="6" width="33.77734375" customWidth="1"/>
    <col min="7" max="7" width="10.77734375" customWidth="1"/>
    <col min="8" max="11" width="6.21875" customWidth="1"/>
    <col min="12" max="15" width="7.21875" customWidth="1"/>
    <col min="16" max="16" width="14.44140625" customWidth="1"/>
    <col min="17" max="17" width="2.44140625" customWidth="1"/>
    <col min="18" max="18" width="18.21875" hidden="1" customWidth="1"/>
    <col min="19" max="19" width="16" hidden="1" customWidth="1"/>
    <col min="20" max="20" width="18.21875" hidden="1" customWidth="1"/>
    <col min="21" max="21" width="8.77734375" hidden="1" customWidth="1"/>
    <col min="22" max="25" width="28.77734375" customWidth="1"/>
    <col min="26" max="26" width="2.77734375" customWidth="1"/>
    <col min="27" max="28" width="14.44140625" customWidth="1"/>
  </cols>
  <sheetData>
    <row r="1" spans="1:28" ht="15" customHeight="1" thickBot="1">
      <c r="A1" s="525"/>
      <c r="B1" s="526" t="s">
        <v>701</v>
      </c>
      <c r="C1" s="525"/>
      <c r="D1" s="525"/>
      <c r="E1" s="525"/>
      <c r="F1" s="525"/>
      <c r="G1" s="525"/>
      <c r="H1" s="525"/>
      <c r="I1" s="525"/>
      <c r="J1" s="525"/>
      <c r="K1" s="525"/>
      <c r="L1" s="525"/>
      <c r="M1" s="525"/>
      <c r="N1" s="525"/>
      <c r="O1" s="525"/>
      <c r="P1" s="525"/>
      <c r="Q1" s="525"/>
      <c r="R1" s="525"/>
      <c r="S1" s="525"/>
      <c r="T1" s="525"/>
      <c r="U1" s="525"/>
      <c r="V1" s="525"/>
      <c r="W1" s="525"/>
      <c r="X1" s="525"/>
      <c r="Y1" s="525"/>
      <c r="Z1" s="525"/>
      <c r="AA1" s="525"/>
      <c r="AB1" s="525"/>
    </row>
    <row r="2" spans="1:28" ht="15" customHeight="1" thickBot="1">
      <c r="A2" s="525"/>
      <c r="B2" s="525"/>
      <c r="C2" s="525"/>
      <c r="D2" s="525"/>
      <c r="E2" s="525"/>
      <c r="F2" s="525"/>
      <c r="G2" s="525"/>
      <c r="H2" s="525"/>
      <c r="I2" s="525"/>
      <c r="J2" s="525"/>
      <c r="K2" s="525"/>
      <c r="L2" s="525"/>
      <c r="M2" s="527"/>
      <c r="N2" s="528"/>
      <c r="O2" s="529" t="s">
        <v>31</v>
      </c>
      <c r="P2" s="12">
        <f>AVERAGE(P6:P102)</f>
        <v>0</v>
      </c>
      <c r="Q2" s="525"/>
      <c r="R2" s="525"/>
      <c r="S2" s="525"/>
      <c r="T2" s="525"/>
      <c r="U2" s="525"/>
      <c r="V2" s="525"/>
      <c r="W2" s="525"/>
      <c r="X2" s="525"/>
      <c r="Y2" s="525"/>
      <c r="Z2" s="525"/>
      <c r="AA2" s="525"/>
      <c r="AB2" s="525"/>
    </row>
    <row r="3" spans="1:28" ht="15" customHeight="1" thickBot="1">
      <c r="A3" s="525"/>
      <c r="B3" s="525" t="s">
        <v>63</v>
      </c>
      <c r="C3" s="530"/>
      <c r="D3" s="525"/>
      <c r="E3" s="530" t="s">
        <v>17</v>
      </c>
      <c r="F3" s="531"/>
      <c r="G3" s="532"/>
      <c r="H3" s="2589" t="s">
        <v>18</v>
      </c>
      <c r="I3" s="2590"/>
      <c r="J3" s="2590"/>
      <c r="K3" s="2591"/>
      <c r="L3" s="2592" t="s">
        <v>18</v>
      </c>
      <c r="M3" s="2593"/>
      <c r="N3" s="2593"/>
      <c r="O3" s="2594"/>
      <c r="P3" s="533"/>
      <c r="Q3" s="525"/>
      <c r="R3" s="2595" t="s">
        <v>64</v>
      </c>
      <c r="S3" s="2596"/>
      <c r="T3" s="2597"/>
      <c r="U3" s="534"/>
      <c r="V3" s="535"/>
      <c r="W3" s="536"/>
      <c r="X3" s="535"/>
      <c r="Y3" s="536"/>
      <c r="Z3" s="537"/>
      <c r="AA3" s="535"/>
      <c r="AB3" s="536"/>
    </row>
    <row r="4" spans="1:28" ht="15" customHeight="1" thickBot="1">
      <c r="A4" s="525"/>
      <c r="B4" s="525"/>
      <c r="C4" s="525"/>
      <c r="D4" s="525"/>
      <c r="E4" s="525"/>
      <c r="F4" s="525"/>
      <c r="G4" s="538"/>
      <c r="H4" s="2598" t="s">
        <v>32</v>
      </c>
      <c r="I4" s="2598"/>
      <c r="J4" s="2598"/>
      <c r="K4" s="2598"/>
      <c r="L4" s="2599" t="s">
        <v>33</v>
      </c>
      <c r="M4" s="2599"/>
      <c r="N4" s="2599"/>
      <c r="O4" s="2599"/>
      <c r="P4" s="539" t="s">
        <v>34</v>
      </c>
      <c r="Q4" s="525"/>
      <c r="R4" s="2600" t="s">
        <v>13</v>
      </c>
      <c r="S4" s="2600" t="s">
        <v>19</v>
      </c>
      <c r="T4" s="2600" t="s">
        <v>30</v>
      </c>
      <c r="U4" s="534"/>
      <c r="V4" s="2586" t="s">
        <v>604</v>
      </c>
      <c r="W4" s="2587"/>
      <c r="X4" s="2587"/>
      <c r="Y4" s="2588"/>
      <c r="Z4" s="540"/>
      <c r="AA4" s="2552" t="s">
        <v>20</v>
      </c>
      <c r="AB4" s="2553"/>
    </row>
    <row r="5" spans="1:28" ht="35.25" customHeight="1" thickBot="1">
      <c r="A5" s="541" t="s">
        <v>65</v>
      </c>
      <c r="B5" s="542" t="s">
        <v>66</v>
      </c>
      <c r="C5" s="543" t="s">
        <v>67</v>
      </c>
      <c r="D5" s="544" t="s">
        <v>68</v>
      </c>
      <c r="E5" s="545" t="s">
        <v>69</v>
      </c>
      <c r="F5" s="546" t="s">
        <v>585</v>
      </c>
      <c r="G5" s="547" t="s">
        <v>70</v>
      </c>
      <c r="H5" s="548" t="s">
        <v>10</v>
      </c>
      <c r="I5" s="548" t="s">
        <v>21</v>
      </c>
      <c r="J5" s="548" t="s">
        <v>22</v>
      </c>
      <c r="K5" s="548" t="s">
        <v>23</v>
      </c>
      <c r="L5" s="549" t="s">
        <v>10</v>
      </c>
      <c r="M5" s="549" t="s">
        <v>21</v>
      </c>
      <c r="N5" s="549" t="s">
        <v>22</v>
      </c>
      <c r="O5" s="549" t="s">
        <v>23</v>
      </c>
      <c r="P5" s="550" t="s">
        <v>71</v>
      </c>
      <c r="Q5" s="525"/>
      <c r="R5" s="2601"/>
      <c r="S5" s="2601"/>
      <c r="T5" s="2601"/>
      <c r="U5" s="551"/>
      <c r="V5" s="552" t="s">
        <v>35</v>
      </c>
      <c r="W5" s="553" t="s">
        <v>36</v>
      </c>
      <c r="X5" s="553" t="s">
        <v>37</v>
      </c>
      <c r="Y5" s="554" t="s">
        <v>38</v>
      </c>
      <c r="Z5" s="555"/>
      <c r="AA5" s="63" t="s">
        <v>2</v>
      </c>
      <c r="AB5" s="64" t="s">
        <v>24</v>
      </c>
    </row>
    <row r="6" spans="1:28" ht="27.75" hidden="1" customHeight="1" thickBot="1">
      <c r="A6" s="2554" t="s">
        <v>72</v>
      </c>
      <c r="B6" s="2555" t="s">
        <v>73</v>
      </c>
      <c r="C6" s="2558" t="s">
        <v>74</v>
      </c>
      <c r="D6" s="2560">
        <v>0.87</v>
      </c>
      <c r="E6" s="2563" t="s">
        <v>75</v>
      </c>
      <c r="F6" s="531"/>
      <c r="G6" s="557"/>
      <c r="H6" s="558"/>
      <c r="I6" s="558"/>
      <c r="J6" s="558"/>
      <c r="K6" s="558"/>
      <c r="L6" s="559"/>
      <c r="M6" s="559"/>
      <c r="N6" s="559"/>
      <c r="O6" s="559"/>
      <c r="P6" s="65"/>
      <c r="Q6" s="525"/>
      <c r="R6" s="560"/>
      <c r="S6" s="561"/>
      <c r="T6" s="562">
        <f>R6-S6</f>
        <v>0</v>
      </c>
      <c r="U6" s="525"/>
      <c r="V6" s="560"/>
      <c r="W6" s="561"/>
      <c r="X6" s="561"/>
      <c r="Y6" s="562"/>
      <c r="Z6" s="525"/>
      <c r="AA6" s="560"/>
      <c r="AB6" s="562"/>
    </row>
    <row r="7" spans="1:28" ht="27.75" hidden="1" customHeight="1" thickBot="1">
      <c r="A7" s="2554"/>
      <c r="B7" s="2556"/>
      <c r="C7" s="2558"/>
      <c r="D7" s="2561"/>
      <c r="E7" s="2564"/>
      <c r="F7" s="531"/>
      <c r="G7" s="557"/>
      <c r="H7" s="558"/>
      <c r="I7" s="558"/>
      <c r="J7" s="558"/>
      <c r="K7" s="558"/>
      <c r="L7" s="559"/>
      <c r="M7" s="559"/>
      <c r="N7" s="559"/>
      <c r="O7" s="559"/>
      <c r="P7" s="65"/>
      <c r="Q7" s="525"/>
      <c r="R7" s="563"/>
      <c r="S7" s="530"/>
      <c r="T7" s="562">
        <f t="shared" ref="T7:T70" si="0">R7-S7</f>
        <v>0</v>
      </c>
      <c r="U7" s="525"/>
      <c r="V7" s="563"/>
      <c r="W7" s="530"/>
      <c r="X7" s="530"/>
      <c r="Y7" s="564"/>
      <c r="Z7" s="525"/>
      <c r="AA7" s="563"/>
      <c r="AB7" s="564"/>
    </row>
    <row r="8" spans="1:28" ht="27.75" hidden="1" customHeight="1" thickBot="1">
      <c r="A8" s="2554"/>
      <c r="B8" s="2556"/>
      <c r="C8" s="2558"/>
      <c r="D8" s="2561"/>
      <c r="E8" s="2564"/>
      <c r="F8" s="531"/>
      <c r="G8" s="557"/>
      <c r="H8" s="558"/>
      <c r="I8" s="558"/>
      <c r="J8" s="558"/>
      <c r="K8" s="558"/>
      <c r="L8" s="559"/>
      <c r="M8" s="559"/>
      <c r="N8" s="559"/>
      <c r="O8" s="559"/>
      <c r="P8" s="65"/>
      <c r="Q8" s="525"/>
      <c r="R8" s="563"/>
      <c r="S8" s="530"/>
      <c r="T8" s="562">
        <f t="shared" si="0"/>
        <v>0</v>
      </c>
      <c r="U8" s="525"/>
      <c r="V8" s="563"/>
      <c r="W8" s="530"/>
      <c r="X8" s="530"/>
      <c r="Y8" s="564"/>
      <c r="Z8" s="525"/>
      <c r="AA8" s="563"/>
      <c r="AB8" s="564"/>
    </row>
    <row r="9" spans="1:28" ht="27.75" hidden="1" customHeight="1" thickBot="1">
      <c r="A9" s="2554"/>
      <c r="B9" s="2556"/>
      <c r="C9" s="2559"/>
      <c r="D9" s="2562"/>
      <c r="E9" s="2565"/>
      <c r="F9" s="565"/>
      <c r="G9" s="566"/>
      <c r="H9" s="567"/>
      <c r="I9" s="567"/>
      <c r="J9" s="567"/>
      <c r="K9" s="567"/>
      <c r="L9" s="568"/>
      <c r="M9" s="568"/>
      <c r="N9" s="568"/>
      <c r="O9" s="568"/>
      <c r="P9" s="65"/>
      <c r="Q9" s="525"/>
      <c r="R9" s="563"/>
      <c r="S9" s="530"/>
      <c r="T9" s="562">
        <f t="shared" si="0"/>
        <v>0</v>
      </c>
      <c r="U9" s="525"/>
      <c r="V9" s="563"/>
      <c r="W9" s="530"/>
      <c r="X9" s="530"/>
      <c r="Y9" s="564"/>
      <c r="Z9" s="525"/>
      <c r="AA9" s="563"/>
      <c r="AB9" s="564"/>
    </row>
    <row r="10" spans="1:28" ht="27.75" hidden="1" customHeight="1" thickBot="1">
      <c r="A10" s="2554"/>
      <c r="B10" s="2556"/>
      <c r="C10" s="2566" t="s">
        <v>76</v>
      </c>
      <c r="D10" s="2569">
        <v>0.63</v>
      </c>
      <c r="E10" s="2572" t="s">
        <v>77</v>
      </c>
      <c r="F10" s="569"/>
      <c r="G10" s="570"/>
      <c r="H10" s="571"/>
      <c r="I10" s="571"/>
      <c r="J10" s="571"/>
      <c r="K10" s="571"/>
      <c r="L10" s="572"/>
      <c r="M10" s="572"/>
      <c r="N10" s="572"/>
      <c r="O10" s="572"/>
      <c r="P10" s="65"/>
      <c r="Q10" s="525"/>
      <c r="R10" s="563"/>
      <c r="S10" s="530"/>
      <c r="T10" s="562">
        <f t="shared" si="0"/>
        <v>0</v>
      </c>
      <c r="U10" s="525"/>
      <c r="V10" s="563"/>
      <c r="W10" s="530"/>
      <c r="X10" s="530"/>
      <c r="Y10" s="564"/>
      <c r="Z10" s="525"/>
      <c r="AA10" s="563"/>
      <c r="AB10" s="564"/>
    </row>
    <row r="11" spans="1:28" ht="27.75" hidden="1" customHeight="1" thickBot="1">
      <c r="A11" s="2554"/>
      <c r="B11" s="2556"/>
      <c r="C11" s="2567"/>
      <c r="D11" s="2570"/>
      <c r="E11" s="2564"/>
      <c r="F11" s="531"/>
      <c r="G11" s="557"/>
      <c r="H11" s="558"/>
      <c r="I11" s="558"/>
      <c r="J11" s="558"/>
      <c r="K11" s="558"/>
      <c r="L11" s="559"/>
      <c r="M11" s="559"/>
      <c r="N11" s="559"/>
      <c r="O11" s="559"/>
      <c r="P11" s="65"/>
      <c r="Q11" s="525"/>
      <c r="R11" s="563"/>
      <c r="S11" s="530"/>
      <c r="T11" s="562">
        <f t="shared" si="0"/>
        <v>0</v>
      </c>
      <c r="U11" s="525"/>
      <c r="V11" s="563"/>
      <c r="W11" s="530"/>
      <c r="X11" s="530"/>
      <c r="Y11" s="564"/>
      <c r="Z11" s="525"/>
      <c r="AA11" s="563"/>
      <c r="AB11" s="564"/>
    </row>
    <row r="12" spans="1:28" ht="27.75" hidden="1" customHeight="1" thickBot="1">
      <c r="A12" s="2554"/>
      <c r="B12" s="2556"/>
      <c r="C12" s="2567"/>
      <c r="D12" s="2570"/>
      <c r="E12" s="2564"/>
      <c r="F12" s="531"/>
      <c r="G12" s="557"/>
      <c r="H12" s="558"/>
      <c r="I12" s="558"/>
      <c r="J12" s="558"/>
      <c r="K12" s="558"/>
      <c r="L12" s="559"/>
      <c r="M12" s="559"/>
      <c r="N12" s="559"/>
      <c r="O12" s="559"/>
      <c r="P12" s="65"/>
      <c r="Q12" s="525"/>
      <c r="R12" s="563"/>
      <c r="S12" s="530"/>
      <c r="T12" s="562">
        <f t="shared" si="0"/>
        <v>0</v>
      </c>
      <c r="U12" s="525"/>
      <c r="V12" s="563"/>
      <c r="W12" s="530"/>
      <c r="X12" s="530"/>
      <c r="Y12" s="564"/>
      <c r="Z12" s="525"/>
      <c r="AA12" s="563"/>
      <c r="AB12" s="564"/>
    </row>
    <row r="13" spans="1:28" ht="32.25" hidden="1" customHeight="1" thickBot="1">
      <c r="A13" s="2554"/>
      <c r="B13" s="2557"/>
      <c r="C13" s="2568"/>
      <c r="D13" s="2571"/>
      <c r="E13" s="2565"/>
      <c r="F13" s="565"/>
      <c r="G13" s="566"/>
      <c r="H13" s="567"/>
      <c r="I13" s="567"/>
      <c r="J13" s="567"/>
      <c r="K13" s="567"/>
      <c r="L13" s="568"/>
      <c r="M13" s="568"/>
      <c r="N13" s="568"/>
      <c r="O13" s="568"/>
      <c r="P13" s="65"/>
      <c r="Q13" s="525"/>
      <c r="R13" s="563"/>
      <c r="S13" s="530"/>
      <c r="T13" s="562">
        <f t="shared" si="0"/>
        <v>0</v>
      </c>
      <c r="U13" s="525"/>
      <c r="V13" s="563"/>
      <c r="W13" s="530"/>
      <c r="X13" s="530"/>
      <c r="Y13" s="564"/>
      <c r="Z13" s="525"/>
      <c r="AA13" s="563"/>
      <c r="AB13" s="564"/>
    </row>
    <row r="14" spans="1:28" ht="32.25" hidden="1" customHeight="1" thickBot="1">
      <c r="A14" s="2554"/>
      <c r="B14" s="2582" t="s">
        <v>78</v>
      </c>
      <c r="C14" s="2583" t="s">
        <v>79</v>
      </c>
      <c r="D14" s="2569">
        <v>0.44</v>
      </c>
      <c r="E14" s="2572" t="s">
        <v>80</v>
      </c>
      <c r="F14" s="569"/>
      <c r="G14" s="570"/>
      <c r="H14" s="571"/>
      <c r="I14" s="571"/>
      <c r="J14" s="571"/>
      <c r="K14" s="571"/>
      <c r="L14" s="572"/>
      <c r="M14" s="572"/>
      <c r="N14" s="572"/>
      <c r="O14" s="572"/>
      <c r="P14" s="65"/>
      <c r="Q14" s="525"/>
      <c r="R14" s="563"/>
      <c r="S14" s="530"/>
      <c r="T14" s="562">
        <f t="shared" si="0"/>
        <v>0</v>
      </c>
      <c r="U14" s="525"/>
      <c r="V14" s="563"/>
      <c r="W14" s="530"/>
      <c r="X14" s="530"/>
      <c r="Y14" s="564"/>
      <c r="Z14" s="525"/>
      <c r="AA14" s="563"/>
      <c r="AB14" s="564"/>
    </row>
    <row r="15" spans="1:28" ht="32.25" hidden="1" customHeight="1" thickBot="1">
      <c r="A15" s="2554"/>
      <c r="B15" s="2574"/>
      <c r="C15" s="2584"/>
      <c r="D15" s="2570"/>
      <c r="E15" s="2564"/>
      <c r="F15" s="531"/>
      <c r="G15" s="557"/>
      <c r="H15" s="558"/>
      <c r="I15" s="558"/>
      <c r="J15" s="558"/>
      <c r="K15" s="558"/>
      <c r="L15" s="559"/>
      <c r="M15" s="559"/>
      <c r="N15" s="559"/>
      <c r="O15" s="559"/>
      <c r="P15" s="65"/>
      <c r="Q15" s="525"/>
      <c r="R15" s="563"/>
      <c r="S15" s="530"/>
      <c r="T15" s="562">
        <f t="shared" si="0"/>
        <v>0</v>
      </c>
      <c r="U15" s="525"/>
      <c r="V15" s="563"/>
      <c r="W15" s="530"/>
      <c r="X15" s="530"/>
      <c r="Y15" s="564"/>
      <c r="Z15" s="525"/>
      <c r="AA15" s="563"/>
      <c r="AB15" s="564"/>
    </row>
    <row r="16" spans="1:28" ht="32.25" hidden="1" customHeight="1" thickBot="1">
      <c r="A16" s="2554"/>
      <c r="B16" s="2574"/>
      <c r="C16" s="2584"/>
      <c r="D16" s="2570"/>
      <c r="E16" s="2564"/>
      <c r="F16" s="531"/>
      <c r="G16" s="557"/>
      <c r="H16" s="558"/>
      <c r="I16" s="558"/>
      <c r="J16" s="558"/>
      <c r="K16" s="558"/>
      <c r="L16" s="559"/>
      <c r="M16" s="559"/>
      <c r="N16" s="559"/>
      <c r="O16" s="559"/>
      <c r="P16" s="65"/>
      <c r="Q16" s="525"/>
      <c r="R16" s="563"/>
      <c r="S16" s="530"/>
      <c r="T16" s="562">
        <f t="shared" si="0"/>
        <v>0</v>
      </c>
      <c r="U16" s="525"/>
      <c r="V16" s="563"/>
      <c r="W16" s="530"/>
      <c r="X16" s="530"/>
      <c r="Y16" s="564"/>
      <c r="Z16" s="525"/>
      <c r="AA16" s="563"/>
      <c r="AB16" s="564"/>
    </row>
    <row r="17" spans="1:28" ht="33.75" hidden="1" customHeight="1" thickBot="1">
      <c r="A17" s="2554"/>
      <c r="B17" s="2574"/>
      <c r="C17" s="2585"/>
      <c r="D17" s="2571"/>
      <c r="E17" s="2565"/>
      <c r="F17" s="565"/>
      <c r="G17" s="566"/>
      <c r="H17" s="567"/>
      <c r="I17" s="567"/>
      <c r="J17" s="567"/>
      <c r="K17" s="567"/>
      <c r="L17" s="568"/>
      <c r="M17" s="568"/>
      <c r="N17" s="568"/>
      <c r="O17" s="568"/>
      <c r="P17" s="65"/>
      <c r="Q17" s="525"/>
      <c r="R17" s="563"/>
      <c r="S17" s="530"/>
      <c r="T17" s="562">
        <f t="shared" si="0"/>
        <v>0</v>
      </c>
      <c r="U17" s="525"/>
      <c r="V17" s="563"/>
      <c r="W17" s="530"/>
      <c r="X17" s="530"/>
      <c r="Y17" s="564"/>
      <c r="Z17" s="525"/>
      <c r="AA17" s="563"/>
      <c r="AB17" s="564"/>
    </row>
    <row r="18" spans="1:28" ht="33.75" hidden="1" customHeight="1" thickBot="1">
      <c r="A18" s="2554"/>
      <c r="B18" s="2574"/>
      <c r="C18" s="2606" t="s">
        <v>81</v>
      </c>
      <c r="D18" s="2609"/>
      <c r="E18" s="2612"/>
      <c r="F18" s="569"/>
      <c r="G18" s="570"/>
      <c r="H18" s="571"/>
      <c r="I18" s="571"/>
      <c r="J18" s="571"/>
      <c r="K18" s="571"/>
      <c r="L18" s="572"/>
      <c r="M18" s="572"/>
      <c r="N18" s="572"/>
      <c r="O18" s="572"/>
      <c r="P18" s="65"/>
      <c r="Q18" s="525"/>
      <c r="R18" s="563"/>
      <c r="S18" s="530"/>
      <c r="T18" s="562">
        <f t="shared" si="0"/>
        <v>0</v>
      </c>
      <c r="U18" s="525"/>
      <c r="V18" s="563"/>
      <c r="W18" s="530"/>
      <c r="X18" s="530"/>
      <c r="Y18" s="564"/>
      <c r="Z18" s="525"/>
      <c r="AA18" s="563"/>
      <c r="AB18" s="564"/>
    </row>
    <row r="19" spans="1:28" ht="33.75" hidden="1" customHeight="1" thickBot="1">
      <c r="A19" s="2554"/>
      <c r="B19" s="2574"/>
      <c r="C19" s="2607"/>
      <c r="D19" s="2610"/>
      <c r="E19" s="2613"/>
      <c r="F19" s="531"/>
      <c r="G19" s="557"/>
      <c r="H19" s="558"/>
      <c r="I19" s="558"/>
      <c r="J19" s="558"/>
      <c r="K19" s="558"/>
      <c r="L19" s="559"/>
      <c r="M19" s="559"/>
      <c r="N19" s="559"/>
      <c r="O19" s="559"/>
      <c r="P19" s="65"/>
      <c r="Q19" s="525"/>
      <c r="R19" s="563"/>
      <c r="S19" s="530"/>
      <c r="T19" s="562">
        <f t="shared" si="0"/>
        <v>0</v>
      </c>
      <c r="U19" s="525"/>
      <c r="V19" s="563"/>
      <c r="W19" s="530"/>
      <c r="X19" s="530"/>
      <c r="Y19" s="564"/>
      <c r="Z19" s="525"/>
      <c r="AA19" s="563"/>
      <c r="AB19" s="564"/>
    </row>
    <row r="20" spans="1:28" ht="37.5" hidden="1" customHeight="1" thickBot="1">
      <c r="A20" s="2554"/>
      <c r="B20" s="2574"/>
      <c r="C20" s="2607"/>
      <c r="D20" s="2610"/>
      <c r="E20" s="2613"/>
      <c r="F20" s="531"/>
      <c r="G20" s="557"/>
      <c r="H20" s="558"/>
      <c r="I20" s="558"/>
      <c r="J20" s="558"/>
      <c r="K20" s="558"/>
      <c r="L20" s="559"/>
      <c r="M20" s="559"/>
      <c r="N20" s="559"/>
      <c r="O20" s="559"/>
      <c r="P20" s="65"/>
      <c r="Q20" s="525"/>
      <c r="R20" s="563"/>
      <c r="S20" s="530"/>
      <c r="T20" s="562">
        <f t="shared" si="0"/>
        <v>0</v>
      </c>
      <c r="U20" s="525"/>
      <c r="V20" s="563"/>
      <c r="W20" s="530"/>
      <c r="X20" s="530"/>
      <c r="Y20" s="564"/>
      <c r="Z20" s="525"/>
      <c r="AA20" s="563"/>
      <c r="AB20" s="564"/>
    </row>
    <row r="21" spans="1:28" ht="39" hidden="1" customHeight="1" thickBot="1">
      <c r="A21" s="2554"/>
      <c r="B21" s="2575"/>
      <c r="C21" s="2608"/>
      <c r="D21" s="2611"/>
      <c r="E21" s="2614"/>
      <c r="F21" s="565"/>
      <c r="G21" s="566"/>
      <c r="H21" s="567"/>
      <c r="I21" s="567"/>
      <c r="J21" s="567"/>
      <c r="K21" s="567"/>
      <c r="L21" s="568"/>
      <c r="M21" s="568"/>
      <c r="N21" s="568"/>
      <c r="O21" s="568"/>
      <c r="P21" s="65"/>
      <c r="Q21" s="525"/>
      <c r="R21" s="563"/>
      <c r="S21" s="530"/>
      <c r="T21" s="562">
        <f t="shared" si="0"/>
        <v>0</v>
      </c>
      <c r="U21" s="525"/>
      <c r="V21" s="563"/>
      <c r="W21" s="530"/>
      <c r="X21" s="530"/>
      <c r="Y21" s="564"/>
      <c r="Z21" s="525"/>
      <c r="AA21" s="563"/>
      <c r="AB21" s="564"/>
    </row>
    <row r="22" spans="1:28" ht="32.25" hidden="1" customHeight="1" thickBot="1">
      <c r="A22" s="2554"/>
      <c r="B22" s="2573" t="s">
        <v>128</v>
      </c>
      <c r="C22" s="2566" t="s">
        <v>82</v>
      </c>
      <c r="D22" s="2576">
        <v>0.92</v>
      </c>
      <c r="E22" s="2572" t="s">
        <v>75</v>
      </c>
      <c r="F22" s="569"/>
      <c r="G22" s="570"/>
      <c r="H22" s="571"/>
      <c r="I22" s="571"/>
      <c r="J22" s="571"/>
      <c r="K22" s="571"/>
      <c r="L22" s="572"/>
      <c r="M22" s="572"/>
      <c r="N22" s="572"/>
      <c r="O22" s="572"/>
      <c r="P22" s="65"/>
      <c r="Q22" s="525"/>
      <c r="R22" s="563"/>
      <c r="S22" s="530"/>
      <c r="T22" s="562">
        <f t="shared" si="0"/>
        <v>0</v>
      </c>
      <c r="U22" s="525"/>
      <c r="V22" s="563"/>
      <c r="W22" s="530"/>
      <c r="X22" s="530"/>
      <c r="Y22" s="564"/>
      <c r="Z22" s="525"/>
      <c r="AA22" s="563"/>
      <c r="AB22" s="564"/>
    </row>
    <row r="23" spans="1:28" ht="32.25" hidden="1" customHeight="1" thickBot="1">
      <c r="A23" s="2554"/>
      <c r="B23" s="2574"/>
      <c r="C23" s="2567"/>
      <c r="D23" s="2577"/>
      <c r="E23" s="2564"/>
      <c r="F23" s="531"/>
      <c r="G23" s="557"/>
      <c r="H23" s="558"/>
      <c r="I23" s="558"/>
      <c r="J23" s="558"/>
      <c r="K23" s="558"/>
      <c r="L23" s="559"/>
      <c r="M23" s="559"/>
      <c r="N23" s="559"/>
      <c r="O23" s="559"/>
      <c r="P23" s="65"/>
      <c r="Q23" s="525"/>
      <c r="R23" s="563"/>
      <c r="S23" s="530"/>
      <c r="T23" s="562">
        <f t="shared" si="0"/>
        <v>0</v>
      </c>
      <c r="U23" s="525"/>
      <c r="V23" s="563"/>
      <c r="W23" s="530"/>
      <c r="X23" s="530"/>
      <c r="Y23" s="564"/>
      <c r="Z23" s="525"/>
      <c r="AA23" s="563"/>
      <c r="AB23" s="564"/>
    </row>
    <row r="24" spans="1:28" ht="32.25" hidden="1" customHeight="1" thickBot="1">
      <c r="A24" s="2554"/>
      <c r="B24" s="2574"/>
      <c r="C24" s="2567"/>
      <c r="D24" s="2577"/>
      <c r="E24" s="2564"/>
      <c r="F24" s="531"/>
      <c r="G24" s="557"/>
      <c r="H24" s="558"/>
      <c r="I24" s="558"/>
      <c r="J24" s="558"/>
      <c r="K24" s="558"/>
      <c r="L24" s="559"/>
      <c r="M24" s="559"/>
      <c r="N24" s="559"/>
      <c r="O24" s="559"/>
      <c r="P24" s="65"/>
      <c r="Q24" s="525"/>
      <c r="R24" s="563"/>
      <c r="S24" s="530"/>
      <c r="T24" s="562">
        <f t="shared" si="0"/>
        <v>0</v>
      </c>
      <c r="U24" s="525"/>
      <c r="V24" s="563"/>
      <c r="W24" s="530"/>
      <c r="X24" s="530"/>
      <c r="Y24" s="564"/>
      <c r="Z24" s="525"/>
      <c r="AA24" s="563"/>
      <c r="AB24" s="564"/>
    </row>
    <row r="25" spans="1:28" ht="32.25" hidden="1" customHeight="1" thickBot="1">
      <c r="A25" s="2554"/>
      <c r="B25" s="2574"/>
      <c r="C25" s="2568"/>
      <c r="D25" s="2578"/>
      <c r="E25" s="2565"/>
      <c r="F25" s="565"/>
      <c r="G25" s="566"/>
      <c r="H25" s="567"/>
      <c r="I25" s="567"/>
      <c r="J25" s="567"/>
      <c r="K25" s="567"/>
      <c r="L25" s="568"/>
      <c r="M25" s="568"/>
      <c r="N25" s="568"/>
      <c r="O25" s="568"/>
      <c r="P25" s="65"/>
      <c r="Q25" s="525"/>
      <c r="R25" s="563"/>
      <c r="S25" s="530"/>
      <c r="T25" s="562">
        <f t="shared" si="0"/>
        <v>0</v>
      </c>
      <c r="U25" s="525"/>
      <c r="V25" s="563"/>
      <c r="W25" s="530"/>
      <c r="X25" s="530"/>
      <c r="Y25" s="564"/>
      <c r="Z25" s="525"/>
      <c r="AA25" s="563"/>
      <c r="AB25" s="564"/>
    </row>
    <row r="26" spans="1:28" ht="79.05" customHeight="1" thickBot="1">
      <c r="A26" s="2554"/>
      <c r="B26" s="2574"/>
      <c r="C26" s="2579" t="s">
        <v>83</v>
      </c>
      <c r="D26" s="2576">
        <v>0.83</v>
      </c>
      <c r="E26" s="2572" t="s">
        <v>77</v>
      </c>
      <c r="F26" s="686" t="s">
        <v>269</v>
      </c>
      <c r="G26" s="570">
        <v>12</v>
      </c>
      <c r="H26" s="558">
        <v>1</v>
      </c>
      <c r="I26" s="558">
        <v>1</v>
      </c>
      <c r="J26" s="558">
        <v>1</v>
      </c>
      <c r="K26" s="558">
        <v>1</v>
      </c>
      <c r="L26" s="163"/>
      <c r="M26" s="163"/>
      <c r="N26" s="163"/>
      <c r="O26" s="163"/>
      <c r="P26" s="65">
        <f t="shared" ref="P26" si="1">(SUM(L26:O26)/SUM(H26:K26))</f>
        <v>0</v>
      </c>
      <c r="Q26" s="525"/>
      <c r="R26" s="563">
        <v>50000</v>
      </c>
      <c r="S26" s="530"/>
      <c r="T26" s="562">
        <f t="shared" si="0"/>
        <v>50000</v>
      </c>
      <c r="U26" s="525"/>
      <c r="V26" s="563"/>
      <c r="W26" s="530"/>
      <c r="X26" s="530"/>
      <c r="Y26" s="564"/>
      <c r="Z26" s="525"/>
      <c r="AA26" s="563"/>
      <c r="AB26" s="564"/>
    </row>
    <row r="27" spans="1:28" ht="25.5" hidden="1" customHeight="1" thickBot="1">
      <c r="A27" s="2554"/>
      <c r="B27" s="2574"/>
      <c r="C27" s="2580"/>
      <c r="D27" s="2577"/>
      <c r="E27" s="2564"/>
      <c r="F27" s="531"/>
      <c r="G27" s="557"/>
      <c r="H27" s="558"/>
      <c r="I27" s="558"/>
      <c r="J27" s="558"/>
      <c r="K27" s="558"/>
      <c r="L27" s="559"/>
      <c r="M27" s="559"/>
      <c r="N27" s="559"/>
      <c r="O27" s="559"/>
      <c r="P27" s="65"/>
      <c r="Q27" s="525"/>
      <c r="R27" s="563"/>
      <c r="S27" s="530"/>
      <c r="T27" s="562">
        <f t="shared" si="0"/>
        <v>0</v>
      </c>
      <c r="U27" s="525"/>
      <c r="V27" s="563"/>
      <c r="W27" s="530"/>
      <c r="X27" s="530"/>
      <c r="Y27" s="564"/>
      <c r="Z27" s="525"/>
      <c r="AA27" s="563"/>
      <c r="AB27" s="564"/>
    </row>
    <row r="28" spans="1:28" ht="25.5" hidden="1" customHeight="1" thickBot="1">
      <c r="A28" s="2554"/>
      <c r="B28" s="2574"/>
      <c r="C28" s="2580"/>
      <c r="D28" s="2577"/>
      <c r="E28" s="2564"/>
      <c r="F28" s="531"/>
      <c r="G28" s="557"/>
      <c r="H28" s="558"/>
      <c r="I28" s="558"/>
      <c r="J28" s="558"/>
      <c r="K28" s="558"/>
      <c r="L28" s="559"/>
      <c r="M28" s="559"/>
      <c r="N28" s="559"/>
      <c r="O28" s="559"/>
      <c r="P28" s="65"/>
      <c r="Q28" s="525"/>
      <c r="R28" s="563"/>
      <c r="S28" s="530"/>
      <c r="T28" s="562">
        <f t="shared" si="0"/>
        <v>0</v>
      </c>
      <c r="U28" s="525"/>
      <c r="V28" s="563"/>
      <c r="W28" s="530"/>
      <c r="X28" s="530"/>
      <c r="Y28" s="564"/>
      <c r="Z28" s="525"/>
      <c r="AA28" s="563"/>
      <c r="AB28" s="564"/>
    </row>
    <row r="29" spans="1:28" ht="25.5" hidden="1" customHeight="1" thickBot="1">
      <c r="A29" s="2554"/>
      <c r="B29" s="2575"/>
      <c r="C29" s="2581"/>
      <c r="D29" s="2578"/>
      <c r="E29" s="2565"/>
      <c r="F29" s="565"/>
      <c r="G29" s="566"/>
      <c r="H29" s="567"/>
      <c r="I29" s="567"/>
      <c r="J29" s="567"/>
      <c r="K29" s="567"/>
      <c r="L29" s="568"/>
      <c r="M29" s="568"/>
      <c r="N29" s="568"/>
      <c r="O29" s="568"/>
      <c r="P29" s="65"/>
      <c r="Q29" s="525"/>
      <c r="R29" s="563"/>
      <c r="S29" s="530"/>
      <c r="T29" s="562">
        <f t="shared" si="0"/>
        <v>0</v>
      </c>
      <c r="U29" s="525"/>
      <c r="V29" s="563"/>
      <c r="W29" s="530"/>
      <c r="X29" s="530"/>
      <c r="Y29" s="564"/>
      <c r="Z29" s="525"/>
      <c r="AA29" s="563"/>
      <c r="AB29" s="564"/>
    </row>
    <row r="30" spans="1:28" ht="30.75" hidden="1" customHeight="1" thickBot="1">
      <c r="A30" s="2554"/>
      <c r="B30" s="2549" t="s">
        <v>84</v>
      </c>
      <c r="C30" s="2580" t="s">
        <v>85</v>
      </c>
      <c r="D30" s="2603">
        <v>0.84</v>
      </c>
      <c r="E30" s="2564" t="s">
        <v>75</v>
      </c>
      <c r="F30" s="573"/>
      <c r="G30" s="574"/>
      <c r="H30" s="571"/>
      <c r="I30" s="571"/>
      <c r="J30" s="571"/>
      <c r="K30" s="571"/>
      <c r="L30" s="572"/>
      <c r="M30" s="572"/>
      <c r="N30" s="572"/>
      <c r="O30" s="572"/>
      <c r="P30" s="65"/>
      <c r="Q30" s="525"/>
      <c r="R30" s="563"/>
      <c r="S30" s="530"/>
      <c r="T30" s="562">
        <f t="shared" si="0"/>
        <v>0</v>
      </c>
      <c r="U30" s="525"/>
      <c r="V30" s="563"/>
      <c r="W30" s="530"/>
      <c r="X30" s="530"/>
      <c r="Y30" s="564"/>
      <c r="Z30" s="525"/>
      <c r="AA30" s="563"/>
      <c r="AB30" s="564"/>
    </row>
    <row r="31" spans="1:28" ht="28.5" hidden="1" customHeight="1" thickBot="1">
      <c r="A31" s="2554"/>
      <c r="B31" s="2550"/>
      <c r="C31" s="2580"/>
      <c r="D31" s="2603"/>
      <c r="E31" s="2564"/>
      <c r="F31" s="531"/>
      <c r="G31" s="557"/>
      <c r="H31" s="558"/>
      <c r="I31" s="558"/>
      <c r="J31" s="558"/>
      <c r="K31" s="558"/>
      <c r="L31" s="559"/>
      <c r="M31" s="559"/>
      <c r="N31" s="559"/>
      <c r="O31" s="559"/>
      <c r="P31" s="65"/>
      <c r="Q31" s="525"/>
      <c r="R31" s="563"/>
      <c r="S31" s="530"/>
      <c r="T31" s="562">
        <f t="shared" si="0"/>
        <v>0</v>
      </c>
      <c r="U31" s="525"/>
      <c r="V31" s="563"/>
      <c r="W31" s="530"/>
      <c r="X31" s="530"/>
      <c r="Y31" s="564"/>
      <c r="Z31" s="525"/>
      <c r="AA31" s="563"/>
      <c r="AB31" s="564"/>
    </row>
    <row r="32" spans="1:28" ht="31.5" hidden="1" customHeight="1" thickBot="1">
      <c r="A32" s="2554"/>
      <c r="B32" s="2550"/>
      <c r="C32" s="2580"/>
      <c r="D32" s="2603"/>
      <c r="E32" s="2564"/>
      <c r="F32" s="531"/>
      <c r="G32" s="557"/>
      <c r="H32" s="558"/>
      <c r="I32" s="558"/>
      <c r="J32" s="558"/>
      <c r="K32" s="558"/>
      <c r="L32" s="559"/>
      <c r="M32" s="559"/>
      <c r="N32" s="559"/>
      <c r="O32" s="559"/>
      <c r="P32" s="65"/>
      <c r="Q32" s="525"/>
      <c r="R32" s="563"/>
      <c r="S32" s="530"/>
      <c r="T32" s="562">
        <f t="shared" si="0"/>
        <v>0</v>
      </c>
      <c r="U32" s="525"/>
      <c r="V32" s="563"/>
      <c r="W32" s="530"/>
      <c r="X32" s="530"/>
      <c r="Y32" s="564"/>
      <c r="Z32" s="525"/>
      <c r="AA32" s="563"/>
      <c r="AB32" s="564"/>
    </row>
    <row r="33" spans="1:28" ht="31.5" hidden="1" customHeight="1" thickBot="1">
      <c r="A33" s="2554"/>
      <c r="B33" s="2551"/>
      <c r="C33" s="2602"/>
      <c r="D33" s="2604"/>
      <c r="E33" s="2605"/>
      <c r="F33" s="531"/>
      <c r="G33" s="557"/>
      <c r="H33" s="567"/>
      <c r="I33" s="567"/>
      <c r="J33" s="567"/>
      <c r="K33" s="567"/>
      <c r="L33" s="568"/>
      <c r="M33" s="568"/>
      <c r="N33" s="568"/>
      <c r="O33" s="568"/>
      <c r="P33" s="65"/>
      <c r="Q33" s="525"/>
      <c r="R33" s="563"/>
      <c r="S33" s="530"/>
      <c r="T33" s="562">
        <f t="shared" si="0"/>
        <v>0</v>
      </c>
      <c r="U33" s="525"/>
      <c r="V33" s="563"/>
      <c r="W33" s="530"/>
      <c r="X33" s="530"/>
      <c r="Y33" s="564"/>
      <c r="Z33" s="525"/>
      <c r="AA33" s="563"/>
      <c r="AB33" s="564"/>
    </row>
    <row r="34" spans="1:28" ht="9" customHeight="1" thickBot="1">
      <c r="A34" s="575"/>
      <c r="B34" s="576"/>
      <c r="C34" s="576"/>
      <c r="D34" s="576"/>
      <c r="E34" s="576"/>
      <c r="F34" s="576"/>
      <c r="G34" s="577"/>
      <c r="H34" s="578"/>
      <c r="I34" s="578"/>
      <c r="J34" s="578"/>
      <c r="K34" s="578"/>
      <c r="L34" s="578"/>
      <c r="M34" s="578"/>
      <c r="N34" s="578"/>
      <c r="O34" s="578"/>
      <c r="P34" s="578"/>
      <c r="Q34" s="576"/>
      <c r="R34" s="579"/>
      <c r="S34" s="578"/>
      <c r="T34" s="562">
        <f t="shared" si="0"/>
        <v>0</v>
      </c>
      <c r="U34" s="576"/>
      <c r="V34" s="579"/>
      <c r="W34" s="578"/>
      <c r="X34" s="578"/>
      <c r="Y34" s="580"/>
      <c r="Z34" s="576"/>
      <c r="AA34" s="579"/>
      <c r="AB34" s="580"/>
    </row>
    <row r="35" spans="1:28" ht="43.8" thickBot="1">
      <c r="A35" s="2554" t="s">
        <v>86</v>
      </c>
      <c r="B35" s="2615" t="s">
        <v>87</v>
      </c>
      <c r="C35" s="2618" t="s">
        <v>88</v>
      </c>
      <c r="D35" s="2621">
        <v>0.5</v>
      </c>
      <c r="E35" s="2624">
        <v>0.6</v>
      </c>
      <c r="F35" s="687" t="s">
        <v>305</v>
      </c>
      <c r="G35" s="557">
        <v>4</v>
      </c>
      <c r="H35" s="558">
        <v>1</v>
      </c>
      <c r="I35" s="558">
        <v>1</v>
      </c>
      <c r="J35" s="558">
        <v>1</v>
      </c>
      <c r="K35" s="558">
        <v>1</v>
      </c>
      <c r="L35" s="163"/>
      <c r="M35" s="163"/>
      <c r="N35" s="163"/>
      <c r="O35" s="163"/>
      <c r="P35" s="65">
        <f t="shared" ref="P35:P40" si="2">(SUM(L35:O35)/SUM(H35:K35))</f>
        <v>0</v>
      </c>
      <c r="Q35" s="525"/>
      <c r="R35" s="688">
        <v>10000</v>
      </c>
      <c r="S35" s="530"/>
      <c r="T35" s="562">
        <f t="shared" si="0"/>
        <v>10000</v>
      </c>
      <c r="U35" s="525"/>
      <c r="V35" s="563"/>
      <c r="W35" s="530"/>
      <c r="X35" s="530"/>
      <c r="Y35" s="564"/>
      <c r="Z35" s="525"/>
      <c r="AA35" s="563"/>
      <c r="AB35" s="564"/>
    </row>
    <row r="36" spans="1:28" ht="29.4" thickBot="1">
      <c r="A36" s="2554"/>
      <c r="B36" s="2616"/>
      <c r="C36" s="2619"/>
      <c r="D36" s="2622"/>
      <c r="E36" s="2625"/>
      <c r="F36" s="689" t="s">
        <v>683</v>
      </c>
      <c r="G36" s="557">
        <v>4</v>
      </c>
      <c r="H36" s="558">
        <v>1</v>
      </c>
      <c r="I36" s="558">
        <v>1</v>
      </c>
      <c r="J36" s="558">
        <v>1</v>
      </c>
      <c r="K36" s="558">
        <v>1</v>
      </c>
      <c r="L36" s="163"/>
      <c r="M36" s="163"/>
      <c r="N36" s="163"/>
      <c r="O36" s="163"/>
      <c r="P36" s="65">
        <f t="shared" si="2"/>
        <v>0</v>
      </c>
      <c r="Q36" s="525"/>
      <c r="R36" s="688">
        <v>30000</v>
      </c>
      <c r="S36" s="530"/>
      <c r="T36" s="562">
        <f t="shared" si="0"/>
        <v>30000</v>
      </c>
      <c r="U36" s="525"/>
      <c r="V36" s="563"/>
      <c r="W36" s="530"/>
      <c r="X36" s="530"/>
      <c r="Y36" s="564"/>
      <c r="Z36" s="525"/>
      <c r="AA36" s="563"/>
      <c r="AB36" s="564"/>
    </row>
    <row r="37" spans="1:28" ht="29.4" thickBot="1">
      <c r="A37" s="2554"/>
      <c r="B37" s="2616"/>
      <c r="C37" s="2619"/>
      <c r="D37" s="2622"/>
      <c r="E37" s="2625"/>
      <c r="F37" s="690" t="s">
        <v>684</v>
      </c>
      <c r="G37" s="557"/>
      <c r="H37" s="558">
        <v>2</v>
      </c>
      <c r="I37" s="558"/>
      <c r="J37" s="558"/>
      <c r="K37" s="558">
        <v>2</v>
      </c>
      <c r="L37" s="163"/>
      <c r="M37" s="163"/>
      <c r="N37" s="163"/>
      <c r="O37" s="163"/>
      <c r="P37" s="65">
        <f t="shared" si="2"/>
        <v>0</v>
      </c>
      <c r="Q37" s="525"/>
      <c r="R37" s="688">
        <v>10000</v>
      </c>
      <c r="S37" s="530"/>
      <c r="T37" s="562">
        <f t="shared" si="0"/>
        <v>10000</v>
      </c>
      <c r="U37" s="525"/>
      <c r="V37" s="563"/>
      <c r="W37" s="530"/>
      <c r="X37" s="530"/>
      <c r="Y37" s="564"/>
      <c r="Z37" s="525"/>
      <c r="AA37" s="563"/>
      <c r="AB37" s="564"/>
    </row>
    <row r="38" spans="1:28" ht="58.2" thickBot="1">
      <c r="A38" s="2554"/>
      <c r="B38" s="2616"/>
      <c r="C38" s="2620"/>
      <c r="D38" s="2623"/>
      <c r="E38" s="2626"/>
      <c r="F38" s="691" t="s">
        <v>214</v>
      </c>
      <c r="G38" s="566">
        <v>12</v>
      </c>
      <c r="H38" s="558">
        <v>3</v>
      </c>
      <c r="I38" s="558">
        <v>3</v>
      </c>
      <c r="J38" s="558">
        <v>3</v>
      </c>
      <c r="K38" s="558">
        <v>3</v>
      </c>
      <c r="L38" s="163"/>
      <c r="M38" s="163"/>
      <c r="N38" s="163"/>
      <c r="O38" s="163"/>
      <c r="P38" s="65">
        <f t="shared" si="2"/>
        <v>0</v>
      </c>
      <c r="Q38" s="525"/>
      <c r="R38" s="688">
        <v>30000</v>
      </c>
      <c r="S38" s="530"/>
      <c r="T38" s="562">
        <f t="shared" si="0"/>
        <v>30000</v>
      </c>
      <c r="U38" s="525"/>
      <c r="V38" s="563"/>
      <c r="W38" s="530"/>
      <c r="X38" s="530"/>
      <c r="Y38" s="564"/>
      <c r="Z38" s="525"/>
      <c r="AA38" s="563"/>
      <c r="AB38" s="564"/>
    </row>
    <row r="39" spans="1:28" ht="43.8" thickBot="1">
      <c r="A39" s="2554"/>
      <c r="B39" s="2616"/>
      <c r="C39" s="2627" t="s">
        <v>89</v>
      </c>
      <c r="D39" s="2628">
        <v>0.46</v>
      </c>
      <c r="E39" s="2629">
        <v>0.55000000000000004</v>
      </c>
      <c r="F39" s="692" t="s">
        <v>215</v>
      </c>
      <c r="G39" s="570">
        <v>3</v>
      </c>
      <c r="H39" s="558">
        <v>1</v>
      </c>
      <c r="I39" s="558"/>
      <c r="J39" s="558">
        <v>1</v>
      </c>
      <c r="K39" s="558">
        <v>1</v>
      </c>
      <c r="L39" s="163"/>
      <c r="M39" s="163"/>
      <c r="N39" s="163"/>
      <c r="O39" s="163"/>
      <c r="P39" s="65">
        <f t="shared" si="2"/>
        <v>0</v>
      </c>
      <c r="Q39" s="525"/>
      <c r="R39" s="688">
        <v>50000</v>
      </c>
      <c r="S39" s="530"/>
      <c r="T39" s="562">
        <f t="shared" si="0"/>
        <v>50000</v>
      </c>
      <c r="U39" s="525"/>
      <c r="V39" s="563"/>
      <c r="W39" s="530"/>
      <c r="X39" s="530"/>
      <c r="Y39" s="564"/>
      <c r="Z39" s="525"/>
      <c r="AA39" s="563"/>
      <c r="AB39" s="564"/>
    </row>
    <row r="40" spans="1:28" ht="46.5" customHeight="1" thickBot="1">
      <c r="A40" s="2554"/>
      <c r="B40" s="2616"/>
      <c r="C40" s="2619"/>
      <c r="D40" s="2622"/>
      <c r="E40" s="2625"/>
      <c r="F40" s="693" t="s">
        <v>270</v>
      </c>
      <c r="G40" s="557">
        <v>2</v>
      </c>
      <c r="H40" s="558"/>
      <c r="I40" s="558">
        <v>1</v>
      </c>
      <c r="J40" s="558">
        <v>1</v>
      </c>
      <c r="K40" s="558"/>
      <c r="L40" s="163"/>
      <c r="M40" s="163"/>
      <c r="N40" s="163"/>
      <c r="O40" s="163"/>
      <c r="P40" s="65">
        <f t="shared" si="2"/>
        <v>0</v>
      </c>
      <c r="Q40" s="525"/>
      <c r="R40" s="688">
        <v>40000</v>
      </c>
      <c r="S40" s="530"/>
      <c r="T40" s="562">
        <f t="shared" si="0"/>
        <v>40000</v>
      </c>
      <c r="U40" s="525"/>
      <c r="V40" s="563"/>
      <c r="W40" s="530"/>
      <c r="X40" s="530"/>
      <c r="Y40" s="564"/>
      <c r="Z40" s="525"/>
      <c r="AA40" s="563"/>
      <c r="AB40" s="564"/>
    </row>
    <row r="41" spans="1:28" ht="16.2" hidden="1" thickBot="1">
      <c r="A41" s="2554"/>
      <c r="B41" s="2616"/>
      <c r="C41" s="2619"/>
      <c r="D41" s="2622"/>
      <c r="E41" s="2625"/>
      <c r="F41" s="525"/>
      <c r="G41" s="557"/>
      <c r="H41" s="558"/>
      <c r="I41" s="558"/>
      <c r="J41" s="558"/>
      <c r="K41" s="558"/>
      <c r="L41" s="559"/>
      <c r="M41" s="559"/>
      <c r="N41" s="559"/>
      <c r="O41" s="559"/>
      <c r="P41" s="65"/>
      <c r="Q41" s="525"/>
      <c r="R41" s="688"/>
      <c r="S41" s="530"/>
      <c r="T41" s="562">
        <f t="shared" si="0"/>
        <v>0</v>
      </c>
      <c r="U41" s="525"/>
      <c r="V41" s="563"/>
      <c r="W41" s="530"/>
      <c r="X41" s="530"/>
      <c r="Y41" s="564"/>
      <c r="Z41" s="525"/>
      <c r="AA41" s="563"/>
      <c r="AB41" s="564"/>
    </row>
    <row r="42" spans="1:28" ht="16.2" hidden="1" thickBot="1">
      <c r="A42" s="2554"/>
      <c r="B42" s="2617"/>
      <c r="C42" s="2620"/>
      <c r="D42" s="2623"/>
      <c r="E42" s="2626"/>
      <c r="F42" s="565"/>
      <c r="G42" s="566"/>
      <c r="H42" s="567"/>
      <c r="I42" s="567"/>
      <c r="J42" s="567"/>
      <c r="K42" s="567"/>
      <c r="L42" s="568"/>
      <c r="M42" s="568"/>
      <c r="N42" s="568"/>
      <c r="O42" s="568"/>
      <c r="P42" s="65"/>
      <c r="Q42" s="525"/>
      <c r="R42" s="688"/>
      <c r="S42" s="530"/>
      <c r="T42" s="562">
        <f t="shared" si="0"/>
        <v>0</v>
      </c>
      <c r="U42" s="525"/>
      <c r="V42" s="563"/>
      <c r="W42" s="530"/>
      <c r="X42" s="530"/>
      <c r="Y42" s="564"/>
      <c r="Z42" s="525"/>
      <c r="AA42" s="563"/>
      <c r="AB42" s="564"/>
    </row>
    <row r="43" spans="1:28" ht="26.25" customHeight="1" thickBot="1">
      <c r="A43" s="2554"/>
      <c r="B43" s="2630" t="s">
        <v>90</v>
      </c>
      <c r="C43" s="2632" t="s">
        <v>91</v>
      </c>
      <c r="D43" s="2628">
        <v>0.28999999999999998</v>
      </c>
      <c r="E43" s="2629">
        <v>0.4</v>
      </c>
      <c r="F43" s="694" t="s">
        <v>685</v>
      </c>
      <c r="G43" s="570">
        <v>2</v>
      </c>
      <c r="H43" s="558"/>
      <c r="I43" s="558">
        <v>1</v>
      </c>
      <c r="J43" s="558">
        <v>1</v>
      </c>
      <c r="K43" s="558"/>
      <c r="L43" s="163"/>
      <c r="M43" s="163"/>
      <c r="N43" s="163"/>
      <c r="O43" s="163"/>
      <c r="P43" s="65">
        <f t="shared" ref="P43:P44" si="3">(SUM(L43:O43)/SUM(H43:K43))</f>
        <v>0</v>
      </c>
      <c r="Q43" s="525"/>
      <c r="R43" s="688">
        <v>20000</v>
      </c>
      <c r="S43" s="530"/>
      <c r="T43" s="562">
        <f t="shared" si="0"/>
        <v>20000</v>
      </c>
      <c r="U43" s="525"/>
      <c r="V43" s="563"/>
      <c r="W43" s="530"/>
      <c r="X43" s="530"/>
      <c r="Y43" s="564"/>
      <c r="Z43" s="525"/>
      <c r="AA43" s="563"/>
      <c r="AB43" s="564"/>
    </row>
    <row r="44" spans="1:28" ht="43.8" thickBot="1">
      <c r="A44" s="2554"/>
      <c r="B44" s="2631"/>
      <c r="C44" s="2633"/>
      <c r="D44" s="2622"/>
      <c r="E44" s="2625"/>
      <c r="F44" s="695" t="s">
        <v>686</v>
      </c>
      <c r="G44" s="557">
        <v>4</v>
      </c>
      <c r="H44" s="558">
        <v>1</v>
      </c>
      <c r="I44" s="558">
        <v>1</v>
      </c>
      <c r="J44" s="558">
        <v>1</v>
      </c>
      <c r="K44" s="558">
        <v>1</v>
      </c>
      <c r="L44" s="163"/>
      <c r="M44" s="163"/>
      <c r="N44" s="163"/>
      <c r="O44" s="163"/>
      <c r="P44" s="65">
        <f t="shared" si="3"/>
        <v>0</v>
      </c>
      <c r="Q44" s="525"/>
      <c r="R44" s="688"/>
      <c r="S44" s="530"/>
      <c r="T44" s="562">
        <f t="shared" si="0"/>
        <v>0</v>
      </c>
      <c r="U44" s="525"/>
      <c r="V44" s="563"/>
      <c r="W44" s="530"/>
      <c r="X44" s="530"/>
      <c r="Y44" s="564"/>
      <c r="Z44" s="525"/>
      <c r="AA44" s="563"/>
      <c r="AB44" s="564"/>
    </row>
    <row r="45" spans="1:28" ht="16.2" hidden="1" thickBot="1">
      <c r="A45" s="2554"/>
      <c r="B45" s="2631"/>
      <c r="C45" s="2633"/>
      <c r="D45" s="2622"/>
      <c r="E45" s="2625"/>
      <c r="F45" s="531"/>
      <c r="G45" s="557"/>
      <c r="H45" s="558"/>
      <c r="I45" s="558"/>
      <c r="J45" s="558"/>
      <c r="K45" s="558"/>
      <c r="L45" s="163"/>
      <c r="M45" s="163"/>
      <c r="N45" s="163"/>
      <c r="O45" s="163"/>
      <c r="P45" s="65"/>
      <c r="Q45" s="525"/>
      <c r="R45" s="688"/>
      <c r="S45" s="530"/>
      <c r="T45" s="562">
        <f t="shared" si="0"/>
        <v>0</v>
      </c>
      <c r="U45" s="525"/>
      <c r="V45" s="563"/>
      <c r="W45" s="530"/>
      <c r="X45" s="530"/>
      <c r="Y45" s="564"/>
      <c r="Z45" s="525"/>
      <c r="AA45" s="563"/>
      <c r="AB45" s="564"/>
    </row>
    <row r="46" spans="1:28" ht="16.2" hidden="1" thickBot="1">
      <c r="A46" s="2554"/>
      <c r="B46" s="2631"/>
      <c r="C46" s="2634"/>
      <c r="D46" s="2623"/>
      <c r="E46" s="2626"/>
      <c r="F46" s="565"/>
      <c r="G46" s="566"/>
      <c r="H46" s="567"/>
      <c r="I46" s="567"/>
      <c r="J46" s="567"/>
      <c r="K46" s="567"/>
      <c r="L46" s="568"/>
      <c r="M46" s="568"/>
      <c r="N46" s="568"/>
      <c r="O46" s="568"/>
      <c r="P46" s="65"/>
      <c r="Q46" s="525"/>
      <c r="R46" s="688"/>
      <c r="S46" s="530"/>
      <c r="T46" s="562">
        <f t="shared" si="0"/>
        <v>0</v>
      </c>
      <c r="U46" s="525"/>
      <c r="V46" s="563"/>
      <c r="W46" s="530"/>
      <c r="X46" s="530"/>
      <c r="Y46" s="564"/>
      <c r="Z46" s="525"/>
      <c r="AA46" s="563"/>
      <c r="AB46" s="564"/>
    </row>
    <row r="47" spans="1:28" ht="43.8" thickBot="1">
      <c r="A47" s="2554"/>
      <c r="B47" s="2631"/>
      <c r="C47" s="2632" t="s">
        <v>92</v>
      </c>
      <c r="D47" s="2628">
        <v>0.27</v>
      </c>
      <c r="E47" s="2629">
        <v>0.4</v>
      </c>
      <c r="F47" s="686" t="s">
        <v>687</v>
      </c>
      <c r="G47" s="570">
        <v>4</v>
      </c>
      <c r="H47" s="558">
        <v>1</v>
      </c>
      <c r="I47" s="558">
        <v>1</v>
      </c>
      <c r="J47" s="558">
        <v>1</v>
      </c>
      <c r="K47" s="558">
        <v>1</v>
      </c>
      <c r="L47" s="163"/>
      <c r="M47" s="163"/>
      <c r="N47" s="163"/>
      <c r="O47" s="163"/>
      <c r="P47" s="65">
        <f t="shared" ref="P47:P48" si="4">(SUM(L47:O47)/SUM(H47:K47))</f>
        <v>0</v>
      </c>
      <c r="Q47" s="525"/>
      <c r="R47" s="688"/>
      <c r="S47" s="530"/>
      <c r="T47" s="562">
        <f t="shared" si="0"/>
        <v>0</v>
      </c>
      <c r="U47" s="525"/>
      <c r="V47" s="563"/>
      <c r="W47" s="530"/>
      <c r="X47" s="530"/>
      <c r="Y47" s="564"/>
      <c r="Z47" s="525"/>
      <c r="AA47" s="563"/>
      <c r="AB47" s="564"/>
    </row>
    <row r="48" spans="1:28" ht="16.2" thickBot="1">
      <c r="A48" s="2554"/>
      <c r="B48" s="2631"/>
      <c r="C48" s="2633"/>
      <c r="D48" s="2622"/>
      <c r="E48" s="2625"/>
      <c r="F48" s="687" t="s">
        <v>688</v>
      </c>
      <c r="G48" s="557">
        <v>4</v>
      </c>
      <c r="H48" s="558">
        <v>1</v>
      </c>
      <c r="I48" s="558">
        <v>1</v>
      </c>
      <c r="J48" s="558">
        <v>1</v>
      </c>
      <c r="K48" s="558">
        <v>1</v>
      </c>
      <c r="L48" s="163"/>
      <c r="M48" s="163"/>
      <c r="N48" s="163"/>
      <c r="O48" s="163"/>
      <c r="P48" s="65">
        <f t="shared" si="4"/>
        <v>0</v>
      </c>
      <c r="Q48" s="525"/>
      <c r="R48" s="688">
        <v>80000</v>
      </c>
      <c r="S48" s="530"/>
      <c r="T48" s="562">
        <f t="shared" si="0"/>
        <v>80000</v>
      </c>
      <c r="U48" s="525"/>
      <c r="V48" s="563"/>
      <c r="W48" s="530"/>
      <c r="X48" s="530"/>
      <c r="Y48" s="564"/>
      <c r="Z48" s="525"/>
      <c r="AA48" s="563"/>
      <c r="AB48" s="564"/>
    </row>
    <row r="49" spans="1:28" ht="33.75" hidden="1" customHeight="1" thickBot="1">
      <c r="A49" s="2554"/>
      <c r="B49" s="2631"/>
      <c r="C49" s="2633"/>
      <c r="D49" s="2622"/>
      <c r="E49" s="2625"/>
      <c r="F49" s="687"/>
      <c r="G49" s="557"/>
      <c r="H49" s="558"/>
      <c r="I49" s="558"/>
      <c r="J49" s="558"/>
      <c r="K49" s="558"/>
      <c r="L49" s="163"/>
      <c r="M49" s="163"/>
      <c r="N49" s="163"/>
      <c r="O49" s="163"/>
      <c r="P49" s="65"/>
      <c r="Q49" s="525"/>
      <c r="R49" s="688"/>
      <c r="S49" s="530"/>
      <c r="T49" s="562">
        <f t="shared" si="0"/>
        <v>0</v>
      </c>
      <c r="U49" s="525"/>
      <c r="V49" s="563"/>
      <c r="W49" s="530"/>
      <c r="X49" s="530"/>
      <c r="Y49" s="564"/>
      <c r="Z49" s="525"/>
      <c r="AA49" s="563"/>
      <c r="AB49" s="564"/>
    </row>
    <row r="50" spans="1:28" ht="16.2" hidden="1" thickBot="1">
      <c r="A50" s="2554"/>
      <c r="B50" s="2631"/>
      <c r="C50" s="2634"/>
      <c r="D50" s="2623"/>
      <c r="E50" s="2626"/>
      <c r="F50" s="696"/>
      <c r="G50" s="566"/>
      <c r="H50" s="558"/>
      <c r="I50" s="558"/>
      <c r="J50" s="558"/>
      <c r="K50" s="558"/>
      <c r="L50" s="163"/>
      <c r="M50" s="163"/>
      <c r="N50" s="163"/>
      <c r="O50" s="163"/>
      <c r="P50" s="65"/>
      <c r="Q50" s="525"/>
      <c r="R50" s="688"/>
      <c r="S50" s="530"/>
      <c r="T50" s="562">
        <f t="shared" si="0"/>
        <v>0</v>
      </c>
      <c r="U50" s="525"/>
      <c r="V50" s="563"/>
      <c r="W50" s="530"/>
      <c r="X50" s="530"/>
      <c r="Y50" s="564"/>
      <c r="Z50" s="525"/>
      <c r="AA50" s="563"/>
      <c r="AB50" s="564"/>
    </row>
    <row r="51" spans="1:28" ht="23.55" customHeight="1" thickBot="1">
      <c r="A51" s="2554"/>
      <c r="B51" s="2635" t="s">
        <v>93</v>
      </c>
      <c r="C51" s="2636" t="s">
        <v>94</v>
      </c>
      <c r="D51" s="2639" t="s">
        <v>95</v>
      </c>
      <c r="E51" s="2642" t="s">
        <v>96</v>
      </c>
      <c r="F51" s="686" t="s">
        <v>689</v>
      </c>
      <c r="G51" s="570">
        <v>2</v>
      </c>
      <c r="H51" s="558">
        <v>1</v>
      </c>
      <c r="I51" s="558"/>
      <c r="J51" s="558">
        <v>1</v>
      </c>
      <c r="K51" s="558"/>
      <c r="L51" s="163"/>
      <c r="M51" s="163"/>
      <c r="N51" s="163"/>
      <c r="O51" s="163"/>
      <c r="P51" s="65">
        <f t="shared" ref="P51:P62" si="5">(SUM(L51:O51)/SUM(H51:K51))</f>
        <v>0</v>
      </c>
      <c r="Q51" s="525"/>
      <c r="R51" s="688">
        <v>250000</v>
      </c>
      <c r="S51" s="530"/>
      <c r="T51" s="562">
        <f t="shared" si="0"/>
        <v>250000</v>
      </c>
      <c r="U51" s="525"/>
      <c r="V51" s="563"/>
      <c r="W51" s="530"/>
      <c r="X51" s="530"/>
      <c r="Y51" s="564"/>
      <c r="Z51" s="525"/>
      <c r="AA51" s="563"/>
      <c r="AB51" s="564"/>
    </row>
    <row r="52" spans="1:28" ht="29.4" thickBot="1">
      <c r="A52" s="2554"/>
      <c r="B52" s="2635"/>
      <c r="C52" s="2637"/>
      <c r="D52" s="2640"/>
      <c r="E52" s="2635"/>
      <c r="F52" s="687" t="s">
        <v>690</v>
      </c>
      <c r="G52" s="557">
        <v>10</v>
      </c>
      <c r="H52" s="558">
        <v>2</v>
      </c>
      <c r="I52" s="558">
        <v>3</v>
      </c>
      <c r="J52" s="558">
        <v>3</v>
      </c>
      <c r="K52" s="558">
        <v>2</v>
      </c>
      <c r="L52" s="163"/>
      <c r="M52" s="163"/>
      <c r="N52" s="163"/>
      <c r="O52" s="163"/>
      <c r="P52" s="65">
        <f t="shared" si="5"/>
        <v>0</v>
      </c>
      <c r="Q52" s="525"/>
      <c r="R52" s="688">
        <v>50000</v>
      </c>
      <c r="S52" s="530"/>
      <c r="T52" s="562">
        <f t="shared" si="0"/>
        <v>50000</v>
      </c>
      <c r="U52" s="525"/>
      <c r="V52" s="563"/>
      <c r="W52" s="530"/>
      <c r="X52" s="530"/>
      <c r="Y52" s="564"/>
      <c r="Z52" s="525"/>
      <c r="AA52" s="563"/>
      <c r="AB52" s="564"/>
    </row>
    <row r="53" spans="1:28" ht="22.95" customHeight="1" thickBot="1">
      <c r="A53" s="2554"/>
      <c r="B53" s="2635"/>
      <c r="C53" s="2637"/>
      <c r="D53" s="2640"/>
      <c r="E53" s="2635"/>
      <c r="F53" s="687" t="s">
        <v>691</v>
      </c>
      <c r="G53" s="557">
        <v>1</v>
      </c>
      <c r="H53" s="558"/>
      <c r="I53" s="558">
        <v>1</v>
      </c>
      <c r="J53" s="558"/>
      <c r="K53" s="558"/>
      <c r="L53" s="163"/>
      <c r="M53" s="163"/>
      <c r="N53" s="163"/>
      <c r="O53" s="163"/>
      <c r="P53" s="65">
        <f t="shared" si="5"/>
        <v>0</v>
      </c>
      <c r="Q53" s="525"/>
      <c r="R53" s="688">
        <v>130000</v>
      </c>
      <c r="S53" s="530"/>
      <c r="T53" s="562">
        <f t="shared" si="0"/>
        <v>130000</v>
      </c>
      <c r="U53" s="525"/>
      <c r="V53" s="563"/>
      <c r="W53" s="530"/>
      <c r="X53" s="530"/>
      <c r="Y53" s="564"/>
      <c r="Z53" s="525"/>
      <c r="AA53" s="563"/>
      <c r="AB53" s="564"/>
    </row>
    <row r="54" spans="1:28" ht="22.95" customHeight="1" thickBot="1">
      <c r="A54" s="2554"/>
      <c r="B54" s="2635"/>
      <c r="C54" s="2638"/>
      <c r="D54" s="2641"/>
      <c r="E54" s="2643"/>
      <c r="F54" s="696" t="s">
        <v>692</v>
      </c>
      <c r="G54" s="566">
        <v>2</v>
      </c>
      <c r="H54" s="558">
        <v>1</v>
      </c>
      <c r="I54" s="558"/>
      <c r="J54" s="558">
        <v>1</v>
      </c>
      <c r="K54" s="558"/>
      <c r="L54" s="163"/>
      <c r="M54" s="163"/>
      <c r="N54" s="163"/>
      <c r="O54" s="163"/>
      <c r="P54" s="65">
        <f t="shared" si="5"/>
        <v>0</v>
      </c>
      <c r="Q54" s="525"/>
      <c r="R54" s="688">
        <v>10000</v>
      </c>
      <c r="S54" s="530"/>
      <c r="T54" s="562">
        <f t="shared" si="0"/>
        <v>10000</v>
      </c>
      <c r="U54" s="525"/>
      <c r="V54" s="563"/>
      <c r="W54" s="530"/>
      <c r="X54" s="530"/>
      <c r="Y54" s="564"/>
      <c r="Z54" s="525"/>
      <c r="AA54" s="563"/>
      <c r="AB54" s="564"/>
    </row>
    <row r="55" spans="1:28" ht="34.5" customHeight="1" thickBot="1">
      <c r="A55" s="2554"/>
      <c r="B55" s="2635"/>
      <c r="C55" s="2644" t="s">
        <v>97</v>
      </c>
      <c r="D55" s="2639" t="s">
        <v>98</v>
      </c>
      <c r="E55" s="2642"/>
      <c r="F55" s="686" t="s">
        <v>693</v>
      </c>
      <c r="G55" s="570">
        <v>2</v>
      </c>
      <c r="H55" s="558">
        <v>1</v>
      </c>
      <c r="I55" s="558"/>
      <c r="J55" s="558">
        <v>1</v>
      </c>
      <c r="K55" s="558"/>
      <c r="L55" s="163"/>
      <c r="M55" s="163"/>
      <c r="N55" s="163"/>
      <c r="O55" s="163"/>
      <c r="P55" s="65">
        <f t="shared" si="5"/>
        <v>0</v>
      </c>
      <c r="Q55" s="525"/>
      <c r="R55" s="688"/>
      <c r="S55" s="530"/>
      <c r="T55" s="562">
        <f t="shared" si="0"/>
        <v>0</v>
      </c>
      <c r="U55" s="525"/>
      <c r="V55" s="563"/>
      <c r="W55" s="530"/>
      <c r="X55" s="530"/>
      <c r="Y55" s="564"/>
      <c r="Z55" s="525"/>
      <c r="AA55" s="563"/>
      <c r="AB55" s="564"/>
    </row>
    <row r="56" spans="1:28" ht="29.4" thickBot="1">
      <c r="A56" s="2554"/>
      <c r="B56" s="2635"/>
      <c r="C56" s="2645"/>
      <c r="D56" s="2640"/>
      <c r="E56" s="2635"/>
      <c r="F56" s="687" t="s">
        <v>694</v>
      </c>
      <c r="G56" s="557">
        <v>10</v>
      </c>
      <c r="H56" s="558">
        <v>2</v>
      </c>
      <c r="I56" s="558">
        <v>3</v>
      </c>
      <c r="J56" s="558">
        <v>3</v>
      </c>
      <c r="K56" s="558">
        <v>2</v>
      </c>
      <c r="L56" s="163"/>
      <c r="M56" s="163"/>
      <c r="N56" s="163"/>
      <c r="O56" s="163"/>
      <c r="P56" s="65">
        <f t="shared" si="5"/>
        <v>0</v>
      </c>
      <c r="Q56" s="525"/>
      <c r="R56" s="688"/>
      <c r="S56" s="530"/>
      <c r="T56" s="562">
        <f t="shared" si="0"/>
        <v>0</v>
      </c>
      <c r="U56" s="525"/>
      <c r="V56" s="563"/>
      <c r="W56" s="530"/>
      <c r="X56" s="530"/>
      <c r="Y56" s="564"/>
      <c r="Z56" s="525"/>
      <c r="AA56" s="563"/>
      <c r="AB56" s="564"/>
    </row>
    <row r="57" spans="1:28" ht="34.5" customHeight="1" thickBot="1">
      <c r="A57" s="2554"/>
      <c r="B57" s="2635"/>
      <c r="C57" s="2645"/>
      <c r="D57" s="2640"/>
      <c r="E57" s="2635"/>
      <c r="F57" s="687" t="s">
        <v>695</v>
      </c>
      <c r="G57" s="557">
        <v>1</v>
      </c>
      <c r="H57" s="558"/>
      <c r="I57" s="558">
        <v>1</v>
      </c>
      <c r="J57" s="558"/>
      <c r="K57" s="558"/>
      <c r="L57" s="163"/>
      <c r="M57" s="163"/>
      <c r="N57" s="163"/>
      <c r="O57" s="163"/>
      <c r="P57" s="65">
        <f t="shared" si="5"/>
        <v>0</v>
      </c>
      <c r="Q57" s="525"/>
      <c r="R57" s="688"/>
      <c r="S57" s="530"/>
      <c r="T57" s="562">
        <f t="shared" si="0"/>
        <v>0</v>
      </c>
      <c r="U57" s="525"/>
      <c r="V57" s="563"/>
      <c r="W57" s="530"/>
      <c r="X57" s="530"/>
      <c r="Y57" s="564"/>
      <c r="Z57" s="525"/>
      <c r="AA57" s="563"/>
      <c r="AB57" s="564"/>
    </row>
    <row r="58" spans="1:28" ht="22.95" customHeight="1" thickBot="1">
      <c r="A58" s="2554"/>
      <c r="B58" s="2635"/>
      <c r="C58" s="2646"/>
      <c r="D58" s="2641"/>
      <c r="E58" s="2643"/>
      <c r="F58" s="696" t="s">
        <v>696</v>
      </c>
      <c r="G58" s="566">
        <v>2</v>
      </c>
      <c r="H58" s="558">
        <v>1</v>
      </c>
      <c r="I58" s="558"/>
      <c r="J58" s="558">
        <v>1</v>
      </c>
      <c r="K58" s="558"/>
      <c r="L58" s="163"/>
      <c r="M58" s="163"/>
      <c r="N58" s="163"/>
      <c r="O58" s="163"/>
      <c r="P58" s="65">
        <f t="shared" si="5"/>
        <v>0</v>
      </c>
      <c r="Q58" s="525"/>
      <c r="R58" s="688"/>
      <c r="S58" s="530"/>
      <c r="T58" s="562">
        <f t="shared" si="0"/>
        <v>0</v>
      </c>
      <c r="U58" s="525"/>
      <c r="V58" s="563"/>
      <c r="W58" s="530"/>
      <c r="X58" s="530"/>
      <c r="Y58" s="564"/>
      <c r="Z58" s="525"/>
      <c r="AA58" s="563"/>
      <c r="AB58" s="564"/>
    </row>
    <row r="59" spans="1:28" ht="36" customHeight="1" thickBot="1">
      <c r="A59" s="2554"/>
      <c r="B59" s="2647" t="s">
        <v>99</v>
      </c>
      <c r="C59" s="2644" t="s">
        <v>100</v>
      </c>
      <c r="D59" s="2546">
        <v>0.12</v>
      </c>
      <c r="E59" s="2546">
        <v>0.4</v>
      </c>
      <c r="F59" s="697" t="s">
        <v>216</v>
      </c>
      <c r="G59" s="570">
        <v>4</v>
      </c>
      <c r="H59" s="558">
        <v>1</v>
      </c>
      <c r="I59" s="558">
        <v>1</v>
      </c>
      <c r="J59" s="558">
        <v>1</v>
      </c>
      <c r="K59" s="558">
        <v>1</v>
      </c>
      <c r="L59" s="163"/>
      <c r="M59" s="163"/>
      <c r="N59" s="163"/>
      <c r="O59" s="163"/>
      <c r="P59" s="65">
        <f t="shared" si="5"/>
        <v>0</v>
      </c>
      <c r="Q59" s="525"/>
      <c r="R59" s="688">
        <v>80000</v>
      </c>
      <c r="S59" s="530"/>
      <c r="T59" s="562">
        <f t="shared" si="0"/>
        <v>80000</v>
      </c>
      <c r="U59" s="525"/>
      <c r="V59" s="563"/>
      <c r="W59" s="530"/>
      <c r="X59" s="530"/>
      <c r="Y59" s="564"/>
      <c r="Z59" s="525"/>
      <c r="AA59" s="563"/>
      <c r="AB59" s="564"/>
    </row>
    <row r="60" spans="1:28" ht="16.2" thickBot="1">
      <c r="A60" s="2554"/>
      <c r="B60" s="2648"/>
      <c r="C60" s="2645"/>
      <c r="D60" s="2547"/>
      <c r="E60" s="2547"/>
      <c r="F60" s="687" t="s">
        <v>697</v>
      </c>
      <c r="G60" s="557">
        <v>4</v>
      </c>
      <c r="H60" s="558">
        <v>1</v>
      </c>
      <c r="I60" s="558">
        <v>1</v>
      </c>
      <c r="J60" s="558">
        <v>1</v>
      </c>
      <c r="K60" s="558">
        <v>1</v>
      </c>
      <c r="L60" s="163"/>
      <c r="M60" s="163"/>
      <c r="N60" s="163"/>
      <c r="O60" s="163"/>
      <c r="P60" s="65">
        <f t="shared" si="5"/>
        <v>0</v>
      </c>
      <c r="Q60" s="525"/>
      <c r="R60" s="688">
        <v>10000</v>
      </c>
      <c r="S60" s="530"/>
      <c r="T60" s="562">
        <f t="shared" si="0"/>
        <v>10000</v>
      </c>
      <c r="U60" s="525"/>
      <c r="V60" s="563"/>
      <c r="W60" s="530"/>
      <c r="X60" s="530"/>
      <c r="Y60" s="564"/>
      <c r="Z60" s="525"/>
      <c r="AA60" s="563"/>
      <c r="AB60" s="564"/>
    </row>
    <row r="61" spans="1:28" ht="29.4" thickBot="1">
      <c r="A61" s="2554"/>
      <c r="B61" s="2648"/>
      <c r="C61" s="2645"/>
      <c r="D61" s="2547"/>
      <c r="E61" s="2547"/>
      <c r="F61" s="687" t="s">
        <v>698</v>
      </c>
      <c r="G61" s="557">
        <v>4</v>
      </c>
      <c r="H61" s="558">
        <v>1</v>
      </c>
      <c r="I61" s="558">
        <v>1</v>
      </c>
      <c r="J61" s="558">
        <v>1</v>
      </c>
      <c r="K61" s="558">
        <v>1</v>
      </c>
      <c r="L61" s="163"/>
      <c r="M61" s="163"/>
      <c r="N61" s="163"/>
      <c r="O61" s="163"/>
      <c r="P61" s="65">
        <f t="shared" si="5"/>
        <v>0</v>
      </c>
      <c r="Q61" s="525"/>
      <c r="R61" s="688"/>
      <c r="S61" s="530"/>
      <c r="T61" s="562">
        <f t="shared" si="0"/>
        <v>0</v>
      </c>
      <c r="U61" s="525"/>
      <c r="V61" s="563"/>
      <c r="W61" s="530"/>
      <c r="X61" s="530"/>
      <c r="Y61" s="564"/>
      <c r="Z61" s="525"/>
      <c r="AA61" s="563"/>
      <c r="AB61" s="564"/>
    </row>
    <row r="62" spans="1:28" ht="22.95" customHeight="1" thickBot="1">
      <c r="A62" s="2554"/>
      <c r="B62" s="2649"/>
      <c r="C62" s="2646"/>
      <c r="D62" s="2548"/>
      <c r="E62" s="2548"/>
      <c r="F62" s="696" t="s">
        <v>699</v>
      </c>
      <c r="G62" s="557">
        <v>4</v>
      </c>
      <c r="H62" s="558">
        <v>1</v>
      </c>
      <c r="I62" s="558">
        <v>1</v>
      </c>
      <c r="J62" s="558">
        <v>1</v>
      </c>
      <c r="K62" s="558">
        <v>1</v>
      </c>
      <c r="L62" s="163"/>
      <c r="M62" s="163"/>
      <c r="N62" s="163"/>
      <c r="O62" s="163"/>
      <c r="P62" s="65">
        <f t="shared" si="5"/>
        <v>0</v>
      </c>
      <c r="Q62" s="525"/>
      <c r="R62" s="688">
        <v>80000</v>
      </c>
      <c r="S62" s="530"/>
      <c r="T62" s="562">
        <f t="shared" si="0"/>
        <v>80000</v>
      </c>
      <c r="U62" s="525"/>
      <c r="V62" s="563"/>
      <c r="W62" s="530"/>
      <c r="X62" s="530"/>
      <c r="Y62" s="564"/>
      <c r="Z62" s="525"/>
      <c r="AA62" s="563"/>
      <c r="AB62" s="564"/>
    </row>
    <row r="63" spans="1:28" ht="9" customHeight="1" thickBot="1">
      <c r="A63" s="575"/>
      <c r="B63" s="576"/>
      <c r="C63" s="576"/>
      <c r="D63" s="576"/>
      <c r="E63" s="576"/>
      <c r="F63" s="576"/>
      <c r="G63" s="599"/>
      <c r="H63" s="600"/>
      <c r="I63" s="600"/>
      <c r="J63" s="600"/>
      <c r="K63" s="600"/>
      <c r="L63" s="600"/>
      <c r="M63" s="600"/>
      <c r="N63" s="600"/>
      <c r="O63" s="600"/>
      <c r="P63" s="600"/>
      <c r="Q63" s="600"/>
      <c r="R63" s="688"/>
      <c r="S63" s="578"/>
      <c r="T63" s="562">
        <f t="shared" si="0"/>
        <v>0</v>
      </c>
      <c r="U63" s="576"/>
      <c r="V63" s="579"/>
      <c r="W63" s="578"/>
      <c r="X63" s="578"/>
      <c r="Y63" s="580"/>
      <c r="Z63" s="576"/>
      <c r="AA63" s="579"/>
      <c r="AB63" s="580"/>
    </row>
    <row r="64" spans="1:28" ht="16.2" hidden="1" thickBot="1">
      <c r="A64" s="2554" t="s">
        <v>101</v>
      </c>
      <c r="B64" s="2630" t="s">
        <v>102</v>
      </c>
      <c r="C64" s="2651" t="s">
        <v>103</v>
      </c>
      <c r="D64" s="2621">
        <v>0.22</v>
      </c>
      <c r="E64" s="2624">
        <v>0.55000000000000004</v>
      </c>
      <c r="F64" s="531"/>
      <c r="G64" s="557"/>
      <c r="H64" s="571"/>
      <c r="I64" s="571"/>
      <c r="J64" s="571"/>
      <c r="K64" s="571"/>
      <c r="L64" s="572"/>
      <c r="M64" s="572"/>
      <c r="N64" s="572"/>
      <c r="O64" s="572"/>
      <c r="P64" s="65"/>
      <c r="Q64" s="525"/>
      <c r="R64" s="688"/>
      <c r="S64" s="530"/>
      <c r="T64" s="562">
        <f t="shared" si="0"/>
        <v>0</v>
      </c>
      <c r="U64" s="525"/>
      <c r="V64" s="563"/>
      <c r="W64" s="530"/>
      <c r="X64" s="530"/>
      <c r="Y64" s="564"/>
      <c r="Z64" s="525"/>
      <c r="AA64" s="563"/>
      <c r="AB64" s="564"/>
    </row>
    <row r="65" spans="1:28" ht="36.75" hidden="1" customHeight="1" thickBot="1">
      <c r="A65" s="2554"/>
      <c r="B65" s="2631"/>
      <c r="C65" s="2633"/>
      <c r="D65" s="2622"/>
      <c r="E65" s="2625"/>
      <c r="F65" s="531"/>
      <c r="G65" s="557"/>
      <c r="H65" s="558"/>
      <c r="I65" s="558"/>
      <c r="J65" s="558"/>
      <c r="K65" s="558"/>
      <c r="L65" s="559"/>
      <c r="M65" s="559"/>
      <c r="N65" s="559"/>
      <c r="O65" s="559"/>
      <c r="P65" s="65"/>
      <c r="Q65" s="525"/>
      <c r="R65" s="688"/>
      <c r="S65" s="530"/>
      <c r="T65" s="562">
        <f t="shared" si="0"/>
        <v>0</v>
      </c>
      <c r="U65" s="525"/>
      <c r="V65" s="563"/>
      <c r="W65" s="530"/>
      <c r="X65" s="530"/>
      <c r="Y65" s="564"/>
      <c r="Z65" s="525"/>
      <c r="AA65" s="563"/>
      <c r="AB65" s="564"/>
    </row>
    <row r="66" spans="1:28" ht="36.75" hidden="1" customHeight="1" thickBot="1">
      <c r="A66" s="2554"/>
      <c r="B66" s="2631"/>
      <c r="C66" s="2633"/>
      <c r="D66" s="2622"/>
      <c r="E66" s="2625"/>
      <c r="F66" s="531"/>
      <c r="G66" s="557"/>
      <c r="H66" s="558"/>
      <c r="I66" s="558"/>
      <c r="J66" s="558"/>
      <c r="K66" s="558"/>
      <c r="L66" s="559"/>
      <c r="M66" s="559"/>
      <c r="N66" s="559"/>
      <c r="O66" s="559"/>
      <c r="P66" s="65"/>
      <c r="Q66" s="525"/>
      <c r="R66" s="688"/>
      <c r="S66" s="530"/>
      <c r="T66" s="562">
        <f t="shared" si="0"/>
        <v>0</v>
      </c>
      <c r="U66" s="525"/>
      <c r="V66" s="563"/>
      <c r="W66" s="530"/>
      <c r="X66" s="530"/>
      <c r="Y66" s="564"/>
      <c r="Z66" s="525"/>
      <c r="AA66" s="563"/>
      <c r="AB66" s="564"/>
    </row>
    <row r="67" spans="1:28" ht="36.75" hidden="1" customHeight="1" thickBot="1">
      <c r="A67" s="2554"/>
      <c r="B67" s="2650"/>
      <c r="C67" s="2634"/>
      <c r="D67" s="2623"/>
      <c r="E67" s="2626"/>
      <c r="F67" s="565"/>
      <c r="G67" s="566"/>
      <c r="H67" s="567"/>
      <c r="I67" s="567"/>
      <c r="J67" s="567"/>
      <c r="K67" s="567"/>
      <c r="L67" s="568"/>
      <c r="M67" s="568"/>
      <c r="N67" s="568"/>
      <c r="O67" s="568"/>
      <c r="P67" s="65"/>
      <c r="Q67" s="525"/>
      <c r="R67" s="688"/>
      <c r="S67" s="530"/>
      <c r="T67" s="562">
        <f t="shared" si="0"/>
        <v>0</v>
      </c>
      <c r="U67" s="525"/>
      <c r="V67" s="563"/>
      <c r="W67" s="530"/>
      <c r="X67" s="530"/>
      <c r="Y67" s="564"/>
      <c r="Z67" s="525"/>
      <c r="AA67" s="563"/>
      <c r="AB67" s="564"/>
    </row>
    <row r="68" spans="1:28" ht="42" hidden="1" customHeight="1" thickBot="1">
      <c r="A68" s="2554"/>
      <c r="B68" s="2630" t="s">
        <v>104</v>
      </c>
      <c r="C68" s="2632" t="s">
        <v>105</v>
      </c>
      <c r="D68" s="2628">
        <v>0.45</v>
      </c>
      <c r="E68" s="2629">
        <v>0.65</v>
      </c>
      <c r="F68" s="569"/>
      <c r="G68" s="570"/>
      <c r="H68" s="571"/>
      <c r="I68" s="571"/>
      <c r="J68" s="571"/>
      <c r="K68" s="571"/>
      <c r="L68" s="572"/>
      <c r="M68" s="572"/>
      <c r="N68" s="572"/>
      <c r="O68" s="572"/>
      <c r="P68" s="65"/>
      <c r="Q68" s="525"/>
      <c r="R68" s="688"/>
      <c r="S68" s="530"/>
      <c r="T68" s="562">
        <f t="shared" si="0"/>
        <v>0</v>
      </c>
      <c r="U68" s="525"/>
      <c r="V68" s="563"/>
      <c r="W68" s="530"/>
      <c r="X68" s="530"/>
      <c r="Y68" s="564"/>
      <c r="Z68" s="525"/>
      <c r="AA68" s="563"/>
      <c r="AB68" s="564"/>
    </row>
    <row r="69" spans="1:28" ht="42" hidden="1" customHeight="1" thickBot="1">
      <c r="A69" s="2554"/>
      <c r="B69" s="2631"/>
      <c r="C69" s="2633"/>
      <c r="D69" s="2622"/>
      <c r="E69" s="2625"/>
      <c r="F69" s="531"/>
      <c r="G69" s="557"/>
      <c r="H69" s="558"/>
      <c r="I69" s="558"/>
      <c r="J69" s="558"/>
      <c r="K69" s="558"/>
      <c r="L69" s="559"/>
      <c r="M69" s="559"/>
      <c r="N69" s="559"/>
      <c r="O69" s="559"/>
      <c r="P69" s="65"/>
      <c r="Q69" s="525"/>
      <c r="R69" s="688"/>
      <c r="S69" s="530"/>
      <c r="T69" s="562">
        <f t="shared" si="0"/>
        <v>0</v>
      </c>
      <c r="U69" s="525"/>
      <c r="V69" s="563"/>
      <c r="W69" s="530"/>
      <c r="X69" s="530"/>
      <c r="Y69" s="564"/>
      <c r="Z69" s="525"/>
      <c r="AA69" s="563"/>
      <c r="AB69" s="564"/>
    </row>
    <row r="70" spans="1:28" ht="42" hidden="1" customHeight="1" thickBot="1">
      <c r="A70" s="2554"/>
      <c r="B70" s="2631"/>
      <c r="C70" s="2633"/>
      <c r="D70" s="2622"/>
      <c r="E70" s="2625"/>
      <c r="F70" s="531"/>
      <c r="G70" s="557"/>
      <c r="H70" s="558"/>
      <c r="I70" s="558"/>
      <c r="J70" s="558"/>
      <c r="K70" s="558"/>
      <c r="L70" s="559"/>
      <c r="M70" s="559"/>
      <c r="N70" s="559"/>
      <c r="O70" s="559"/>
      <c r="P70" s="65"/>
      <c r="Q70" s="525"/>
      <c r="R70" s="688"/>
      <c r="S70" s="530"/>
      <c r="T70" s="562">
        <f t="shared" si="0"/>
        <v>0</v>
      </c>
      <c r="U70" s="525"/>
      <c r="V70" s="563"/>
      <c r="W70" s="530"/>
      <c r="X70" s="530"/>
      <c r="Y70" s="564"/>
      <c r="Z70" s="525"/>
      <c r="AA70" s="563"/>
      <c r="AB70" s="564"/>
    </row>
    <row r="71" spans="1:28" ht="31.5" hidden="1" customHeight="1" thickBot="1">
      <c r="A71" s="2554"/>
      <c r="B71" s="2652"/>
      <c r="C71" s="2634"/>
      <c r="D71" s="2623"/>
      <c r="E71" s="2626"/>
      <c r="F71" s="565"/>
      <c r="G71" s="566"/>
      <c r="H71" s="567"/>
      <c r="I71" s="567"/>
      <c r="J71" s="567"/>
      <c r="K71" s="567"/>
      <c r="L71" s="568"/>
      <c r="M71" s="568"/>
      <c r="N71" s="568"/>
      <c r="O71" s="568"/>
      <c r="P71" s="65"/>
      <c r="Q71" s="525"/>
      <c r="R71" s="688"/>
      <c r="S71" s="530"/>
      <c r="T71" s="562">
        <f t="shared" ref="T71:T115" si="6">R71-S71</f>
        <v>0</v>
      </c>
      <c r="U71" s="525"/>
      <c r="V71" s="563"/>
      <c r="W71" s="530"/>
      <c r="X71" s="530"/>
      <c r="Y71" s="564"/>
      <c r="Z71" s="525"/>
      <c r="AA71" s="563"/>
      <c r="AB71" s="564"/>
    </row>
    <row r="72" spans="1:28" ht="33.75" hidden="1" customHeight="1" thickBot="1">
      <c r="A72" s="2554"/>
      <c r="B72" s="2653" t="s">
        <v>106</v>
      </c>
      <c r="C72" s="2654" t="s">
        <v>107</v>
      </c>
      <c r="D72" s="2657">
        <v>3</v>
      </c>
      <c r="E72" s="2572">
        <v>5</v>
      </c>
      <c r="F72" s="569"/>
      <c r="G72" s="570"/>
      <c r="H72" s="571"/>
      <c r="I72" s="571"/>
      <c r="J72" s="571"/>
      <c r="K72" s="571"/>
      <c r="L72" s="572"/>
      <c r="M72" s="572"/>
      <c r="N72" s="572"/>
      <c r="O72" s="572"/>
      <c r="P72" s="65"/>
      <c r="Q72" s="525"/>
      <c r="R72" s="688"/>
      <c r="S72" s="530"/>
      <c r="T72" s="562">
        <f t="shared" si="6"/>
        <v>0</v>
      </c>
      <c r="U72" s="525"/>
      <c r="V72" s="563"/>
      <c r="W72" s="530"/>
      <c r="X72" s="530"/>
      <c r="Y72" s="564"/>
      <c r="Z72" s="525"/>
      <c r="AA72" s="563"/>
      <c r="AB72" s="564"/>
    </row>
    <row r="73" spans="1:28" ht="33.75" hidden="1" customHeight="1" thickBot="1">
      <c r="A73" s="2554"/>
      <c r="B73" s="2653"/>
      <c r="C73" s="2655"/>
      <c r="D73" s="2658"/>
      <c r="E73" s="2564"/>
      <c r="F73" s="531"/>
      <c r="G73" s="557"/>
      <c r="H73" s="558"/>
      <c r="I73" s="558"/>
      <c r="J73" s="558"/>
      <c r="K73" s="558"/>
      <c r="L73" s="559"/>
      <c r="M73" s="559"/>
      <c r="N73" s="559"/>
      <c r="O73" s="559"/>
      <c r="P73" s="65"/>
      <c r="Q73" s="525"/>
      <c r="R73" s="688"/>
      <c r="S73" s="530"/>
      <c r="T73" s="562">
        <f t="shared" si="6"/>
        <v>0</v>
      </c>
      <c r="U73" s="525"/>
      <c r="V73" s="563"/>
      <c r="W73" s="530"/>
      <c r="X73" s="530"/>
      <c r="Y73" s="564"/>
      <c r="Z73" s="525"/>
      <c r="AA73" s="563"/>
      <c r="AB73" s="564"/>
    </row>
    <row r="74" spans="1:28" ht="33.75" hidden="1" customHeight="1" thickBot="1">
      <c r="A74" s="2554"/>
      <c r="B74" s="2653"/>
      <c r="C74" s="2655"/>
      <c r="D74" s="2658"/>
      <c r="E74" s="2564"/>
      <c r="F74" s="531"/>
      <c r="G74" s="557"/>
      <c r="H74" s="558"/>
      <c r="I74" s="558"/>
      <c r="J74" s="558"/>
      <c r="K74" s="558"/>
      <c r="L74" s="559"/>
      <c r="M74" s="559"/>
      <c r="N74" s="559"/>
      <c r="O74" s="559"/>
      <c r="P74" s="65"/>
      <c r="Q74" s="525"/>
      <c r="R74" s="688"/>
      <c r="S74" s="530"/>
      <c r="T74" s="562">
        <f t="shared" si="6"/>
        <v>0</v>
      </c>
      <c r="U74" s="525"/>
      <c r="V74" s="563"/>
      <c r="W74" s="530"/>
      <c r="X74" s="530"/>
      <c r="Y74" s="564"/>
      <c r="Z74" s="525"/>
      <c r="AA74" s="563"/>
      <c r="AB74" s="564"/>
    </row>
    <row r="75" spans="1:28" ht="33.75" hidden="1" customHeight="1" thickBot="1">
      <c r="A75" s="2554"/>
      <c r="B75" s="2653"/>
      <c r="C75" s="2656"/>
      <c r="D75" s="2659"/>
      <c r="E75" s="2565"/>
      <c r="F75" s="565"/>
      <c r="G75" s="566"/>
      <c r="H75" s="567"/>
      <c r="I75" s="567"/>
      <c r="J75" s="567"/>
      <c r="K75" s="567"/>
      <c r="L75" s="568"/>
      <c r="M75" s="568"/>
      <c r="N75" s="568"/>
      <c r="O75" s="568"/>
      <c r="P75" s="65"/>
      <c r="Q75" s="525"/>
      <c r="R75" s="688"/>
      <c r="S75" s="530"/>
      <c r="T75" s="562">
        <f t="shared" si="6"/>
        <v>0</v>
      </c>
      <c r="U75" s="525"/>
      <c r="V75" s="563"/>
      <c r="W75" s="530"/>
      <c r="X75" s="530"/>
      <c r="Y75" s="564"/>
      <c r="Z75" s="525"/>
      <c r="AA75" s="563"/>
      <c r="AB75" s="564"/>
    </row>
    <row r="76" spans="1:28" ht="33.75" hidden="1" customHeight="1" thickBot="1">
      <c r="A76" s="2554"/>
      <c r="B76" s="2653"/>
      <c r="C76" s="2654" t="s">
        <v>108</v>
      </c>
      <c r="D76" s="2657">
        <v>28</v>
      </c>
      <c r="E76" s="2660">
        <v>35</v>
      </c>
      <c r="F76" s="569"/>
      <c r="G76" s="570"/>
      <c r="H76" s="571"/>
      <c r="I76" s="571"/>
      <c r="J76" s="571"/>
      <c r="K76" s="571"/>
      <c r="L76" s="572"/>
      <c r="M76" s="572"/>
      <c r="N76" s="572"/>
      <c r="O76" s="572"/>
      <c r="P76" s="65"/>
      <c r="Q76" s="525"/>
      <c r="R76" s="688"/>
      <c r="S76" s="530"/>
      <c r="T76" s="562">
        <f t="shared" si="6"/>
        <v>0</v>
      </c>
      <c r="U76" s="525"/>
      <c r="V76" s="563"/>
      <c r="W76" s="530"/>
      <c r="X76" s="530"/>
      <c r="Y76" s="564"/>
      <c r="Z76" s="525"/>
      <c r="AA76" s="563"/>
      <c r="AB76" s="564"/>
    </row>
    <row r="77" spans="1:28" ht="33.75" hidden="1" customHeight="1" thickBot="1">
      <c r="A77" s="2554"/>
      <c r="B77" s="2653"/>
      <c r="C77" s="2655"/>
      <c r="D77" s="2658"/>
      <c r="E77" s="2661"/>
      <c r="F77" s="531"/>
      <c r="G77" s="557"/>
      <c r="H77" s="558"/>
      <c r="I77" s="558"/>
      <c r="J77" s="558"/>
      <c r="K77" s="558"/>
      <c r="L77" s="559"/>
      <c r="M77" s="559"/>
      <c r="N77" s="559"/>
      <c r="O77" s="559"/>
      <c r="P77" s="65"/>
      <c r="Q77" s="525"/>
      <c r="R77" s="688"/>
      <c r="S77" s="530"/>
      <c r="T77" s="562">
        <f t="shared" si="6"/>
        <v>0</v>
      </c>
      <c r="U77" s="525"/>
      <c r="V77" s="563"/>
      <c r="W77" s="530"/>
      <c r="X77" s="530"/>
      <c r="Y77" s="564"/>
      <c r="Z77" s="525"/>
      <c r="AA77" s="563"/>
      <c r="AB77" s="564"/>
    </row>
    <row r="78" spans="1:28" ht="33.75" hidden="1" customHeight="1" thickBot="1">
      <c r="A78" s="2554"/>
      <c r="B78" s="2653"/>
      <c r="C78" s="2655"/>
      <c r="D78" s="2658"/>
      <c r="E78" s="2661"/>
      <c r="F78" s="531"/>
      <c r="G78" s="557"/>
      <c r="H78" s="558"/>
      <c r="I78" s="558"/>
      <c r="J78" s="558"/>
      <c r="K78" s="558"/>
      <c r="L78" s="559"/>
      <c r="M78" s="559"/>
      <c r="N78" s="559"/>
      <c r="O78" s="559"/>
      <c r="P78" s="65"/>
      <c r="Q78" s="525"/>
      <c r="R78" s="688"/>
      <c r="S78" s="530"/>
      <c r="T78" s="562">
        <f t="shared" si="6"/>
        <v>0</v>
      </c>
      <c r="U78" s="525"/>
      <c r="V78" s="563"/>
      <c r="W78" s="530"/>
      <c r="X78" s="530"/>
      <c r="Y78" s="564"/>
      <c r="Z78" s="525"/>
      <c r="AA78" s="563"/>
      <c r="AB78" s="564"/>
    </row>
    <row r="79" spans="1:28" ht="33" hidden="1" customHeight="1" thickBot="1">
      <c r="A79" s="2554"/>
      <c r="B79" s="2653"/>
      <c r="C79" s="2656"/>
      <c r="D79" s="2659"/>
      <c r="E79" s="2662"/>
      <c r="F79" s="565"/>
      <c r="G79" s="566"/>
      <c r="H79" s="567"/>
      <c r="I79" s="567"/>
      <c r="J79" s="567"/>
      <c r="K79" s="567"/>
      <c r="L79" s="568"/>
      <c r="M79" s="568"/>
      <c r="N79" s="568"/>
      <c r="O79" s="568"/>
      <c r="P79" s="65"/>
      <c r="Q79" s="525"/>
      <c r="R79" s="688"/>
      <c r="S79" s="530"/>
      <c r="T79" s="562">
        <f t="shared" si="6"/>
        <v>0</v>
      </c>
      <c r="U79" s="525"/>
      <c r="V79" s="563"/>
      <c r="W79" s="530"/>
      <c r="X79" s="530"/>
      <c r="Y79" s="564"/>
      <c r="Z79" s="525"/>
      <c r="AA79" s="563"/>
      <c r="AB79" s="564"/>
    </row>
    <row r="80" spans="1:28" ht="6" hidden="1" customHeight="1" thickBot="1">
      <c r="A80" s="575"/>
      <c r="B80" s="576"/>
      <c r="C80" s="576"/>
      <c r="D80" s="576"/>
      <c r="E80" s="576"/>
      <c r="F80" s="576"/>
      <c r="G80" s="599"/>
      <c r="H80" s="600"/>
      <c r="I80" s="600"/>
      <c r="J80" s="600"/>
      <c r="K80" s="600"/>
      <c r="L80" s="600"/>
      <c r="M80" s="600"/>
      <c r="N80" s="600"/>
      <c r="O80" s="600"/>
      <c r="P80" s="600"/>
      <c r="Q80" s="576"/>
      <c r="R80" s="688"/>
      <c r="S80" s="578"/>
      <c r="T80" s="562">
        <f t="shared" si="6"/>
        <v>0</v>
      </c>
      <c r="U80" s="576"/>
      <c r="V80" s="579"/>
      <c r="W80" s="578"/>
      <c r="X80" s="578"/>
      <c r="Y80" s="580"/>
      <c r="Z80" s="576"/>
      <c r="AA80" s="579"/>
      <c r="AB80" s="580"/>
    </row>
    <row r="81" spans="1:28" ht="36.75" hidden="1" customHeight="1" thickBot="1">
      <c r="A81" s="2554" t="s">
        <v>109</v>
      </c>
      <c r="B81" s="2630" t="s">
        <v>110</v>
      </c>
      <c r="C81" s="2663" t="s">
        <v>111</v>
      </c>
      <c r="D81" s="2666">
        <v>0.49</v>
      </c>
      <c r="E81" s="2624">
        <v>0.6</v>
      </c>
      <c r="F81" s="531"/>
      <c r="G81" s="557"/>
      <c r="H81" s="571"/>
      <c r="I81" s="571"/>
      <c r="J81" s="571"/>
      <c r="K81" s="571"/>
      <c r="L81" s="572"/>
      <c r="M81" s="572"/>
      <c r="N81" s="572"/>
      <c r="O81" s="572"/>
      <c r="P81" s="65"/>
      <c r="Q81" s="525"/>
      <c r="R81" s="688"/>
      <c r="S81" s="530"/>
      <c r="T81" s="562">
        <f t="shared" si="6"/>
        <v>0</v>
      </c>
      <c r="U81" s="525"/>
      <c r="V81" s="563"/>
      <c r="W81" s="530"/>
      <c r="X81" s="530"/>
      <c r="Y81" s="564"/>
      <c r="Z81" s="525"/>
      <c r="AA81" s="563"/>
      <c r="AB81" s="564"/>
    </row>
    <row r="82" spans="1:28" ht="36.75" hidden="1" customHeight="1" thickBot="1">
      <c r="A82" s="2554"/>
      <c r="B82" s="2631"/>
      <c r="C82" s="2664"/>
      <c r="D82" s="2577"/>
      <c r="E82" s="2625"/>
      <c r="F82" s="531"/>
      <c r="G82" s="557"/>
      <c r="H82" s="558"/>
      <c r="I82" s="558"/>
      <c r="J82" s="558"/>
      <c r="K82" s="558"/>
      <c r="L82" s="559"/>
      <c r="M82" s="559"/>
      <c r="N82" s="559"/>
      <c r="O82" s="559"/>
      <c r="P82" s="65"/>
      <c r="Q82" s="525"/>
      <c r="R82" s="688"/>
      <c r="S82" s="530"/>
      <c r="T82" s="562">
        <f t="shared" si="6"/>
        <v>0</v>
      </c>
      <c r="U82" s="525"/>
      <c r="V82" s="563"/>
      <c r="W82" s="530"/>
      <c r="X82" s="530"/>
      <c r="Y82" s="564"/>
      <c r="Z82" s="525"/>
      <c r="AA82" s="563"/>
      <c r="AB82" s="564"/>
    </row>
    <row r="83" spans="1:28" ht="36.75" hidden="1" customHeight="1" thickBot="1">
      <c r="A83" s="2554"/>
      <c r="B83" s="2631"/>
      <c r="C83" s="2664"/>
      <c r="D83" s="2577"/>
      <c r="E83" s="2625"/>
      <c r="F83" s="531"/>
      <c r="G83" s="557"/>
      <c r="H83" s="558"/>
      <c r="I83" s="558"/>
      <c r="J83" s="558"/>
      <c r="K83" s="558"/>
      <c r="L83" s="559"/>
      <c r="M83" s="559"/>
      <c r="N83" s="559"/>
      <c r="O83" s="559"/>
      <c r="P83" s="65"/>
      <c r="Q83" s="525"/>
      <c r="R83" s="688"/>
      <c r="S83" s="530"/>
      <c r="T83" s="562">
        <f t="shared" si="6"/>
        <v>0</v>
      </c>
      <c r="U83" s="525"/>
      <c r="V83" s="563"/>
      <c r="W83" s="530"/>
      <c r="X83" s="530"/>
      <c r="Y83" s="564"/>
      <c r="Z83" s="525"/>
      <c r="AA83" s="563"/>
      <c r="AB83" s="564"/>
    </row>
    <row r="84" spans="1:28" ht="36.75" hidden="1" customHeight="1" thickBot="1">
      <c r="A84" s="2554"/>
      <c r="B84" s="2650"/>
      <c r="C84" s="2665"/>
      <c r="D84" s="2578"/>
      <c r="E84" s="2626"/>
      <c r="F84" s="565"/>
      <c r="G84" s="566"/>
      <c r="H84" s="567"/>
      <c r="I84" s="567"/>
      <c r="J84" s="567"/>
      <c r="K84" s="567"/>
      <c r="L84" s="568"/>
      <c r="M84" s="568"/>
      <c r="N84" s="568"/>
      <c r="O84" s="568"/>
      <c r="P84" s="65"/>
      <c r="Q84" s="525"/>
      <c r="R84" s="688"/>
      <c r="S84" s="530"/>
      <c r="T84" s="562">
        <f t="shared" si="6"/>
        <v>0</v>
      </c>
      <c r="U84" s="525"/>
      <c r="V84" s="563"/>
      <c r="W84" s="530"/>
      <c r="X84" s="530"/>
      <c r="Y84" s="564"/>
      <c r="Z84" s="525"/>
      <c r="AA84" s="563"/>
      <c r="AB84" s="564"/>
    </row>
    <row r="85" spans="1:28" ht="36.75" hidden="1" customHeight="1" thickBot="1">
      <c r="A85" s="2554"/>
      <c r="B85" s="2630" t="s">
        <v>112</v>
      </c>
      <c r="C85" s="2667" t="s">
        <v>113</v>
      </c>
      <c r="D85" s="2670">
        <v>0.13</v>
      </c>
      <c r="E85" s="2629">
        <v>0.45</v>
      </c>
      <c r="F85" s="569"/>
      <c r="G85" s="570"/>
      <c r="H85" s="571"/>
      <c r="I85" s="571"/>
      <c r="J85" s="571"/>
      <c r="K85" s="571"/>
      <c r="L85" s="572"/>
      <c r="M85" s="572"/>
      <c r="N85" s="572"/>
      <c r="O85" s="572"/>
      <c r="P85" s="65"/>
      <c r="Q85" s="525"/>
      <c r="R85" s="688"/>
      <c r="S85" s="530"/>
      <c r="T85" s="562">
        <f t="shared" si="6"/>
        <v>0</v>
      </c>
      <c r="U85" s="525"/>
      <c r="V85" s="563"/>
      <c r="W85" s="530"/>
      <c r="X85" s="530"/>
      <c r="Y85" s="564"/>
      <c r="Z85" s="525"/>
      <c r="AA85" s="563"/>
      <c r="AB85" s="564"/>
    </row>
    <row r="86" spans="1:28" ht="36.75" hidden="1" customHeight="1" thickBot="1">
      <c r="A86" s="2554"/>
      <c r="B86" s="2631"/>
      <c r="C86" s="2668"/>
      <c r="D86" s="2671"/>
      <c r="E86" s="2625"/>
      <c r="F86" s="531"/>
      <c r="G86" s="557"/>
      <c r="H86" s="558"/>
      <c r="I86" s="558"/>
      <c r="J86" s="558"/>
      <c r="K86" s="558"/>
      <c r="L86" s="559"/>
      <c r="M86" s="559"/>
      <c r="N86" s="559"/>
      <c r="O86" s="559"/>
      <c r="P86" s="65"/>
      <c r="Q86" s="525"/>
      <c r="R86" s="688"/>
      <c r="S86" s="530"/>
      <c r="T86" s="562">
        <f t="shared" si="6"/>
        <v>0</v>
      </c>
      <c r="U86" s="525"/>
      <c r="V86" s="563"/>
      <c r="W86" s="530"/>
      <c r="X86" s="530"/>
      <c r="Y86" s="564"/>
      <c r="Z86" s="525"/>
      <c r="AA86" s="563"/>
      <c r="AB86" s="564"/>
    </row>
    <row r="87" spans="1:28" ht="36.75" hidden="1" customHeight="1" thickBot="1">
      <c r="A87" s="2554"/>
      <c r="B87" s="2631"/>
      <c r="C87" s="2668"/>
      <c r="D87" s="2671"/>
      <c r="E87" s="2625"/>
      <c r="F87" s="531"/>
      <c r="G87" s="557"/>
      <c r="H87" s="558"/>
      <c r="I87" s="558"/>
      <c r="J87" s="558"/>
      <c r="K87" s="558"/>
      <c r="L87" s="559"/>
      <c r="M87" s="559"/>
      <c r="N87" s="559"/>
      <c r="O87" s="559"/>
      <c r="P87" s="65"/>
      <c r="Q87" s="525"/>
      <c r="R87" s="688"/>
      <c r="S87" s="530"/>
      <c r="T87" s="562">
        <f t="shared" si="6"/>
        <v>0</v>
      </c>
      <c r="U87" s="525"/>
      <c r="V87" s="563"/>
      <c r="W87" s="530"/>
      <c r="X87" s="530"/>
      <c r="Y87" s="564"/>
      <c r="Z87" s="525"/>
      <c r="AA87" s="563"/>
      <c r="AB87" s="564"/>
    </row>
    <row r="88" spans="1:28" ht="36" hidden="1" customHeight="1" thickBot="1">
      <c r="A88" s="2554"/>
      <c r="B88" s="2650"/>
      <c r="C88" s="2669"/>
      <c r="D88" s="2672"/>
      <c r="E88" s="2626"/>
      <c r="F88" s="565"/>
      <c r="G88" s="566"/>
      <c r="H88" s="567"/>
      <c r="I88" s="567"/>
      <c r="J88" s="567"/>
      <c r="K88" s="567"/>
      <c r="L88" s="568"/>
      <c r="M88" s="568"/>
      <c r="N88" s="568"/>
      <c r="O88" s="568"/>
      <c r="P88" s="65"/>
      <c r="Q88" s="525"/>
      <c r="R88" s="688"/>
      <c r="S88" s="530"/>
      <c r="T88" s="562">
        <f t="shared" si="6"/>
        <v>0</v>
      </c>
      <c r="U88" s="525"/>
      <c r="V88" s="563"/>
      <c r="W88" s="530"/>
      <c r="X88" s="530"/>
      <c r="Y88" s="564"/>
      <c r="Z88" s="525"/>
      <c r="AA88" s="563"/>
      <c r="AB88" s="564"/>
    </row>
    <row r="89" spans="1:28" ht="40.5" hidden="1" customHeight="1" thickBot="1">
      <c r="A89" s="2554"/>
      <c r="B89" s="2630" t="s">
        <v>114</v>
      </c>
      <c r="C89" s="2673" t="s">
        <v>115</v>
      </c>
      <c r="D89" s="2671">
        <v>0.16</v>
      </c>
      <c r="E89" s="2625">
        <v>0.45</v>
      </c>
      <c r="F89" s="573"/>
      <c r="G89" s="574"/>
      <c r="H89" s="571"/>
      <c r="I89" s="571"/>
      <c r="J89" s="571"/>
      <c r="K89" s="571"/>
      <c r="L89" s="572"/>
      <c r="M89" s="572"/>
      <c r="N89" s="572"/>
      <c r="O89" s="572"/>
      <c r="P89" s="65"/>
      <c r="Q89" s="525"/>
      <c r="R89" s="688"/>
      <c r="S89" s="530"/>
      <c r="T89" s="562">
        <f t="shared" si="6"/>
        <v>0</v>
      </c>
      <c r="U89" s="525"/>
      <c r="V89" s="563"/>
      <c r="W89" s="530"/>
      <c r="X89" s="530"/>
      <c r="Y89" s="564"/>
      <c r="Z89" s="525"/>
      <c r="AA89" s="563"/>
      <c r="AB89" s="564"/>
    </row>
    <row r="90" spans="1:28" ht="40.5" hidden="1" customHeight="1" thickBot="1">
      <c r="A90" s="2554"/>
      <c r="B90" s="2631"/>
      <c r="C90" s="2673"/>
      <c r="D90" s="2671"/>
      <c r="E90" s="2625"/>
      <c r="F90" s="531"/>
      <c r="G90" s="557"/>
      <c r="H90" s="558"/>
      <c r="I90" s="558"/>
      <c r="J90" s="558"/>
      <c r="K90" s="558"/>
      <c r="L90" s="559"/>
      <c r="M90" s="559"/>
      <c r="N90" s="559"/>
      <c r="O90" s="559"/>
      <c r="P90" s="65"/>
      <c r="Q90" s="525"/>
      <c r="R90" s="688"/>
      <c r="S90" s="530"/>
      <c r="T90" s="562">
        <f t="shared" si="6"/>
        <v>0</v>
      </c>
      <c r="U90" s="525"/>
      <c r="V90" s="563"/>
      <c r="W90" s="530"/>
      <c r="X90" s="530"/>
      <c r="Y90" s="564"/>
      <c r="Z90" s="525"/>
      <c r="AA90" s="563"/>
      <c r="AB90" s="564"/>
    </row>
    <row r="91" spans="1:28" ht="40.5" hidden="1" customHeight="1" thickBot="1">
      <c r="A91" s="2554"/>
      <c r="B91" s="2631"/>
      <c r="C91" s="2673"/>
      <c r="D91" s="2671"/>
      <c r="E91" s="2625"/>
      <c r="F91" s="531"/>
      <c r="G91" s="557"/>
      <c r="H91" s="558"/>
      <c r="I91" s="558"/>
      <c r="J91" s="558"/>
      <c r="K91" s="558"/>
      <c r="L91" s="559"/>
      <c r="M91" s="559"/>
      <c r="N91" s="559"/>
      <c r="O91" s="559"/>
      <c r="P91" s="65"/>
      <c r="Q91" s="525"/>
      <c r="R91" s="688"/>
      <c r="S91" s="530"/>
      <c r="T91" s="562">
        <f t="shared" si="6"/>
        <v>0</v>
      </c>
      <c r="U91" s="525"/>
      <c r="V91" s="563"/>
      <c r="W91" s="530"/>
      <c r="X91" s="530"/>
      <c r="Y91" s="564"/>
      <c r="Z91" s="525"/>
      <c r="AA91" s="563"/>
      <c r="AB91" s="564"/>
    </row>
    <row r="92" spans="1:28" ht="59.25" hidden="1" customHeight="1" thickBot="1">
      <c r="A92" s="2554"/>
      <c r="B92" s="2650"/>
      <c r="C92" s="2674"/>
      <c r="D92" s="2675"/>
      <c r="E92" s="2676"/>
      <c r="F92" s="531"/>
      <c r="G92" s="557"/>
      <c r="H92" s="567"/>
      <c r="I92" s="567"/>
      <c r="J92" s="567"/>
      <c r="K92" s="567"/>
      <c r="L92" s="568"/>
      <c r="M92" s="568"/>
      <c r="N92" s="568"/>
      <c r="O92" s="568"/>
      <c r="P92" s="65"/>
      <c r="Q92" s="525"/>
      <c r="R92" s="688"/>
      <c r="S92" s="530"/>
      <c r="T92" s="562">
        <f t="shared" si="6"/>
        <v>0</v>
      </c>
      <c r="U92" s="525"/>
      <c r="V92" s="563"/>
      <c r="W92" s="530"/>
      <c r="X92" s="530"/>
      <c r="Y92" s="564"/>
      <c r="Z92" s="525"/>
      <c r="AA92" s="563"/>
      <c r="AB92" s="564"/>
    </row>
    <row r="93" spans="1:28" ht="7.5" hidden="1" customHeight="1" thickBot="1">
      <c r="A93" s="575"/>
      <c r="B93" s="576"/>
      <c r="C93" s="576"/>
      <c r="D93" s="576"/>
      <c r="E93" s="576"/>
      <c r="F93" s="576"/>
      <c r="G93" s="577"/>
      <c r="H93" s="578"/>
      <c r="I93" s="578"/>
      <c r="J93" s="578"/>
      <c r="K93" s="578"/>
      <c r="L93" s="578"/>
      <c r="M93" s="578"/>
      <c r="N93" s="578"/>
      <c r="O93" s="578"/>
      <c r="P93" s="578"/>
      <c r="Q93" s="576"/>
      <c r="R93" s="688"/>
      <c r="S93" s="578"/>
      <c r="T93" s="562">
        <f t="shared" si="6"/>
        <v>0</v>
      </c>
      <c r="U93" s="576"/>
      <c r="V93" s="579"/>
      <c r="W93" s="578"/>
      <c r="X93" s="578"/>
      <c r="Y93" s="580"/>
      <c r="Z93" s="576"/>
      <c r="AA93" s="579"/>
      <c r="AB93" s="580"/>
    </row>
    <row r="94" spans="1:28" s="291" customFormat="1" ht="38.25" hidden="1" customHeight="1" thickBot="1">
      <c r="A94" s="2678" t="s">
        <v>116</v>
      </c>
      <c r="B94" s="2679" t="s">
        <v>117</v>
      </c>
      <c r="C94" s="2682" t="s">
        <v>118</v>
      </c>
      <c r="D94" s="2685">
        <v>0.72</v>
      </c>
      <c r="E94" s="2688">
        <v>0.95</v>
      </c>
      <c r="F94" s="601"/>
      <c r="G94" s="602"/>
      <c r="H94" s="571"/>
      <c r="I94" s="571"/>
      <c r="J94" s="571"/>
      <c r="K94" s="571"/>
      <c r="L94" s="572"/>
      <c r="M94" s="572"/>
      <c r="N94" s="572"/>
      <c r="O94" s="572"/>
      <c r="P94" s="65"/>
      <c r="Q94" s="603"/>
      <c r="R94" s="698"/>
      <c r="S94" s="605"/>
      <c r="T94" s="562">
        <f t="shared" si="6"/>
        <v>0</v>
      </c>
      <c r="U94" s="603"/>
      <c r="V94" s="604"/>
      <c r="W94" s="605"/>
      <c r="X94" s="605"/>
      <c r="Y94" s="606"/>
      <c r="Z94" s="603"/>
      <c r="AA94" s="604"/>
      <c r="AB94" s="606"/>
    </row>
    <row r="95" spans="1:28" s="291" customFormat="1" ht="38.25" hidden="1" customHeight="1" thickBot="1">
      <c r="A95" s="2678"/>
      <c r="B95" s="2680"/>
      <c r="C95" s="2683"/>
      <c r="D95" s="2686"/>
      <c r="E95" s="2689"/>
      <c r="F95" s="601"/>
      <c r="G95" s="602"/>
      <c r="H95" s="558"/>
      <c r="I95" s="558"/>
      <c r="J95" s="558"/>
      <c r="K95" s="558"/>
      <c r="L95" s="559"/>
      <c r="M95" s="559"/>
      <c r="N95" s="559"/>
      <c r="O95" s="559"/>
      <c r="P95" s="65"/>
      <c r="Q95" s="603"/>
      <c r="R95" s="699"/>
      <c r="S95" s="605"/>
      <c r="T95" s="562">
        <f t="shared" si="6"/>
        <v>0</v>
      </c>
      <c r="U95" s="603"/>
      <c r="V95" s="604"/>
      <c r="W95" s="605"/>
      <c r="X95" s="605"/>
      <c r="Y95" s="606"/>
      <c r="Z95" s="603"/>
      <c r="AA95" s="604"/>
      <c r="AB95" s="606"/>
    </row>
    <row r="96" spans="1:28" s="291" customFormat="1" ht="38.25" hidden="1" customHeight="1" thickBot="1">
      <c r="A96" s="2678"/>
      <c r="B96" s="2680"/>
      <c r="C96" s="2683"/>
      <c r="D96" s="2686"/>
      <c r="E96" s="2689"/>
      <c r="F96" s="608"/>
      <c r="G96" s="602"/>
      <c r="H96" s="558"/>
      <c r="I96" s="558"/>
      <c r="J96" s="558"/>
      <c r="K96" s="558"/>
      <c r="L96" s="559"/>
      <c r="M96" s="559"/>
      <c r="N96" s="559"/>
      <c r="O96" s="559"/>
      <c r="P96" s="65"/>
      <c r="Q96" s="603"/>
      <c r="R96" s="698"/>
      <c r="S96" s="605"/>
      <c r="T96" s="562">
        <f t="shared" si="6"/>
        <v>0</v>
      </c>
      <c r="U96" s="603"/>
      <c r="V96" s="604"/>
      <c r="W96" s="605"/>
      <c r="X96" s="605"/>
      <c r="Y96" s="606"/>
      <c r="Z96" s="603"/>
      <c r="AA96" s="604"/>
      <c r="AB96" s="606"/>
    </row>
    <row r="97" spans="1:28" s="291" customFormat="1" ht="38.25" hidden="1" customHeight="1" thickBot="1">
      <c r="A97" s="2678"/>
      <c r="B97" s="2681"/>
      <c r="C97" s="2684"/>
      <c r="D97" s="2687"/>
      <c r="E97" s="2690"/>
      <c r="F97" s="609"/>
      <c r="G97" s="610"/>
      <c r="H97" s="567"/>
      <c r="I97" s="567"/>
      <c r="J97" s="567"/>
      <c r="K97" s="567"/>
      <c r="L97" s="568"/>
      <c r="M97" s="568"/>
      <c r="N97" s="568"/>
      <c r="O97" s="568"/>
      <c r="P97" s="65"/>
      <c r="Q97" s="603"/>
      <c r="R97" s="698"/>
      <c r="S97" s="605"/>
      <c r="T97" s="562">
        <f t="shared" si="6"/>
        <v>0</v>
      </c>
      <c r="U97" s="603"/>
      <c r="V97" s="604"/>
      <c r="W97" s="605"/>
      <c r="X97" s="605"/>
      <c r="Y97" s="606"/>
      <c r="Z97" s="603"/>
      <c r="AA97" s="604"/>
      <c r="AB97" s="606"/>
    </row>
    <row r="98" spans="1:28" s="291" customFormat="1" ht="37.5" hidden="1" customHeight="1" thickBot="1">
      <c r="A98" s="2678"/>
      <c r="B98" s="2679" t="s">
        <v>119</v>
      </c>
      <c r="C98" s="2691" t="s">
        <v>120</v>
      </c>
      <c r="D98" s="2694">
        <v>0.7</v>
      </c>
      <c r="E98" s="2695">
        <v>0.95</v>
      </c>
      <c r="F98" s="611" t="s">
        <v>598</v>
      </c>
      <c r="G98" s="612"/>
      <c r="H98" s="571"/>
      <c r="I98" s="571"/>
      <c r="J98" s="571"/>
      <c r="K98" s="571"/>
      <c r="L98" s="572"/>
      <c r="M98" s="572"/>
      <c r="N98" s="572"/>
      <c r="O98" s="572"/>
      <c r="P98" s="65"/>
      <c r="Q98" s="603"/>
      <c r="R98" s="700"/>
      <c r="S98" s="605"/>
      <c r="T98" s="562">
        <f t="shared" si="6"/>
        <v>0</v>
      </c>
      <c r="U98" s="603"/>
      <c r="V98" s="604"/>
      <c r="W98" s="605"/>
      <c r="X98" s="605"/>
      <c r="Y98" s="606"/>
      <c r="Z98" s="603"/>
      <c r="AA98" s="604"/>
      <c r="AB98" s="606"/>
    </row>
    <row r="99" spans="1:28" s="291" customFormat="1" ht="37.5" hidden="1" customHeight="1" thickBot="1">
      <c r="A99" s="2678"/>
      <c r="B99" s="2680"/>
      <c r="C99" s="2692"/>
      <c r="D99" s="2686"/>
      <c r="E99" s="2689"/>
      <c r="F99" s="608"/>
      <c r="G99" s="602"/>
      <c r="H99" s="558"/>
      <c r="I99" s="558"/>
      <c r="J99" s="558"/>
      <c r="K99" s="558"/>
      <c r="L99" s="559"/>
      <c r="M99" s="559"/>
      <c r="N99" s="559"/>
      <c r="O99" s="559"/>
      <c r="P99" s="65"/>
      <c r="Q99" s="603"/>
      <c r="R99" s="698"/>
      <c r="S99" s="605"/>
      <c r="T99" s="562">
        <f t="shared" si="6"/>
        <v>0</v>
      </c>
      <c r="U99" s="603"/>
      <c r="V99" s="604"/>
      <c r="W99" s="605"/>
      <c r="X99" s="605"/>
      <c r="Y99" s="606"/>
      <c r="Z99" s="603"/>
      <c r="AA99" s="604"/>
      <c r="AB99" s="606"/>
    </row>
    <row r="100" spans="1:28" s="291" customFormat="1" ht="37.5" hidden="1" customHeight="1" thickBot="1">
      <c r="A100" s="2678"/>
      <c r="B100" s="2680"/>
      <c r="C100" s="2692"/>
      <c r="D100" s="2686"/>
      <c r="E100" s="2689"/>
      <c r="F100" s="608"/>
      <c r="G100" s="602"/>
      <c r="H100" s="558"/>
      <c r="I100" s="558"/>
      <c r="J100" s="558"/>
      <c r="K100" s="558"/>
      <c r="L100" s="559"/>
      <c r="M100" s="559"/>
      <c r="N100" s="559"/>
      <c r="O100" s="559"/>
      <c r="P100" s="65"/>
      <c r="Q100" s="603"/>
      <c r="R100" s="698"/>
      <c r="S100" s="605"/>
      <c r="T100" s="562">
        <f t="shared" si="6"/>
        <v>0</v>
      </c>
      <c r="U100" s="603"/>
      <c r="V100" s="604"/>
      <c r="W100" s="605"/>
      <c r="X100" s="605"/>
      <c r="Y100" s="606"/>
      <c r="Z100" s="603"/>
      <c r="AA100" s="604"/>
      <c r="AB100" s="606"/>
    </row>
    <row r="101" spans="1:28" s="291" customFormat="1" ht="37.5" hidden="1" customHeight="1" thickBot="1">
      <c r="A101" s="2678"/>
      <c r="B101" s="2681"/>
      <c r="C101" s="2693"/>
      <c r="D101" s="2687"/>
      <c r="E101" s="2690"/>
      <c r="F101" s="609"/>
      <c r="G101" s="610"/>
      <c r="H101" s="567"/>
      <c r="I101" s="567"/>
      <c r="J101" s="567"/>
      <c r="K101" s="567"/>
      <c r="L101" s="568"/>
      <c r="M101" s="568"/>
      <c r="N101" s="568"/>
      <c r="O101" s="568"/>
      <c r="P101" s="65"/>
      <c r="Q101" s="603"/>
      <c r="R101" s="698"/>
      <c r="S101" s="605"/>
      <c r="T101" s="562">
        <f t="shared" si="6"/>
        <v>0</v>
      </c>
      <c r="U101" s="603"/>
      <c r="V101" s="604"/>
      <c r="W101" s="605"/>
      <c r="X101" s="605"/>
      <c r="Y101" s="606"/>
      <c r="Z101" s="603"/>
      <c r="AA101" s="604"/>
      <c r="AB101" s="606"/>
    </row>
    <row r="102" spans="1:28" s="291" customFormat="1" ht="30.75" customHeight="1" thickBot="1">
      <c r="A102" s="2678"/>
      <c r="B102" s="2696" t="s">
        <v>121</v>
      </c>
      <c r="C102" s="2633" t="s">
        <v>122</v>
      </c>
      <c r="D102" s="2622">
        <v>0.31</v>
      </c>
      <c r="E102" s="2564" t="s">
        <v>123</v>
      </c>
      <c r="F102" s="701" t="s">
        <v>700</v>
      </c>
      <c r="G102" s="614">
        <v>3</v>
      </c>
      <c r="H102" s="558">
        <v>1</v>
      </c>
      <c r="I102" s="558">
        <v>1</v>
      </c>
      <c r="J102" s="558">
        <v>1</v>
      </c>
      <c r="K102" s="558">
        <v>1</v>
      </c>
      <c r="L102" s="163"/>
      <c r="M102" s="163"/>
      <c r="N102" s="163"/>
      <c r="O102" s="163"/>
      <c r="P102" s="65">
        <f t="shared" ref="P102" si="7">(SUM(L102:O102)/SUM(H102:K102))</f>
        <v>0</v>
      </c>
      <c r="Q102" s="603"/>
      <c r="R102" s="698">
        <v>30000</v>
      </c>
      <c r="S102" s="605"/>
      <c r="T102" s="562">
        <f t="shared" si="6"/>
        <v>30000</v>
      </c>
      <c r="U102" s="603"/>
      <c r="V102" s="604"/>
      <c r="W102" s="605"/>
      <c r="X102" s="605"/>
      <c r="Y102" s="606"/>
      <c r="Z102" s="603"/>
      <c r="AA102" s="604"/>
      <c r="AB102" s="606"/>
    </row>
    <row r="103" spans="1:28" s="291" customFormat="1" ht="30.75" hidden="1" customHeight="1" thickBot="1">
      <c r="A103" s="2678"/>
      <c r="B103" s="2697"/>
      <c r="C103" s="2633"/>
      <c r="D103" s="2622"/>
      <c r="E103" s="2564"/>
      <c r="F103" s="608"/>
      <c r="G103" s="602"/>
      <c r="H103" s="558"/>
      <c r="I103" s="558"/>
      <c r="J103" s="558"/>
      <c r="K103" s="558"/>
      <c r="L103" s="559"/>
      <c r="M103" s="559"/>
      <c r="N103" s="559"/>
      <c r="O103" s="559"/>
      <c r="P103" s="65"/>
      <c r="Q103" s="603"/>
      <c r="R103" s="698"/>
      <c r="S103" s="605"/>
      <c r="T103" s="562">
        <f t="shared" si="6"/>
        <v>0</v>
      </c>
      <c r="U103" s="603"/>
      <c r="V103" s="604"/>
      <c r="W103" s="605"/>
      <c r="X103" s="605"/>
      <c r="Y103" s="606"/>
      <c r="Z103" s="603"/>
      <c r="AA103" s="604"/>
      <c r="AB103" s="606"/>
    </row>
    <row r="104" spans="1:28" s="291" customFormat="1" ht="30.75" hidden="1" customHeight="1" thickBot="1">
      <c r="A104" s="2678"/>
      <c r="B104" s="2697"/>
      <c r="C104" s="2633"/>
      <c r="D104" s="2622"/>
      <c r="E104" s="2564"/>
      <c r="F104" s="608"/>
      <c r="G104" s="602"/>
      <c r="H104" s="558"/>
      <c r="I104" s="558"/>
      <c r="J104" s="558"/>
      <c r="K104" s="558"/>
      <c r="L104" s="559"/>
      <c r="M104" s="559"/>
      <c r="N104" s="559"/>
      <c r="O104" s="559"/>
      <c r="P104" s="65"/>
      <c r="Q104" s="603"/>
      <c r="R104" s="698"/>
      <c r="S104" s="605"/>
      <c r="T104" s="562">
        <f t="shared" si="6"/>
        <v>0</v>
      </c>
      <c r="U104" s="603"/>
      <c r="V104" s="604"/>
      <c r="W104" s="605"/>
      <c r="X104" s="605"/>
      <c r="Y104" s="606"/>
      <c r="Z104" s="603"/>
      <c r="AA104" s="604"/>
      <c r="AB104" s="606"/>
    </row>
    <row r="105" spans="1:28" ht="30.75" hidden="1" customHeight="1" thickBot="1">
      <c r="A105" s="2678"/>
      <c r="B105" s="2698"/>
      <c r="C105" s="2699"/>
      <c r="D105" s="2700"/>
      <c r="E105" s="2701"/>
      <c r="F105" s="531"/>
      <c r="G105" s="557"/>
      <c r="H105" s="567"/>
      <c r="I105" s="567"/>
      <c r="J105" s="567"/>
      <c r="K105" s="567"/>
      <c r="L105" s="568"/>
      <c r="M105" s="568"/>
      <c r="N105" s="568"/>
      <c r="O105" s="568"/>
      <c r="P105" s="65"/>
      <c r="Q105" s="525"/>
      <c r="R105" s="688"/>
      <c r="S105" s="530"/>
      <c r="T105" s="562">
        <f t="shared" si="6"/>
        <v>0</v>
      </c>
      <c r="U105" s="525"/>
      <c r="V105" s="563"/>
      <c r="W105" s="530"/>
      <c r="X105" s="530"/>
      <c r="Y105" s="564"/>
      <c r="Z105" s="525"/>
      <c r="AA105" s="563"/>
      <c r="AB105" s="564"/>
    </row>
    <row r="106" spans="1:28" ht="15.75" customHeight="1" thickBot="1">
      <c r="A106" s="615"/>
      <c r="B106" s="616"/>
      <c r="C106" s="616"/>
      <c r="D106" s="616"/>
      <c r="E106" s="616"/>
      <c r="F106" s="616"/>
      <c r="G106" s="617"/>
      <c r="H106" s="618"/>
      <c r="I106" s="618"/>
      <c r="J106" s="618"/>
      <c r="K106" s="618"/>
      <c r="L106" s="618"/>
      <c r="M106" s="618"/>
      <c r="N106" s="618"/>
      <c r="O106" s="618"/>
      <c r="P106" s="619"/>
      <c r="Q106" s="616"/>
      <c r="R106" s="620"/>
      <c r="S106" s="618"/>
      <c r="T106" s="562">
        <f t="shared" si="6"/>
        <v>0</v>
      </c>
      <c r="U106" s="616"/>
      <c r="V106" s="620"/>
      <c r="W106" s="618"/>
      <c r="X106" s="618"/>
      <c r="Y106" s="619"/>
      <c r="Z106" s="616"/>
      <c r="AA106" s="620"/>
      <c r="AB106" s="619"/>
    </row>
    <row r="107" spans="1:28" ht="31.8" thickBot="1">
      <c r="A107" s="2677" t="s">
        <v>124</v>
      </c>
      <c r="B107" s="525"/>
      <c r="C107" s="530" t="s">
        <v>217</v>
      </c>
      <c r="D107" s="2702"/>
      <c r="E107" s="2702"/>
      <c r="F107" s="702" t="s">
        <v>218</v>
      </c>
      <c r="G107" s="557">
        <v>1</v>
      </c>
      <c r="H107" s="530"/>
      <c r="I107" s="530"/>
      <c r="J107" s="530">
        <v>1</v>
      </c>
      <c r="K107" s="530"/>
      <c r="L107" s="530"/>
      <c r="M107" s="530"/>
      <c r="N107" s="530"/>
      <c r="O107" s="530"/>
      <c r="P107" s="564"/>
      <c r="Q107" s="525"/>
      <c r="R107" s="563">
        <v>50000</v>
      </c>
      <c r="S107" s="530"/>
      <c r="T107" s="562">
        <f t="shared" si="6"/>
        <v>50000</v>
      </c>
      <c r="U107" s="525"/>
      <c r="V107" s="563"/>
      <c r="W107" s="530"/>
      <c r="X107" s="530"/>
      <c r="Y107" s="564"/>
      <c r="Z107" s="525"/>
      <c r="AA107" s="563"/>
      <c r="AB107" s="564"/>
    </row>
    <row r="108" spans="1:28" ht="29.4" thickBot="1">
      <c r="A108" s="2677"/>
      <c r="B108" s="525"/>
      <c r="C108" s="703" t="s">
        <v>39</v>
      </c>
      <c r="D108" s="704"/>
      <c r="E108" s="704"/>
      <c r="F108" s="705" t="s">
        <v>40</v>
      </c>
      <c r="G108" s="557">
        <v>52</v>
      </c>
      <c r="H108" s="706">
        <v>12</v>
      </c>
      <c r="I108" s="706">
        <v>12</v>
      </c>
      <c r="J108" s="706">
        <v>12</v>
      </c>
      <c r="K108" s="706">
        <v>12</v>
      </c>
      <c r="L108" s="530">
        <v>12</v>
      </c>
      <c r="M108" s="530">
        <v>12</v>
      </c>
      <c r="N108" s="530"/>
      <c r="O108" s="530"/>
      <c r="P108" s="564"/>
      <c r="Q108" s="525"/>
      <c r="R108" s="563">
        <v>50000</v>
      </c>
      <c r="S108" s="530"/>
      <c r="T108" s="562">
        <f t="shared" si="6"/>
        <v>50000</v>
      </c>
      <c r="U108" s="525"/>
      <c r="V108" s="563"/>
      <c r="W108" s="530"/>
      <c r="X108" s="530"/>
      <c r="Y108" s="564"/>
      <c r="Z108" s="525"/>
      <c r="AA108" s="563"/>
      <c r="AB108" s="564"/>
    </row>
    <row r="109" spans="1:28" ht="29.4" thickBot="1">
      <c r="A109" s="2677"/>
      <c r="B109" s="525"/>
      <c r="C109" s="703" t="s">
        <v>28</v>
      </c>
      <c r="D109" s="704"/>
      <c r="E109" s="704"/>
      <c r="F109" s="705" t="s">
        <v>271</v>
      </c>
      <c r="G109" s="557">
        <v>52</v>
      </c>
      <c r="H109" s="706">
        <v>12</v>
      </c>
      <c r="I109" s="706">
        <v>12</v>
      </c>
      <c r="J109" s="706">
        <v>12</v>
      </c>
      <c r="K109" s="706">
        <v>12</v>
      </c>
      <c r="L109" s="530">
        <v>12</v>
      </c>
      <c r="M109" s="530">
        <v>12</v>
      </c>
      <c r="N109" s="530"/>
      <c r="O109" s="530"/>
      <c r="P109" s="564"/>
      <c r="Q109" s="525"/>
      <c r="R109" s="563">
        <v>100000</v>
      </c>
      <c r="S109" s="530">
        <v>50000</v>
      </c>
      <c r="T109" s="562">
        <f t="shared" si="6"/>
        <v>50000</v>
      </c>
      <c r="U109" s="525"/>
      <c r="V109" s="563"/>
      <c r="W109" s="530"/>
      <c r="X109" s="530"/>
      <c r="Y109" s="564"/>
      <c r="Z109" s="525"/>
      <c r="AA109" s="563"/>
      <c r="AB109" s="564"/>
    </row>
    <row r="110" spans="1:28" ht="29.4" thickBot="1">
      <c r="A110" s="2677"/>
      <c r="B110" s="525"/>
      <c r="C110" s="707" t="s">
        <v>219</v>
      </c>
      <c r="D110" s="704"/>
      <c r="E110" s="704"/>
      <c r="F110" s="708" t="s">
        <v>145</v>
      </c>
      <c r="G110" s="557"/>
      <c r="H110" s="706"/>
      <c r="I110" s="706"/>
      <c r="J110" s="706"/>
      <c r="K110" s="706"/>
      <c r="L110" s="530"/>
      <c r="M110" s="530"/>
      <c r="N110" s="530"/>
      <c r="O110" s="530"/>
      <c r="P110" s="564"/>
      <c r="Q110" s="525"/>
      <c r="R110" s="563">
        <v>120000</v>
      </c>
      <c r="S110" s="530"/>
      <c r="T110" s="562">
        <f t="shared" si="6"/>
        <v>120000</v>
      </c>
      <c r="U110" s="525"/>
      <c r="V110" s="563"/>
      <c r="W110" s="530"/>
      <c r="X110" s="530"/>
      <c r="Y110" s="564"/>
      <c r="Z110" s="525"/>
      <c r="AA110" s="563"/>
      <c r="AB110" s="564"/>
    </row>
    <row r="111" spans="1:28" ht="29.4" thickBot="1">
      <c r="A111" s="2677"/>
      <c r="B111" s="525"/>
      <c r="C111" s="703" t="s">
        <v>146</v>
      </c>
      <c r="D111" s="704"/>
      <c r="E111" s="704"/>
      <c r="F111" s="708" t="s">
        <v>147</v>
      </c>
      <c r="G111" s="557"/>
      <c r="H111" s="706"/>
      <c r="I111" s="706"/>
      <c r="J111" s="706"/>
      <c r="K111" s="706"/>
      <c r="L111" s="530"/>
      <c r="M111" s="530"/>
      <c r="N111" s="530"/>
      <c r="O111" s="530"/>
      <c r="P111" s="564"/>
      <c r="Q111" s="525"/>
      <c r="R111" s="709">
        <v>150000</v>
      </c>
      <c r="S111" s="710"/>
      <c r="T111" s="562">
        <f t="shared" si="6"/>
        <v>150000</v>
      </c>
      <c r="U111" s="525"/>
      <c r="V111" s="563"/>
      <c r="W111" s="530"/>
      <c r="X111" s="530"/>
      <c r="Y111" s="564"/>
      <c r="Z111" s="525"/>
      <c r="AA111" s="563"/>
      <c r="AB111" s="564"/>
    </row>
    <row r="112" spans="1:28" ht="29.4" thickBot="1">
      <c r="A112" s="2677"/>
      <c r="B112" s="525"/>
      <c r="C112" s="711" t="s">
        <v>0</v>
      </c>
      <c r="D112" s="711"/>
      <c r="E112" s="712"/>
      <c r="F112" s="708" t="s">
        <v>272</v>
      </c>
      <c r="G112" s="557"/>
      <c r="H112" s="706"/>
      <c r="I112" s="706"/>
      <c r="J112" s="706"/>
      <c r="K112" s="706"/>
      <c r="L112" s="530"/>
      <c r="M112" s="530"/>
      <c r="N112" s="530"/>
      <c r="O112" s="530"/>
      <c r="P112" s="564"/>
      <c r="Q112" s="525"/>
      <c r="R112" s="709">
        <v>60000</v>
      </c>
      <c r="S112" s="710"/>
      <c r="T112" s="562">
        <f t="shared" si="6"/>
        <v>60000</v>
      </c>
      <c r="U112" s="525"/>
      <c r="V112" s="563"/>
      <c r="W112" s="530"/>
      <c r="X112" s="530"/>
      <c r="Y112" s="564"/>
      <c r="Z112" s="525"/>
      <c r="AA112" s="563"/>
      <c r="AB112" s="564"/>
    </row>
    <row r="113" spans="1:55" ht="43.8" thickBot="1">
      <c r="A113" s="2677"/>
      <c r="B113" s="525"/>
      <c r="C113" s="711" t="s">
        <v>9</v>
      </c>
      <c r="D113" s="711"/>
      <c r="E113" s="712"/>
      <c r="F113" s="708" t="s">
        <v>148</v>
      </c>
      <c r="G113" s="557"/>
      <c r="H113" s="706"/>
      <c r="I113" s="706"/>
      <c r="J113" s="706"/>
      <c r="K113" s="706"/>
      <c r="L113" s="530"/>
      <c r="M113" s="530"/>
      <c r="N113" s="530"/>
      <c r="O113" s="530"/>
      <c r="P113" s="564"/>
      <c r="Q113" s="525"/>
      <c r="R113" s="713">
        <v>50000</v>
      </c>
      <c r="S113" s="714"/>
      <c r="T113" s="562">
        <f t="shared" si="6"/>
        <v>50000</v>
      </c>
      <c r="U113" s="525"/>
      <c r="V113" s="563"/>
      <c r="W113" s="530"/>
      <c r="X113" s="530"/>
      <c r="Y113" s="564"/>
      <c r="Z113" s="525"/>
      <c r="AA113" s="563"/>
      <c r="AB113" s="564"/>
      <c r="AC113" s="525"/>
      <c r="AD113" s="525"/>
      <c r="AE113" s="525"/>
      <c r="AF113" s="525"/>
      <c r="AG113" s="525"/>
      <c r="AH113" s="525"/>
      <c r="AI113" s="525"/>
      <c r="AJ113" s="525"/>
      <c r="AK113" s="525"/>
      <c r="AL113" s="525"/>
      <c r="AM113" s="525"/>
      <c r="AN113" s="525"/>
      <c r="AO113" s="525"/>
      <c r="AP113" s="525"/>
      <c r="AQ113" s="525"/>
      <c r="AR113" s="525"/>
      <c r="AS113" s="525"/>
      <c r="AT113" s="525"/>
      <c r="AU113" s="525"/>
      <c r="AV113" s="525"/>
      <c r="AW113" s="525"/>
      <c r="AX113" s="525"/>
      <c r="AY113" s="525"/>
      <c r="AZ113" s="525"/>
      <c r="BA113" s="525"/>
      <c r="BB113" s="525"/>
      <c r="BC113" s="525"/>
    </row>
    <row r="114" spans="1:55" ht="29.4" thickBot="1">
      <c r="A114" s="2677"/>
      <c r="B114" s="525"/>
      <c r="C114" s="715" t="s">
        <v>149</v>
      </c>
      <c r="D114" s="716"/>
      <c r="E114" s="716"/>
      <c r="F114" s="708" t="s">
        <v>150</v>
      </c>
      <c r="G114" s="557"/>
      <c r="H114" s="706"/>
      <c r="I114" s="706"/>
      <c r="J114" s="706"/>
      <c r="K114" s="706"/>
      <c r="L114" s="530"/>
      <c r="M114" s="530"/>
      <c r="N114" s="530"/>
      <c r="O114" s="530"/>
      <c r="P114" s="564"/>
      <c r="Q114" s="525"/>
      <c r="R114" s="713">
        <v>40000</v>
      </c>
      <c r="S114" s="714"/>
      <c r="T114" s="562">
        <f t="shared" si="6"/>
        <v>40000</v>
      </c>
      <c r="U114" s="525"/>
      <c r="V114" s="563"/>
      <c r="W114" s="530"/>
      <c r="X114" s="530"/>
      <c r="Y114" s="564"/>
      <c r="Z114" s="525"/>
      <c r="AA114" s="563"/>
      <c r="AB114" s="564"/>
      <c r="AC114" s="525"/>
      <c r="AD114" s="525"/>
      <c r="AE114" s="525"/>
      <c r="AF114" s="525"/>
      <c r="AG114" s="525"/>
      <c r="AH114" s="525"/>
      <c r="AI114" s="525"/>
      <c r="AJ114" s="525"/>
      <c r="AK114" s="525"/>
      <c r="AL114" s="525"/>
      <c r="AM114" s="525"/>
      <c r="AN114" s="525"/>
      <c r="AO114" s="525"/>
      <c r="AP114" s="525"/>
      <c r="AQ114" s="525"/>
      <c r="AR114" s="525"/>
      <c r="AS114" s="525"/>
      <c r="AT114" s="525"/>
      <c r="AU114" s="525"/>
      <c r="AV114" s="525"/>
      <c r="AW114" s="525"/>
      <c r="AX114" s="525"/>
      <c r="AY114" s="525"/>
      <c r="AZ114" s="525"/>
      <c r="BA114" s="525"/>
      <c r="BB114" s="525"/>
      <c r="BC114" s="525"/>
    </row>
    <row r="115" spans="1:55" ht="28.8">
      <c r="A115" s="2677"/>
      <c r="B115" s="525"/>
      <c r="C115" s="717" t="s">
        <v>151</v>
      </c>
      <c r="D115" s="717"/>
      <c r="E115" s="718"/>
      <c r="F115" s="719" t="s">
        <v>273</v>
      </c>
      <c r="G115" s="557"/>
      <c r="H115" s="706"/>
      <c r="I115" s="706"/>
      <c r="J115" s="706"/>
      <c r="K115" s="706"/>
      <c r="L115" s="530"/>
      <c r="M115" s="530"/>
      <c r="N115" s="530"/>
      <c r="O115" s="530"/>
      <c r="P115" s="564"/>
      <c r="Q115" s="525"/>
      <c r="R115" s="713">
        <v>10000</v>
      </c>
      <c r="S115" s="714"/>
      <c r="T115" s="562">
        <f t="shared" si="6"/>
        <v>10000</v>
      </c>
      <c r="U115" s="525"/>
      <c r="V115" s="563"/>
      <c r="W115" s="530"/>
      <c r="X115" s="530"/>
      <c r="Y115" s="564"/>
      <c r="Z115" s="525"/>
      <c r="AA115" s="563"/>
      <c r="AB115" s="564"/>
      <c r="AC115" s="525"/>
      <c r="AD115" s="525"/>
      <c r="AE115" s="525"/>
      <c r="AF115" s="525"/>
      <c r="AG115" s="525"/>
      <c r="AH115" s="525"/>
      <c r="AI115" s="525"/>
      <c r="AJ115" s="525"/>
      <c r="AK115" s="525"/>
      <c r="AL115" s="525"/>
      <c r="AM115" s="525"/>
      <c r="AN115" s="525"/>
      <c r="AO115" s="525"/>
      <c r="AP115" s="525"/>
      <c r="AQ115" s="525"/>
      <c r="AR115" s="525"/>
      <c r="AS115" s="525"/>
      <c r="AT115" s="525"/>
      <c r="AU115" s="525"/>
      <c r="AV115" s="525"/>
      <c r="AW115" s="525"/>
      <c r="AX115" s="525"/>
      <c r="AY115" s="525"/>
      <c r="AZ115" s="525"/>
      <c r="BA115" s="525"/>
      <c r="BB115" s="525"/>
      <c r="BC115" s="525"/>
    </row>
    <row r="116" spans="1:55" ht="14.4">
      <c r="A116" s="2677"/>
      <c r="B116" s="525"/>
      <c r="C116" s="525"/>
      <c r="D116" s="525"/>
      <c r="E116" s="525"/>
      <c r="F116" s="525"/>
      <c r="G116" s="557"/>
      <c r="H116" s="530"/>
      <c r="I116" s="530"/>
      <c r="J116" s="530"/>
      <c r="K116" s="530"/>
      <c r="L116" s="530"/>
      <c r="M116" s="530"/>
      <c r="N116" s="530"/>
      <c r="O116" s="530"/>
      <c r="P116" s="564"/>
      <c r="Q116" s="525"/>
      <c r="R116" s="563"/>
      <c r="S116" s="530"/>
      <c r="T116" s="564"/>
      <c r="U116" s="525"/>
      <c r="V116" s="563"/>
      <c r="W116" s="530"/>
      <c r="X116" s="530"/>
      <c r="Y116" s="564"/>
      <c r="Z116" s="525"/>
      <c r="AA116" s="563"/>
      <c r="AB116" s="564"/>
      <c r="AC116" s="525"/>
      <c r="AD116" s="525"/>
      <c r="AE116" s="525"/>
      <c r="AF116" s="525"/>
      <c r="AG116" s="525"/>
      <c r="AH116" s="525"/>
      <c r="AI116" s="525"/>
      <c r="AJ116" s="525"/>
      <c r="AK116" s="525"/>
      <c r="AL116" s="525"/>
      <c r="AM116" s="525"/>
      <c r="AN116" s="525"/>
      <c r="AO116" s="525"/>
      <c r="AP116" s="525"/>
      <c r="AQ116" s="525"/>
      <c r="AR116" s="525"/>
      <c r="AS116" s="525"/>
      <c r="AT116" s="525"/>
      <c r="AU116" s="525"/>
      <c r="AV116" s="525"/>
      <c r="AW116" s="525"/>
      <c r="AX116" s="525"/>
      <c r="AY116" s="525"/>
      <c r="AZ116" s="525"/>
      <c r="BA116" s="525"/>
      <c r="BB116" s="525"/>
      <c r="BC116" s="525"/>
    </row>
    <row r="117" spans="1:55" ht="14.4">
      <c r="A117" s="2677"/>
      <c r="B117" s="525"/>
      <c r="C117" s="525"/>
      <c r="D117" s="525"/>
      <c r="E117" s="525"/>
      <c r="F117" s="525"/>
      <c r="G117" s="557"/>
      <c r="H117" s="530"/>
      <c r="I117" s="530"/>
      <c r="J117" s="530"/>
      <c r="K117" s="530"/>
      <c r="L117" s="530"/>
      <c r="M117" s="530"/>
      <c r="N117" s="530"/>
      <c r="O117" s="530"/>
      <c r="P117" s="564"/>
      <c r="Q117" s="525"/>
      <c r="R117" s="563"/>
      <c r="S117" s="530"/>
      <c r="T117" s="564"/>
      <c r="U117" s="525"/>
      <c r="V117" s="563"/>
      <c r="W117" s="530"/>
      <c r="X117" s="530"/>
      <c r="Y117" s="564"/>
      <c r="Z117" s="525"/>
      <c r="AA117" s="563"/>
      <c r="AB117" s="564"/>
      <c r="AC117" s="525"/>
      <c r="AD117" s="525"/>
      <c r="AE117" s="525"/>
      <c r="AF117" s="525"/>
      <c r="AG117" s="525"/>
      <c r="AH117" s="525"/>
      <c r="AI117" s="525"/>
      <c r="AJ117" s="525"/>
      <c r="AK117" s="525"/>
      <c r="AL117" s="525"/>
      <c r="AM117" s="525"/>
      <c r="AN117" s="525"/>
      <c r="AO117" s="525"/>
      <c r="AP117" s="525"/>
      <c r="AQ117" s="525"/>
      <c r="AR117" s="525"/>
      <c r="AS117" s="525"/>
      <c r="AT117" s="525"/>
      <c r="AU117" s="525"/>
      <c r="AV117" s="525"/>
      <c r="AW117" s="525"/>
      <c r="AX117" s="525"/>
      <c r="AY117" s="525"/>
      <c r="AZ117" s="525"/>
      <c r="BA117" s="525"/>
      <c r="BB117" s="525"/>
      <c r="BC117" s="525"/>
    </row>
    <row r="118" spans="1:55" ht="24" customHeight="1" thickBot="1">
      <c r="A118" s="2677"/>
      <c r="B118" s="525"/>
      <c r="C118" s="525"/>
      <c r="D118" s="525"/>
      <c r="E118" s="525"/>
      <c r="F118" s="525"/>
      <c r="G118" s="566"/>
      <c r="H118" s="593"/>
      <c r="I118" s="2703" t="s">
        <v>220</v>
      </c>
      <c r="J118" s="2704"/>
      <c r="K118" s="2705"/>
      <c r="L118" s="593"/>
      <c r="M118" s="593"/>
      <c r="N118" s="593"/>
      <c r="O118" s="593"/>
      <c r="P118" s="629"/>
      <c r="Q118" s="525"/>
      <c r="R118" s="721">
        <f>SUM(R6:R117)</f>
        <v>1590000</v>
      </c>
      <c r="S118" s="721">
        <f>SUM(S6:S117)</f>
        <v>50000</v>
      </c>
      <c r="T118" s="721">
        <f>SUM(T6:T117)</f>
        <v>1540000</v>
      </c>
      <c r="U118" s="525"/>
      <c r="V118" s="630"/>
      <c r="W118" s="593"/>
      <c r="X118" s="593"/>
      <c r="Y118" s="629"/>
      <c r="Z118" s="525"/>
      <c r="AA118" s="630"/>
      <c r="AB118" s="629"/>
      <c r="AC118" s="525"/>
      <c r="AD118" s="525"/>
      <c r="AE118" s="525"/>
      <c r="AF118" s="525"/>
      <c r="AG118" s="525"/>
      <c r="AH118" s="525"/>
      <c r="AI118" s="525"/>
      <c r="AJ118" s="525"/>
      <c r="AK118" s="525"/>
      <c r="AL118" s="525"/>
      <c r="AM118" s="525"/>
      <c r="AN118" s="525"/>
      <c r="AO118" s="525"/>
      <c r="AP118" s="525"/>
      <c r="AQ118" s="525"/>
      <c r="AR118" s="525"/>
      <c r="AS118" s="525"/>
      <c r="AT118" s="525"/>
      <c r="AU118" s="525"/>
      <c r="AV118" s="525"/>
      <c r="AW118" s="525"/>
      <c r="AX118" s="525"/>
      <c r="AY118" s="525"/>
      <c r="AZ118" s="525"/>
      <c r="BA118" s="525"/>
      <c r="BB118" s="525"/>
      <c r="BC118" s="525"/>
    </row>
    <row r="119" spans="1:55" ht="6.75" customHeight="1">
      <c r="A119" s="615"/>
      <c r="B119" s="616"/>
      <c r="C119" s="616"/>
      <c r="D119" s="616"/>
      <c r="E119" s="616"/>
      <c r="F119" s="616"/>
      <c r="G119" s="615"/>
      <c r="H119" s="616"/>
      <c r="I119" s="616"/>
      <c r="J119" s="616"/>
      <c r="K119" s="616"/>
      <c r="L119" s="616"/>
      <c r="M119" s="616"/>
      <c r="N119" s="616"/>
      <c r="O119" s="616"/>
      <c r="P119" s="616"/>
      <c r="Q119" s="616"/>
      <c r="R119" s="616"/>
      <c r="S119" s="616"/>
      <c r="T119" s="616"/>
      <c r="U119" s="616"/>
      <c r="V119" s="616"/>
      <c r="W119" s="616"/>
      <c r="X119" s="616"/>
      <c r="Y119" s="616"/>
      <c r="Z119" s="616"/>
      <c r="AA119" s="616"/>
      <c r="AB119" s="616"/>
      <c r="AC119" s="616"/>
      <c r="AD119" s="616"/>
      <c r="AE119" s="616"/>
      <c r="AF119" s="616"/>
      <c r="AG119" s="616"/>
      <c r="AH119" s="616"/>
      <c r="AI119" s="616"/>
      <c r="AJ119" s="616"/>
      <c r="AK119" s="616"/>
      <c r="AL119" s="616"/>
      <c r="AM119" s="616"/>
      <c r="AN119" s="616"/>
      <c r="AO119" s="616"/>
      <c r="AP119" s="616"/>
      <c r="AQ119" s="616"/>
      <c r="AR119" s="616"/>
      <c r="AS119" s="616"/>
      <c r="AT119" s="616"/>
      <c r="AU119" s="616"/>
      <c r="AV119" s="616"/>
      <c r="AW119" s="616"/>
      <c r="AX119" s="616"/>
      <c r="AY119" s="616"/>
      <c r="AZ119" s="616"/>
      <c r="BA119" s="616"/>
      <c r="BB119" s="616"/>
      <c r="BC119" s="616"/>
    </row>
    <row r="120" spans="1:55" ht="15.75" customHeight="1">
      <c r="A120" s="525"/>
      <c r="B120" s="525"/>
      <c r="C120" s="525"/>
      <c r="D120" s="525"/>
      <c r="E120" s="525"/>
      <c r="F120" s="525"/>
      <c r="G120" s="525"/>
      <c r="H120" s="525"/>
      <c r="I120" s="525"/>
      <c r="J120" s="525"/>
      <c r="K120" s="525"/>
      <c r="L120" s="525"/>
      <c r="M120" s="525"/>
      <c r="N120" s="525"/>
      <c r="O120" s="525"/>
      <c r="P120" s="525"/>
      <c r="Q120" s="525"/>
      <c r="R120" s="525"/>
      <c r="S120" s="525"/>
      <c r="T120" s="525"/>
      <c r="U120" s="525"/>
      <c r="V120" s="525"/>
      <c r="W120" s="525"/>
      <c r="X120" s="525"/>
      <c r="Y120" s="525"/>
      <c r="Z120" s="525"/>
      <c r="AA120" s="525"/>
      <c r="AB120" s="525"/>
      <c r="AC120" s="525"/>
      <c r="AD120" s="525"/>
      <c r="AE120" s="525"/>
      <c r="AF120" s="525"/>
      <c r="AG120" s="525"/>
      <c r="AH120" s="525"/>
      <c r="AI120" s="525"/>
      <c r="AJ120" s="525"/>
      <c r="AK120" s="525"/>
      <c r="AL120" s="525"/>
      <c r="AM120" s="525"/>
      <c r="AN120" s="525"/>
      <c r="AO120" s="525"/>
      <c r="AP120" s="525"/>
      <c r="AQ120" s="525"/>
      <c r="AR120" s="525"/>
      <c r="AS120" s="525"/>
      <c r="AT120" s="525"/>
      <c r="AU120" s="525"/>
      <c r="AV120" s="525"/>
      <c r="AW120" s="525"/>
      <c r="AX120" s="525"/>
      <c r="AY120" s="525"/>
      <c r="AZ120" s="525"/>
      <c r="BA120" s="525"/>
      <c r="BB120" s="525"/>
      <c r="BC120" s="525"/>
    </row>
    <row r="121" spans="1:55" ht="15.75" customHeight="1">
      <c r="A121" s="525"/>
      <c r="B121" s="525"/>
      <c r="C121" s="525"/>
      <c r="D121" s="525"/>
      <c r="E121" s="525"/>
      <c r="F121" s="525"/>
      <c r="G121" s="525"/>
      <c r="H121" s="525"/>
      <c r="I121" s="525"/>
      <c r="J121" s="525"/>
      <c r="K121" s="525"/>
      <c r="L121" s="525"/>
      <c r="M121" s="525"/>
      <c r="N121" s="525"/>
      <c r="O121" s="525"/>
      <c r="P121" s="525"/>
      <c r="Q121" s="525"/>
      <c r="R121" s="525"/>
      <c r="S121" s="525"/>
      <c r="T121" s="525"/>
      <c r="U121" s="525"/>
      <c r="V121" s="525"/>
      <c r="W121" s="525"/>
      <c r="X121" s="525"/>
      <c r="Y121" s="525"/>
      <c r="Z121" s="525"/>
      <c r="AA121" s="525"/>
      <c r="AB121" s="525"/>
      <c r="AC121" s="525"/>
      <c r="AD121" s="525"/>
      <c r="AE121" s="525"/>
      <c r="AF121" s="525"/>
      <c r="AG121" s="525"/>
      <c r="AH121" s="525"/>
      <c r="AI121" s="525"/>
      <c r="AJ121" s="525"/>
      <c r="AK121" s="525"/>
      <c r="AL121" s="525"/>
      <c r="AM121" s="525"/>
      <c r="AN121" s="525"/>
      <c r="AO121" s="525"/>
      <c r="AP121" s="525"/>
      <c r="AQ121" s="525"/>
      <c r="AR121" s="525"/>
      <c r="AS121" s="525"/>
      <c r="AT121" s="525"/>
      <c r="AU121" s="525"/>
      <c r="AV121" s="525"/>
      <c r="AW121" s="525"/>
      <c r="AX121" s="525"/>
      <c r="AY121" s="525"/>
      <c r="AZ121" s="525"/>
      <c r="BA121" s="525"/>
      <c r="BB121" s="525"/>
      <c r="BC121" s="525"/>
    </row>
    <row r="122" spans="1:55" ht="15.75" customHeight="1">
      <c r="A122" s="525"/>
      <c r="B122" s="525"/>
      <c r="C122" s="525"/>
      <c r="D122" s="525"/>
      <c r="E122" s="525"/>
      <c r="F122" s="525"/>
      <c r="G122" s="525"/>
      <c r="H122" s="525"/>
      <c r="I122" s="525"/>
      <c r="J122" s="525"/>
      <c r="K122" s="525"/>
      <c r="L122" s="525"/>
      <c r="M122" s="525"/>
      <c r="N122" s="525"/>
      <c r="O122" s="525"/>
      <c r="P122" s="525"/>
      <c r="Q122" s="525"/>
      <c r="R122" s="525"/>
      <c r="S122" s="525"/>
      <c r="T122" s="525"/>
      <c r="U122" s="525"/>
      <c r="V122" s="525"/>
      <c r="W122" s="525"/>
      <c r="X122" s="525"/>
      <c r="Y122" s="525"/>
      <c r="Z122" s="525"/>
      <c r="AA122" s="525"/>
      <c r="AB122" s="525"/>
      <c r="AC122" s="525"/>
      <c r="AD122" s="525"/>
      <c r="AE122" s="525"/>
      <c r="AF122" s="525"/>
      <c r="AG122" s="525"/>
      <c r="AH122" s="525"/>
      <c r="AI122" s="525"/>
      <c r="AJ122" s="525"/>
      <c r="AK122" s="525"/>
      <c r="AL122" s="525"/>
      <c r="AM122" s="525"/>
      <c r="AN122" s="525"/>
      <c r="AO122" s="525"/>
      <c r="AP122" s="525"/>
      <c r="AQ122" s="525"/>
      <c r="AR122" s="525"/>
      <c r="AS122" s="525"/>
      <c r="AT122" s="525"/>
      <c r="AU122" s="525"/>
      <c r="AV122" s="525"/>
      <c r="AW122" s="525"/>
      <c r="AX122" s="525"/>
      <c r="AY122" s="525"/>
      <c r="AZ122" s="525"/>
      <c r="BA122" s="525"/>
      <c r="BB122" s="525"/>
      <c r="BC122" s="525"/>
    </row>
    <row r="123" spans="1:55" ht="15.6">
      <c r="A123" s="525"/>
      <c r="B123" s="631" t="s">
        <v>125</v>
      </c>
      <c r="C123" s="632"/>
      <c r="D123" s="632"/>
      <c r="E123" s="633" t="s">
        <v>126</v>
      </c>
      <c r="F123" s="632"/>
      <c r="G123" s="634"/>
      <c r="H123" s="525"/>
      <c r="I123" s="525"/>
      <c r="J123" s="525"/>
      <c r="K123" s="525"/>
      <c r="L123" s="525"/>
      <c r="M123" s="635"/>
      <c r="N123" s="635"/>
      <c r="O123" s="635"/>
      <c r="P123" s="635"/>
      <c r="Q123" s="635"/>
      <c r="R123" s="635"/>
      <c r="S123" s="635"/>
      <c r="T123" s="635"/>
      <c r="U123" s="635"/>
      <c r="V123" s="635"/>
      <c r="W123" s="635"/>
      <c r="X123" s="635"/>
      <c r="Y123" s="635"/>
      <c r="Z123" s="635"/>
      <c r="AA123" s="635"/>
      <c r="AB123" s="635"/>
      <c r="AC123" s="635"/>
      <c r="AD123" s="635"/>
      <c r="AE123" s="635"/>
      <c r="AF123" s="635"/>
      <c r="AG123" s="635"/>
      <c r="AH123" s="635"/>
      <c r="AI123" s="635"/>
      <c r="AJ123" s="635"/>
      <c r="AK123" s="635"/>
      <c r="AL123" s="635"/>
      <c r="AM123" s="635"/>
      <c r="AN123" s="635"/>
      <c r="AO123" s="635"/>
      <c r="AP123" s="635"/>
      <c r="AQ123" s="635"/>
      <c r="AR123" s="635"/>
      <c r="AS123" s="635"/>
      <c r="AT123" s="635"/>
      <c r="AU123" s="635"/>
      <c r="AV123" s="635"/>
      <c r="AW123" s="635"/>
      <c r="AX123" s="635"/>
      <c r="AY123" s="635"/>
      <c r="AZ123" s="635"/>
      <c r="BA123" s="635"/>
      <c r="BB123" s="635"/>
      <c r="BC123" s="635"/>
    </row>
    <row r="124" spans="1:55" ht="15.6">
      <c r="A124" s="525"/>
      <c r="B124" s="631"/>
      <c r="C124" s="525"/>
      <c r="D124" s="525"/>
      <c r="E124" s="633"/>
      <c r="F124" s="525"/>
      <c r="G124" s="634"/>
      <c r="H124" s="525"/>
      <c r="I124" s="525"/>
      <c r="J124" s="525"/>
      <c r="K124" s="525"/>
      <c r="L124" s="525"/>
      <c r="M124" s="635"/>
      <c r="N124" s="635"/>
      <c r="O124" s="635"/>
      <c r="P124" s="635"/>
      <c r="Q124" s="635"/>
      <c r="R124" s="635"/>
      <c r="S124" s="635"/>
      <c r="T124" s="635"/>
      <c r="U124" s="635"/>
      <c r="V124" s="635"/>
      <c r="W124" s="635"/>
      <c r="X124" s="635"/>
      <c r="Y124" s="635"/>
      <c r="Z124" s="635"/>
      <c r="AA124" s="635"/>
      <c r="AB124" s="635"/>
      <c r="AC124" s="635"/>
      <c r="AD124" s="635"/>
      <c r="AE124" s="635"/>
      <c r="AF124" s="635"/>
      <c r="AG124" s="635"/>
      <c r="AH124" s="635"/>
      <c r="AI124" s="635"/>
      <c r="AJ124" s="635"/>
      <c r="AK124" s="635"/>
      <c r="AL124" s="635"/>
      <c r="AM124" s="635"/>
      <c r="AN124" s="635"/>
      <c r="AO124" s="635"/>
      <c r="AP124" s="635"/>
      <c r="AQ124" s="635"/>
      <c r="AR124" s="635"/>
      <c r="AS124" s="635"/>
      <c r="AT124" s="635"/>
      <c r="AU124" s="635"/>
      <c r="AV124" s="635"/>
      <c r="AW124" s="635"/>
      <c r="AX124" s="635"/>
      <c r="AY124" s="635"/>
      <c r="AZ124" s="635"/>
      <c r="BA124" s="635"/>
      <c r="BB124" s="635"/>
      <c r="BC124" s="635"/>
    </row>
    <row r="125" spans="1:55" ht="14.4">
      <c r="A125" s="525"/>
      <c r="B125" s="636"/>
      <c r="C125" s="637"/>
      <c r="D125" s="637"/>
      <c r="E125" s="637"/>
      <c r="F125" s="525"/>
      <c r="G125" s="634"/>
      <c r="H125" s="525"/>
      <c r="I125" s="525"/>
      <c r="J125" s="525"/>
      <c r="K125" s="525"/>
      <c r="L125" s="525"/>
      <c r="M125" s="635"/>
      <c r="N125" s="635"/>
      <c r="O125" s="635"/>
      <c r="P125" s="635"/>
      <c r="Q125" s="635"/>
      <c r="R125" s="635"/>
      <c r="S125" s="635"/>
      <c r="T125" s="635"/>
      <c r="U125" s="635"/>
      <c r="V125" s="635"/>
      <c r="W125" s="635"/>
      <c r="X125" s="635"/>
      <c r="Y125" s="635"/>
      <c r="Z125" s="635"/>
      <c r="AA125" s="635"/>
      <c r="AB125" s="635"/>
      <c r="AC125" s="635"/>
      <c r="AD125" s="635"/>
      <c r="AE125" s="635"/>
      <c r="AF125" s="635"/>
      <c r="AG125" s="635"/>
      <c r="AH125" s="635"/>
      <c r="AI125" s="635"/>
      <c r="AJ125" s="635"/>
      <c r="AK125" s="635"/>
      <c r="AL125" s="635"/>
      <c r="AM125" s="635"/>
      <c r="AN125" s="635"/>
      <c r="AO125" s="635"/>
      <c r="AP125" s="635"/>
      <c r="AQ125" s="635"/>
      <c r="AR125" s="635"/>
      <c r="AS125" s="635"/>
      <c r="AT125" s="635"/>
      <c r="AU125" s="635"/>
      <c r="AV125" s="635"/>
      <c r="AW125" s="635"/>
      <c r="AX125" s="635"/>
      <c r="AY125" s="635"/>
      <c r="AZ125" s="635"/>
      <c r="BA125" s="635"/>
      <c r="BB125" s="635"/>
      <c r="BC125" s="635"/>
    </row>
    <row r="126" spans="1:55" ht="15.6">
      <c r="A126" s="525"/>
      <c r="B126" s="631" t="s">
        <v>127</v>
      </c>
      <c r="C126" s="638"/>
      <c r="D126" s="638"/>
      <c r="E126" s="633" t="s">
        <v>126</v>
      </c>
      <c r="F126" s="632"/>
      <c r="G126" s="634"/>
      <c r="H126" s="525"/>
      <c r="I126" s="525"/>
      <c r="J126" s="525"/>
      <c r="K126" s="525"/>
      <c r="L126" s="525"/>
      <c r="M126" s="635"/>
      <c r="N126" s="635"/>
      <c r="O126" s="635"/>
      <c r="P126" s="635"/>
      <c r="Q126" s="635"/>
      <c r="R126" s="635"/>
      <c r="S126" s="635"/>
      <c r="T126" s="635"/>
      <c r="U126" s="635"/>
      <c r="V126" s="635"/>
      <c r="W126" s="635"/>
      <c r="X126" s="635"/>
      <c r="Y126" s="635"/>
      <c r="Z126" s="635"/>
      <c r="AA126" s="635"/>
      <c r="AB126" s="635"/>
      <c r="AC126" s="635"/>
      <c r="AD126" s="635"/>
      <c r="AE126" s="635"/>
      <c r="AF126" s="635"/>
      <c r="AG126" s="635"/>
      <c r="AH126" s="635"/>
      <c r="AI126" s="635"/>
      <c r="AJ126" s="635"/>
      <c r="AK126" s="635"/>
      <c r="AL126" s="635"/>
      <c r="AM126" s="635"/>
      <c r="AN126" s="635"/>
      <c r="AO126" s="635"/>
      <c r="AP126" s="635"/>
      <c r="AQ126" s="635"/>
      <c r="AR126" s="635"/>
      <c r="AS126" s="635"/>
      <c r="AT126" s="635"/>
      <c r="AU126" s="635"/>
      <c r="AV126" s="635"/>
      <c r="AW126" s="635"/>
      <c r="AX126" s="635"/>
      <c r="AY126" s="635"/>
      <c r="AZ126" s="635"/>
      <c r="BA126" s="635"/>
      <c r="BB126" s="635"/>
      <c r="BC126" s="635"/>
    </row>
    <row r="127" spans="1:55" ht="15.6">
      <c r="A127" s="525"/>
      <c r="B127" s="525"/>
      <c r="C127" s="639"/>
      <c r="D127" s="637"/>
      <c r="E127" s="637"/>
      <c r="F127" s="637"/>
      <c r="G127" s="634"/>
      <c r="H127" s="525"/>
      <c r="I127" s="525"/>
      <c r="J127" s="525"/>
      <c r="K127" s="525"/>
      <c r="L127" s="525"/>
      <c r="M127" s="635"/>
      <c r="N127" s="635"/>
      <c r="O127" s="635"/>
      <c r="P127" s="635"/>
      <c r="Q127" s="635"/>
      <c r="R127" s="635"/>
      <c r="S127" s="635"/>
      <c r="T127" s="635"/>
      <c r="U127" s="635"/>
      <c r="V127" s="635"/>
      <c r="W127" s="635"/>
      <c r="X127" s="635"/>
      <c r="Y127" s="635"/>
      <c r="Z127" s="635"/>
      <c r="AA127" s="635"/>
      <c r="AB127" s="635"/>
      <c r="AC127" s="635"/>
      <c r="AD127" s="635"/>
      <c r="AE127" s="635"/>
      <c r="AF127" s="635"/>
      <c r="AG127" s="635"/>
      <c r="AH127" s="635"/>
      <c r="AI127" s="635"/>
      <c r="AJ127" s="635"/>
      <c r="AK127" s="635"/>
      <c r="AL127" s="635"/>
      <c r="AM127" s="635"/>
      <c r="AN127" s="635"/>
      <c r="AO127" s="635"/>
      <c r="AP127" s="635"/>
      <c r="AQ127" s="635"/>
      <c r="AR127" s="635"/>
      <c r="AS127" s="635"/>
      <c r="AT127" s="635"/>
      <c r="AU127" s="635"/>
      <c r="AV127" s="635"/>
      <c r="AW127" s="635"/>
      <c r="AX127" s="635"/>
      <c r="AY127" s="635"/>
      <c r="AZ127" s="635"/>
      <c r="BA127" s="635"/>
      <c r="BB127" s="635"/>
      <c r="BC127" s="635"/>
    </row>
    <row r="128" spans="1:55" ht="15.75" customHeight="1">
      <c r="A128" s="525"/>
      <c r="B128" s="525"/>
      <c r="C128" s="525"/>
      <c r="D128" s="525"/>
      <c r="E128" s="525"/>
      <c r="F128" s="525"/>
      <c r="G128" s="634"/>
      <c r="H128" s="525"/>
      <c r="I128" s="525"/>
      <c r="J128" s="525"/>
      <c r="K128" s="525"/>
      <c r="L128" s="525"/>
      <c r="M128" s="525"/>
      <c r="N128" s="525"/>
      <c r="O128" s="525"/>
      <c r="P128" s="525"/>
      <c r="Q128" s="525"/>
      <c r="R128" s="525"/>
      <c r="S128" s="525"/>
      <c r="T128" s="525"/>
      <c r="U128" s="525"/>
      <c r="V128" s="525"/>
      <c r="W128" s="525"/>
      <c r="X128" s="525"/>
      <c r="Y128" s="525"/>
      <c r="Z128" s="525"/>
      <c r="AA128" s="525"/>
      <c r="AB128" s="525"/>
      <c r="AC128" s="525"/>
      <c r="AD128" s="525"/>
      <c r="AE128" s="525"/>
      <c r="AF128" s="525"/>
      <c r="AG128" s="525"/>
      <c r="AH128" s="525"/>
      <c r="AI128" s="525"/>
      <c r="AJ128" s="525"/>
      <c r="AK128" s="525"/>
      <c r="AL128" s="525"/>
      <c r="AM128" s="525"/>
      <c r="AN128" s="525"/>
      <c r="AO128" s="525"/>
      <c r="AP128" s="525"/>
      <c r="AQ128" s="525"/>
      <c r="AR128" s="525"/>
      <c r="AS128" s="525"/>
      <c r="AT128" s="525"/>
      <c r="AU128" s="525"/>
      <c r="AV128" s="525"/>
      <c r="AW128" s="525"/>
      <c r="AX128" s="525"/>
      <c r="AY128" s="525"/>
      <c r="AZ128" s="525"/>
      <c r="BA128" s="525"/>
      <c r="BB128" s="525"/>
      <c r="BC128" s="525"/>
    </row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</sheetData>
  <mergeCells count="107">
    <mergeCell ref="A107:A118"/>
    <mergeCell ref="D107:E107"/>
    <mergeCell ref="I118:K118"/>
    <mergeCell ref="A94:A105"/>
    <mergeCell ref="B94:B97"/>
    <mergeCell ref="C94:C97"/>
    <mergeCell ref="D94:D97"/>
    <mergeCell ref="E94:E97"/>
    <mergeCell ref="B98:B101"/>
    <mergeCell ref="C98:C101"/>
    <mergeCell ref="D98:D101"/>
    <mergeCell ref="E98:E101"/>
    <mergeCell ref="B102:B105"/>
    <mergeCell ref="C102:C105"/>
    <mergeCell ref="D102:D105"/>
    <mergeCell ref="E102:E105"/>
    <mergeCell ref="A81:A92"/>
    <mergeCell ref="B81:B84"/>
    <mergeCell ref="C81:C84"/>
    <mergeCell ref="D81:D84"/>
    <mergeCell ref="E81:E84"/>
    <mergeCell ref="B85:B88"/>
    <mergeCell ref="C85:C88"/>
    <mergeCell ref="D85:D88"/>
    <mergeCell ref="E85:E88"/>
    <mergeCell ref="B89:B92"/>
    <mergeCell ref="C89:C92"/>
    <mergeCell ref="D89:D92"/>
    <mergeCell ref="E89:E92"/>
    <mergeCell ref="A64:A79"/>
    <mergeCell ref="B64:B67"/>
    <mergeCell ref="C64:C67"/>
    <mergeCell ref="D64:D67"/>
    <mergeCell ref="E64:E67"/>
    <mergeCell ref="B68:B71"/>
    <mergeCell ref="C68:C71"/>
    <mergeCell ref="D68:D71"/>
    <mergeCell ref="E68:E71"/>
    <mergeCell ref="B72:B79"/>
    <mergeCell ref="C72:C75"/>
    <mergeCell ref="D72:D75"/>
    <mergeCell ref="E72:E75"/>
    <mergeCell ref="C76:C79"/>
    <mergeCell ref="D76:D79"/>
    <mergeCell ref="E76:E79"/>
    <mergeCell ref="A35:A62"/>
    <mergeCell ref="B35:B42"/>
    <mergeCell ref="C39:C42"/>
    <mergeCell ref="D39:D42"/>
    <mergeCell ref="E39:E42"/>
    <mergeCell ref="B43:B50"/>
    <mergeCell ref="C43:C46"/>
    <mergeCell ref="D43:D46"/>
    <mergeCell ref="E43:E46"/>
    <mergeCell ref="C47:C50"/>
    <mergeCell ref="D47:D50"/>
    <mergeCell ref="E47:E50"/>
    <mergeCell ref="B51:B58"/>
    <mergeCell ref="C51:C54"/>
    <mergeCell ref="D51:D54"/>
    <mergeCell ref="E51:E54"/>
    <mergeCell ref="C55:C58"/>
    <mergeCell ref="D55:D58"/>
    <mergeCell ref="E55:E58"/>
    <mergeCell ref="B59:B62"/>
    <mergeCell ref="C59:C62"/>
    <mergeCell ref="D59:D62"/>
    <mergeCell ref="E59:E62"/>
    <mergeCell ref="C35:C38"/>
    <mergeCell ref="R3:T3"/>
    <mergeCell ref="H3:K3"/>
    <mergeCell ref="L3:O3"/>
    <mergeCell ref="AA4:AB4"/>
    <mergeCell ref="R4:R5"/>
    <mergeCell ref="S4:S5"/>
    <mergeCell ref="T4:T5"/>
    <mergeCell ref="D35:D38"/>
    <mergeCell ref="E35:E38"/>
    <mergeCell ref="V4:Y4"/>
    <mergeCell ref="H4:K4"/>
    <mergeCell ref="L4:O4"/>
    <mergeCell ref="E6:E9"/>
    <mergeCell ref="E10:E13"/>
    <mergeCell ref="B14:B21"/>
    <mergeCell ref="C18:C21"/>
    <mergeCell ref="D18:D21"/>
    <mergeCell ref="E18:E21"/>
    <mergeCell ref="B22:B29"/>
    <mergeCell ref="A6:A33"/>
    <mergeCell ref="B6:B13"/>
    <mergeCell ref="D22:D25"/>
    <mergeCell ref="C6:C9"/>
    <mergeCell ref="D6:D9"/>
    <mergeCell ref="C10:C13"/>
    <mergeCell ref="D10:D13"/>
    <mergeCell ref="C14:C17"/>
    <mergeCell ref="D14:D17"/>
    <mergeCell ref="C26:C29"/>
    <mergeCell ref="D26:D29"/>
    <mergeCell ref="B30:B33"/>
    <mergeCell ref="C22:C25"/>
    <mergeCell ref="E14:E17"/>
    <mergeCell ref="E26:E29"/>
    <mergeCell ref="C30:C33"/>
    <mergeCell ref="D30:D33"/>
    <mergeCell ref="E30:E33"/>
    <mergeCell ref="E22:E25"/>
  </mergeCells>
  <conditionalFormatting sqref="H3:K5">
    <cfRule type="notContainsBlanks" dxfId="713" priority="33">
      <formula>LEN(TRIM(H3))&gt;0</formula>
    </cfRule>
  </conditionalFormatting>
  <conditionalFormatting sqref="L3:O5">
    <cfRule type="notContainsBlanks" dxfId="712" priority="32">
      <formula>LEN(TRIM(L3))&gt;0</formula>
    </cfRule>
  </conditionalFormatting>
  <conditionalFormatting sqref="P14:P25 P27:P34 P41:P42 P45:P46 P49:P50 P63:P101 P103:P105">
    <cfRule type="colorScale" priority="3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3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3">
    <cfRule type="colorScale" priority="2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26:K26">
    <cfRule type="notContainsBlanks" dxfId="711" priority="28">
      <formula>LEN(TRIM(H26))&gt;0</formula>
    </cfRule>
  </conditionalFormatting>
  <conditionalFormatting sqref="L26:O26">
    <cfRule type="notContainsBlanks" dxfId="710" priority="27">
      <formula>LEN(TRIM(L26))&gt;0</formula>
    </cfRule>
  </conditionalFormatting>
  <conditionalFormatting sqref="P26">
    <cfRule type="colorScale" priority="2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35:K40">
    <cfRule type="notContainsBlanks" dxfId="709" priority="25">
      <formula>LEN(TRIM(H35))&gt;0</formula>
    </cfRule>
  </conditionalFormatting>
  <conditionalFormatting sqref="L35:O40">
    <cfRule type="notContainsBlanks" dxfId="708" priority="24">
      <formula>LEN(TRIM(L35))&gt;0</formula>
    </cfRule>
  </conditionalFormatting>
  <conditionalFormatting sqref="P35:P40">
    <cfRule type="colorScale" priority="2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43:K45">
    <cfRule type="notContainsBlanks" dxfId="707" priority="22">
      <formula>LEN(TRIM(H43))&gt;0</formula>
    </cfRule>
  </conditionalFormatting>
  <conditionalFormatting sqref="L43:O45">
    <cfRule type="notContainsBlanks" dxfId="706" priority="21">
      <formula>LEN(TRIM(L43))&gt;0</formula>
    </cfRule>
  </conditionalFormatting>
  <conditionalFormatting sqref="H47:K50">
    <cfRule type="notContainsBlanks" dxfId="705" priority="20">
      <formula>LEN(TRIM(H47))&gt;0</formula>
    </cfRule>
  </conditionalFormatting>
  <conditionalFormatting sqref="L47:O50">
    <cfRule type="notContainsBlanks" dxfId="704" priority="19">
      <formula>LEN(TRIM(L47))&gt;0</formula>
    </cfRule>
  </conditionalFormatting>
  <conditionalFormatting sqref="H51:K54">
    <cfRule type="notContainsBlanks" dxfId="703" priority="18">
      <formula>LEN(TRIM(H51))&gt;0</formula>
    </cfRule>
  </conditionalFormatting>
  <conditionalFormatting sqref="L51:O54">
    <cfRule type="notContainsBlanks" dxfId="702" priority="17">
      <formula>LEN(TRIM(L51))&gt;0</formula>
    </cfRule>
  </conditionalFormatting>
  <conditionalFormatting sqref="P43">
    <cfRule type="colorScale" priority="1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44">
    <cfRule type="colorScale" priority="1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47">
    <cfRule type="colorScale" priority="1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48">
    <cfRule type="colorScale" priority="1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51:P56">
    <cfRule type="colorScale" priority="1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55:K58">
    <cfRule type="notContainsBlanks" dxfId="701" priority="11">
      <formula>LEN(TRIM(H55))&gt;0</formula>
    </cfRule>
  </conditionalFormatting>
  <conditionalFormatting sqref="L55:O58">
    <cfRule type="notContainsBlanks" dxfId="700" priority="10">
      <formula>LEN(TRIM(L55))&gt;0</formula>
    </cfRule>
  </conditionalFormatting>
  <conditionalFormatting sqref="H59:K61">
    <cfRule type="notContainsBlanks" dxfId="699" priority="9">
      <formula>LEN(TRIM(H59))&gt;0</formula>
    </cfRule>
  </conditionalFormatting>
  <conditionalFormatting sqref="L59:O62">
    <cfRule type="notContainsBlanks" dxfId="698" priority="8">
      <formula>LEN(TRIM(L59))&gt;0</formula>
    </cfRule>
  </conditionalFormatting>
  <conditionalFormatting sqref="P57:P61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2:K62">
    <cfRule type="notContainsBlanks" dxfId="697" priority="6">
      <formula>LEN(TRIM(H62))&gt;0</formula>
    </cfRule>
  </conditionalFormatting>
  <conditionalFormatting sqref="P62">
    <cfRule type="colorScale" priority="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102:O102">
    <cfRule type="notContainsBlanks" dxfId="696" priority="4">
      <formula>LEN(TRIM(L102))&gt;0</formula>
    </cfRule>
  </conditionalFormatting>
  <conditionalFormatting sqref="H102:K102">
    <cfRule type="notContainsBlanks" dxfId="695" priority="3">
      <formula>LEN(TRIM(H102))&gt;0</formula>
    </cfRule>
  </conditionalFormatting>
  <conditionalFormatting sqref="P102">
    <cfRule type="colorScale" priority="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2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printOptions gridLines="1"/>
  <pageMargins left="0.31496062992125984" right="0.31496062992125984" top="0.35433070866141736" bottom="0.35433070866141736" header="0.31496062992125984" footer="0.31496062992125984"/>
  <pageSetup paperSize="9" scale="65" orientation="landscape" r:id="rId1"/>
  <rowBreaks count="2" manualBreakCount="2">
    <brk id="55" max="16383" man="1"/>
    <brk id="174" max="16383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C141"/>
  <sheetViews>
    <sheetView topLeftCell="C1" zoomScale="89" zoomScaleNormal="89" workbookViewId="0">
      <pane xSplit="3" ySplit="5" topLeftCell="F6" activePane="bottomRight" state="frozen"/>
      <selection activeCell="C1" sqref="C1"/>
      <selection pane="topRight" activeCell="F1" sqref="F1"/>
      <selection pane="bottomLeft" activeCell="C6" sqref="C6"/>
      <selection pane="bottomRight" activeCell="Y5" sqref="Y5"/>
    </sheetView>
  </sheetViews>
  <sheetFormatPr defaultColWidth="14.44140625" defaultRowHeight="13.2"/>
  <cols>
    <col min="1" max="1" width="7.21875" style="375" customWidth="1"/>
    <col min="2" max="2" width="16.77734375" customWidth="1"/>
    <col min="3" max="3" width="15.44140625" customWidth="1"/>
    <col min="4" max="4" width="10.21875" hidden="1" customWidth="1"/>
    <col min="5" max="5" width="10.5546875" hidden="1" customWidth="1"/>
    <col min="6" max="6" width="41.21875" style="319" customWidth="1"/>
    <col min="7" max="7" width="10.77734375" customWidth="1"/>
    <col min="8" max="8" width="7.21875" customWidth="1"/>
    <col min="9" max="9" width="7" customWidth="1"/>
    <col min="10" max="11" width="6.21875" customWidth="1"/>
    <col min="12" max="15" width="7.21875" customWidth="1"/>
    <col min="16" max="16" width="14.44140625" customWidth="1"/>
    <col min="17" max="17" width="2.44140625" customWidth="1"/>
    <col min="18" max="20" width="0" hidden="1" customWidth="1"/>
    <col min="21" max="21" width="2.5546875" hidden="1" customWidth="1"/>
    <col min="22" max="23" width="25.5546875" style="319" customWidth="1"/>
    <col min="24" max="25" width="25.5546875" customWidth="1"/>
    <col min="26" max="26" width="2.77734375" customWidth="1"/>
    <col min="27" max="28" width="14.44140625" customWidth="1"/>
  </cols>
  <sheetData>
    <row r="1" spans="1:28" ht="16.2" thickBot="1">
      <c r="A1" s="722"/>
      <c r="B1" s="723"/>
      <c r="C1" s="724" t="s">
        <v>759</v>
      </c>
      <c r="D1" s="723"/>
      <c r="E1" s="723"/>
      <c r="F1" s="725"/>
      <c r="G1" s="723"/>
      <c r="H1" s="723"/>
      <c r="I1" s="723"/>
      <c r="J1" s="723"/>
      <c r="K1" s="723"/>
      <c r="L1" s="723"/>
      <c r="M1" s="723"/>
      <c r="N1" s="723"/>
      <c r="O1" s="723"/>
      <c r="P1" s="723"/>
    </row>
    <row r="2" spans="1:28" ht="14.4" thickBot="1">
      <c r="A2" s="722"/>
      <c r="B2" s="723"/>
      <c r="C2" s="723"/>
      <c r="D2" s="723"/>
      <c r="E2" s="723"/>
      <c r="F2" s="725"/>
      <c r="G2" s="723"/>
      <c r="H2" s="723"/>
      <c r="I2" s="723"/>
      <c r="J2" s="723"/>
      <c r="K2" s="723"/>
      <c r="L2" s="723"/>
      <c r="M2" s="726"/>
      <c r="N2" s="727"/>
      <c r="O2" s="25" t="s">
        <v>31</v>
      </c>
      <c r="P2" s="12">
        <f>AVERAGE(P6:P121)</f>
        <v>0</v>
      </c>
    </row>
    <row r="3" spans="1:28" ht="16.8" thickBot="1">
      <c r="A3" s="383" t="s">
        <v>232</v>
      </c>
      <c r="B3" s="723"/>
      <c r="C3" s="307" t="s">
        <v>233</v>
      </c>
      <c r="D3" s="723"/>
      <c r="E3" s="728"/>
      <c r="F3" s="728" t="s">
        <v>234</v>
      </c>
      <c r="G3" s="729"/>
      <c r="H3" s="2749" t="s">
        <v>18</v>
      </c>
      <c r="I3" s="2750"/>
      <c r="J3" s="2750"/>
      <c r="K3" s="2751"/>
      <c r="L3" s="2752" t="s">
        <v>18</v>
      </c>
      <c r="M3" s="2753"/>
      <c r="N3" s="2753"/>
      <c r="O3" s="2754"/>
      <c r="P3" s="730"/>
      <c r="R3" s="2369" t="s">
        <v>64</v>
      </c>
      <c r="S3" s="2370"/>
      <c r="T3" s="2371"/>
      <c r="U3" s="383"/>
      <c r="V3" s="731"/>
      <c r="W3" s="732"/>
      <c r="X3" s="384"/>
      <c r="Y3" s="385"/>
      <c r="Z3" s="386"/>
      <c r="AA3" s="384"/>
      <c r="AB3" s="385"/>
    </row>
    <row r="4" spans="1:28" ht="16.2" thickBot="1">
      <c r="A4" s="722"/>
      <c r="B4" s="723"/>
      <c r="C4" s="723"/>
      <c r="D4" s="723"/>
      <c r="E4" s="723"/>
      <c r="F4" s="725"/>
      <c r="G4" s="733"/>
      <c r="H4" s="2746" t="s">
        <v>32</v>
      </c>
      <c r="I4" s="2747"/>
      <c r="J4" s="2747"/>
      <c r="K4" s="2748"/>
      <c r="L4" s="2746" t="s">
        <v>33</v>
      </c>
      <c r="M4" s="2747"/>
      <c r="N4" s="2747"/>
      <c r="O4" s="2748"/>
      <c r="P4" s="734" t="s">
        <v>34</v>
      </c>
      <c r="R4" s="2382" t="s">
        <v>13</v>
      </c>
      <c r="S4" s="2382" t="s">
        <v>19</v>
      </c>
      <c r="T4" s="2382" t="s">
        <v>30</v>
      </c>
      <c r="U4" s="383"/>
      <c r="V4" s="2400" t="s">
        <v>604</v>
      </c>
      <c r="W4" s="2401"/>
      <c r="X4" s="2401"/>
      <c r="Y4" s="2402"/>
      <c r="Z4" s="389"/>
      <c r="AA4" s="2784" t="s">
        <v>20</v>
      </c>
      <c r="AB4" s="2785"/>
    </row>
    <row r="5" spans="1:28" ht="27" customHeight="1" thickBot="1">
      <c r="A5" s="735" t="s">
        <v>705</v>
      </c>
      <c r="B5" s="736" t="s">
        <v>66</v>
      </c>
      <c r="C5" s="737" t="s">
        <v>67</v>
      </c>
      <c r="D5" s="738" t="s">
        <v>68</v>
      </c>
      <c r="E5" s="739" t="s">
        <v>69</v>
      </c>
      <c r="F5" s="740" t="s">
        <v>189</v>
      </c>
      <c r="G5" s="741" t="s">
        <v>70</v>
      </c>
      <c r="H5" s="742" t="s">
        <v>10</v>
      </c>
      <c r="I5" s="742" t="s">
        <v>21</v>
      </c>
      <c r="J5" s="742" t="s">
        <v>22</v>
      </c>
      <c r="K5" s="742" t="s">
        <v>23</v>
      </c>
      <c r="L5" s="742" t="s">
        <v>10</v>
      </c>
      <c r="M5" s="742" t="s">
        <v>21</v>
      </c>
      <c r="N5" s="742" t="s">
        <v>22</v>
      </c>
      <c r="O5" s="742" t="s">
        <v>23</v>
      </c>
      <c r="P5" s="743" t="s">
        <v>71</v>
      </c>
      <c r="R5" s="2755"/>
      <c r="S5" s="2755"/>
      <c r="T5" s="2755"/>
      <c r="U5" s="394"/>
      <c r="V5" s="744" t="s">
        <v>35</v>
      </c>
      <c r="W5" s="745" t="s">
        <v>36</v>
      </c>
      <c r="X5" s="844" t="s">
        <v>37</v>
      </c>
      <c r="Y5" s="845" t="s">
        <v>38</v>
      </c>
      <c r="Z5" s="398"/>
      <c r="AA5" s="71" t="s">
        <v>2</v>
      </c>
      <c r="AB5" s="72" t="s">
        <v>24</v>
      </c>
    </row>
    <row r="6" spans="1:28" ht="31.05" customHeight="1">
      <c r="A6" s="2722" t="s">
        <v>706</v>
      </c>
      <c r="B6" s="2786" t="s">
        <v>707</v>
      </c>
      <c r="C6" s="2789" t="s">
        <v>74</v>
      </c>
      <c r="D6" s="2790">
        <v>0.87</v>
      </c>
      <c r="E6" s="2791" t="s">
        <v>75</v>
      </c>
      <c r="F6" s="117" t="s">
        <v>235</v>
      </c>
      <c r="G6" s="746">
        <v>4</v>
      </c>
      <c r="H6" s="747">
        <v>1</v>
      </c>
      <c r="I6" s="747">
        <v>1</v>
      </c>
      <c r="J6" s="747">
        <v>1</v>
      </c>
      <c r="K6" s="747">
        <v>1</v>
      </c>
      <c r="L6" s="748"/>
      <c r="M6" s="748"/>
      <c r="N6" s="748"/>
      <c r="O6" s="748"/>
      <c r="P6" s="749">
        <f t="shared" ref="P6:P33" si="0">(SUM(L6:O6)/SUM(H6:K6))</f>
        <v>0</v>
      </c>
      <c r="R6" s="118">
        <v>0</v>
      </c>
      <c r="S6" s="119"/>
      <c r="T6" s="120">
        <f>R6-S6</f>
        <v>0</v>
      </c>
      <c r="V6" s="315"/>
      <c r="W6" s="315"/>
      <c r="X6" s="401"/>
      <c r="Y6" s="189"/>
      <c r="AA6" s="188"/>
      <c r="AB6" s="189"/>
    </row>
    <row r="7" spans="1:28" ht="37.5" customHeight="1">
      <c r="A7" s="2723"/>
      <c r="B7" s="2787"/>
      <c r="C7" s="2736"/>
      <c r="D7" s="2738"/>
      <c r="E7" s="2774"/>
      <c r="F7" s="117" t="s">
        <v>708</v>
      </c>
      <c r="G7" s="746">
        <v>4</v>
      </c>
      <c r="H7" s="747">
        <v>1</v>
      </c>
      <c r="I7" s="747">
        <v>1</v>
      </c>
      <c r="J7" s="747">
        <v>1</v>
      </c>
      <c r="K7" s="747">
        <v>1</v>
      </c>
      <c r="L7" s="748"/>
      <c r="M7" s="748"/>
      <c r="N7" s="748"/>
      <c r="O7" s="748"/>
      <c r="P7" s="749">
        <f t="shared" si="0"/>
        <v>0</v>
      </c>
      <c r="R7" s="86"/>
      <c r="S7" s="122"/>
      <c r="T7" s="170"/>
      <c r="V7" s="316"/>
      <c r="W7" s="750"/>
      <c r="X7" s="300"/>
      <c r="Y7" s="305"/>
      <c r="AA7" s="341"/>
      <c r="AB7" s="305"/>
    </row>
    <row r="8" spans="1:28" ht="41.25" customHeight="1">
      <c r="A8" s="2723"/>
      <c r="B8" s="2787"/>
      <c r="C8" s="2736"/>
      <c r="D8" s="2738"/>
      <c r="E8" s="2774"/>
      <c r="F8" s="121" t="s">
        <v>709</v>
      </c>
      <c r="G8" s="751">
        <v>4</v>
      </c>
      <c r="H8" s="752">
        <v>1</v>
      </c>
      <c r="I8" s="752">
        <v>1</v>
      </c>
      <c r="J8" s="752">
        <v>1</v>
      </c>
      <c r="K8" s="752">
        <v>1</v>
      </c>
      <c r="L8" s="748"/>
      <c r="M8" s="748"/>
      <c r="N8" s="748"/>
      <c r="O8" s="748"/>
      <c r="P8" s="749">
        <f t="shared" si="0"/>
        <v>0</v>
      </c>
      <c r="R8" s="86">
        <v>0</v>
      </c>
      <c r="S8" s="122"/>
      <c r="T8" s="90">
        <f t="shared" ref="T8:T74" si="1">R8-S8</f>
        <v>0</v>
      </c>
      <c r="V8" s="316"/>
      <c r="W8" s="753"/>
      <c r="X8" s="300"/>
      <c r="Y8" s="305"/>
      <c r="AA8" s="341"/>
      <c r="AB8" s="305"/>
    </row>
    <row r="9" spans="1:28" ht="57.75" customHeight="1">
      <c r="A9" s="2723"/>
      <c r="B9" s="2787"/>
      <c r="C9" s="2736"/>
      <c r="D9" s="2738"/>
      <c r="E9" s="2774"/>
      <c r="F9" s="117" t="s">
        <v>710</v>
      </c>
      <c r="G9" s="746">
        <v>52</v>
      </c>
      <c r="H9" s="747">
        <v>13</v>
      </c>
      <c r="I9" s="747">
        <v>13</v>
      </c>
      <c r="J9" s="747">
        <v>13</v>
      </c>
      <c r="K9" s="747">
        <v>13</v>
      </c>
      <c r="L9" s="748"/>
      <c r="M9" s="748"/>
      <c r="N9" s="748"/>
      <c r="O9" s="748"/>
      <c r="P9" s="749">
        <f t="shared" si="0"/>
        <v>0</v>
      </c>
      <c r="R9" s="88">
        <v>0</v>
      </c>
      <c r="S9" s="123"/>
      <c r="T9" s="90">
        <f t="shared" si="1"/>
        <v>0</v>
      </c>
      <c r="V9" s="317"/>
      <c r="W9" s="317"/>
      <c r="X9" s="26"/>
      <c r="Y9" s="191"/>
      <c r="AA9" s="190"/>
      <c r="AB9" s="191"/>
    </row>
    <row r="10" spans="1:28" ht="42.75" customHeight="1">
      <c r="A10" s="2723"/>
      <c r="B10" s="2787"/>
      <c r="C10" s="2736"/>
      <c r="D10" s="2738"/>
      <c r="E10" s="2774"/>
      <c r="F10" s="117" t="s">
        <v>711</v>
      </c>
      <c r="G10" s="751">
        <v>4</v>
      </c>
      <c r="H10" s="747">
        <v>1</v>
      </c>
      <c r="I10" s="747">
        <v>1</v>
      </c>
      <c r="J10" s="747">
        <v>1</v>
      </c>
      <c r="K10" s="747">
        <v>1</v>
      </c>
      <c r="L10" s="748"/>
      <c r="M10" s="748"/>
      <c r="N10" s="748"/>
      <c r="O10" s="748"/>
      <c r="P10" s="749">
        <f t="shared" si="0"/>
        <v>0</v>
      </c>
      <c r="R10" s="88">
        <v>0</v>
      </c>
      <c r="S10" s="123"/>
      <c r="T10" s="90">
        <f t="shared" si="1"/>
        <v>0</v>
      </c>
      <c r="V10" s="317"/>
      <c r="W10" s="318"/>
      <c r="X10" s="26"/>
      <c r="Y10" s="191"/>
      <c r="AA10" s="190"/>
      <c r="AB10" s="191"/>
    </row>
    <row r="11" spans="1:28" ht="32.25" customHeight="1">
      <c r="A11" s="2723"/>
      <c r="B11" s="2787"/>
      <c r="C11" s="2736"/>
      <c r="D11" s="2738"/>
      <c r="E11" s="2774"/>
      <c r="F11" s="124" t="s">
        <v>236</v>
      </c>
      <c r="G11" s="754" t="s">
        <v>169</v>
      </c>
      <c r="H11" s="747">
        <v>13</v>
      </c>
      <c r="I11" s="747">
        <v>13</v>
      </c>
      <c r="J11" s="747">
        <v>13</v>
      </c>
      <c r="K11" s="747">
        <v>13</v>
      </c>
      <c r="L11" s="748"/>
      <c r="M11" s="748"/>
      <c r="N11" s="748"/>
      <c r="O11" s="748"/>
      <c r="P11" s="749">
        <f t="shared" si="0"/>
        <v>0</v>
      </c>
      <c r="R11" s="88">
        <v>0</v>
      </c>
      <c r="S11" s="123"/>
      <c r="T11" s="90">
        <f t="shared" si="1"/>
        <v>0</v>
      </c>
      <c r="V11" s="317"/>
      <c r="W11" s="318"/>
      <c r="X11" s="26"/>
      <c r="Y11" s="191"/>
      <c r="AA11" s="190"/>
      <c r="AB11" s="191"/>
    </row>
    <row r="12" spans="1:28" ht="46.5" customHeight="1" thickBot="1">
      <c r="A12" s="2723"/>
      <c r="B12" s="2787"/>
      <c r="C12" s="2737"/>
      <c r="D12" s="2739"/>
      <c r="E12" s="2775"/>
      <c r="F12" s="125" t="s">
        <v>712</v>
      </c>
      <c r="G12" s="755">
        <v>2</v>
      </c>
      <c r="H12" s="747"/>
      <c r="I12" s="747"/>
      <c r="J12" s="747"/>
      <c r="K12" s="747">
        <v>3</v>
      </c>
      <c r="L12" s="748"/>
      <c r="M12" s="748"/>
      <c r="N12" s="748"/>
      <c r="O12" s="748"/>
      <c r="P12" s="749">
        <f t="shared" si="0"/>
        <v>0</v>
      </c>
      <c r="R12" s="88">
        <v>50000</v>
      </c>
      <c r="S12" s="123"/>
      <c r="T12" s="90">
        <f>R12-S12</f>
        <v>50000</v>
      </c>
      <c r="V12" s="317"/>
      <c r="W12" s="318"/>
      <c r="X12" s="26"/>
      <c r="Y12" s="191"/>
      <c r="AA12" s="190"/>
      <c r="AB12" s="191"/>
    </row>
    <row r="13" spans="1:28" ht="41.25" customHeight="1">
      <c r="A13" s="2723"/>
      <c r="B13" s="2787"/>
      <c r="C13" s="2792" t="s">
        <v>76</v>
      </c>
      <c r="D13" s="2730">
        <v>0.63</v>
      </c>
      <c r="E13" s="2719" t="s">
        <v>77</v>
      </c>
      <c r="F13" s="756" t="s">
        <v>713</v>
      </c>
      <c r="G13" s="757" t="s">
        <v>168</v>
      </c>
      <c r="H13" s="758">
        <v>1</v>
      </c>
      <c r="I13" s="758">
        <v>1</v>
      </c>
      <c r="J13" s="758">
        <v>1</v>
      </c>
      <c r="K13" s="758">
        <v>1</v>
      </c>
      <c r="L13" s="759"/>
      <c r="M13" s="748"/>
      <c r="N13" s="748"/>
      <c r="O13" s="748"/>
      <c r="P13" s="749">
        <f t="shared" si="0"/>
        <v>0</v>
      </c>
      <c r="R13" s="88">
        <v>0</v>
      </c>
      <c r="S13" s="123"/>
      <c r="T13" s="90">
        <f t="shared" si="1"/>
        <v>0</v>
      </c>
      <c r="V13" s="317"/>
      <c r="W13" s="318"/>
      <c r="X13" s="26"/>
      <c r="Y13" s="191"/>
      <c r="AA13" s="190"/>
      <c r="AB13" s="191"/>
    </row>
    <row r="14" spans="1:28" ht="52.8">
      <c r="A14" s="2723"/>
      <c r="B14" s="2787"/>
      <c r="C14" s="2736"/>
      <c r="D14" s="2731"/>
      <c r="E14" s="2720"/>
      <c r="F14" s="121" t="s">
        <v>714</v>
      </c>
      <c r="G14" s="760">
        <v>4</v>
      </c>
      <c r="H14" s="747">
        <v>1</v>
      </c>
      <c r="I14" s="747">
        <v>1</v>
      </c>
      <c r="J14" s="747">
        <v>1</v>
      </c>
      <c r="K14" s="747">
        <v>1</v>
      </c>
      <c r="L14" s="748"/>
      <c r="M14" s="748"/>
      <c r="N14" s="748"/>
      <c r="O14" s="748"/>
      <c r="P14" s="749">
        <f t="shared" si="0"/>
        <v>0</v>
      </c>
      <c r="R14" s="88">
        <v>0</v>
      </c>
      <c r="S14" s="123"/>
      <c r="T14" s="90">
        <f t="shared" si="1"/>
        <v>0</v>
      </c>
      <c r="V14" s="317"/>
      <c r="W14" s="318"/>
      <c r="X14" s="26"/>
      <c r="Y14" s="191"/>
      <c r="AA14" s="190"/>
      <c r="AB14" s="191"/>
    </row>
    <row r="15" spans="1:28" ht="33.75" customHeight="1">
      <c r="A15" s="2723"/>
      <c r="B15" s="2787"/>
      <c r="C15" s="2736"/>
      <c r="D15" s="2731"/>
      <c r="E15" s="2720"/>
      <c r="F15" s="761" t="s">
        <v>715</v>
      </c>
      <c r="G15" s="746">
        <v>3</v>
      </c>
      <c r="H15" s="747"/>
      <c r="I15" s="747">
        <v>1</v>
      </c>
      <c r="J15" s="747">
        <v>1</v>
      </c>
      <c r="K15" s="747">
        <v>1</v>
      </c>
      <c r="L15" s="748"/>
      <c r="M15" s="748"/>
      <c r="N15" s="748"/>
      <c r="O15" s="748"/>
      <c r="P15" s="749">
        <f t="shared" si="0"/>
        <v>0</v>
      </c>
      <c r="R15" s="88">
        <v>0</v>
      </c>
      <c r="S15" s="123"/>
      <c r="T15" s="90">
        <f t="shared" si="1"/>
        <v>0</v>
      </c>
      <c r="V15" s="317"/>
      <c r="W15" s="318"/>
      <c r="X15" s="26"/>
      <c r="Y15" s="191"/>
      <c r="AA15" s="190"/>
      <c r="AB15" s="191"/>
    </row>
    <row r="16" spans="1:28" ht="52.8">
      <c r="A16" s="2723"/>
      <c r="B16" s="2787"/>
      <c r="C16" s="2736"/>
      <c r="D16" s="2731"/>
      <c r="E16" s="2720"/>
      <c r="F16" s="761" t="s">
        <v>716</v>
      </c>
      <c r="G16" s="760">
        <v>2</v>
      </c>
      <c r="H16" s="747"/>
      <c r="I16" s="747">
        <v>1</v>
      </c>
      <c r="J16" s="747"/>
      <c r="K16" s="747">
        <v>1</v>
      </c>
      <c r="L16" s="748"/>
      <c r="M16" s="748"/>
      <c r="N16" s="748"/>
      <c r="O16" s="748"/>
      <c r="P16" s="749">
        <f t="shared" si="0"/>
        <v>0</v>
      </c>
      <c r="R16" s="88">
        <v>70000</v>
      </c>
      <c r="S16" s="123"/>
      <c r="T16" s="90">
        <v>70000</v>
      </c>
      <c r="V16" s="317"/>
      <c r="W16" s="318"/>
      <c r="X16" s="26"/>
      <c r="Y16" s="191"/>
      <c r="AA16" s="190"/>
      <c r="AB16" s="191"/>
    </row>
    <row r="17" spans="1:28" ht="42" customHeight="1" thickBot="1">
      <c r="A17" s="2723"/>
      <c r="B17" s="2788"/>
      <c r="C17" s="2737"/>
      <c r="D17" s="2735"/>
      <c r="E17" s="2721"/>
      <c r="F17" s="762" t="s">
        <v>170</v>
      </c>
      <c r="G17" s="763">
        <v>4</v>
      </c>
      <c r="H17" s="747">
        <v>1</v>
      </c>
      <c r="I17" s="747">
        <v>1</v>
      </c>
      <c r="J17" s="747">
        <v>1</v>
      </c>
      <c r="K17" s="747">
        <v>1</v>
      </c>
      <c r="L17" s="748"/>
      <c r="M17" s="748"/>
      <c r="N17" s="748"/>
      <c r="O17" s="748"/>
      <c r="P17" s="749">
        <f t="shared" si="0"/>
        <v>0</v>
      </c>
      <c r="R17" s="88">
        <v>10000</v>
      </c>
      <c r="S17" s="123"/>
      <c r="T17" s="90">
        <v>10000</v>
      </c>
      <c r="V17" s="317"/>
      <c r="W17" s="318"/>
      <c r="X17" s="26"/>
      <c r="Y17" s="191"/>
      <c r="AA17" s="190"/>
      <c r="AB17" s="191"/>
    </row>
    <row r="18" spans="1:28" ht="51.75" customHeight="1">
      <c r="A18" s="2723"/>
      <c r="B18" s="2725" t="s">
        <v>717</v>
      </c>
      <c r="C18" s="2728" t="s">
        <v>79</v>
      </c>
      <c r="D18" s="2730">
        <v>0.44</v>
      </c>
      <c r="E18" s="2719" t="s">
        <v>80</v>
      </c>
      <c r="F18" s="127" t="s">
        <v>718</v>
      </c>
      <c r="G18" s="764">
        <v>4</v>
      </c>
      <c r="H18" s="747">
        <v>1</v>
      </c>
      <c r="I18" s="747">
        <v>1</v>
      </c>
      <c r="J18" s="747">
        <v>1</v>
      </c>
      <c r="K18" s="747">
        <v>1</v>
      </c>
      <c r="L18" s="748"/>
      <c r="M18" s="748"/>
      <c r="N18" s="748"/>
      <c r="O18" s="748"/>
      <c r="P18" s="749">
        <f t="shared" si="0"/>
        <v>0</v>
      </c>
      <c r="R18" s="88"/>
      <c r="S18" s="123"/>
      <c r="T18" s="90">
        <f t="shared" si="1"/>
        <v>0</v>
      </c>
      <c r="V18" s="317"/>
      <c r="W18" s="318"/>
      <c r="X18" s="26"/>
      <c r="Y18" s="191"/>
      <c r="AA18" s="190"/>
      <c r="AB18" s="191"/>
    </row>
    <row r="19" spans="1:28" ht="30" customHeight="1">
      <c r="A19" s="2723"/>
      <c r="B19" s="2726"/>
      <c r="C19" s="2729"/>
      <c r="D19" s="2731"/>
      <c r="E19" s="2720"/>
      <c r="F19" s="761" t="s">
        <v>719</v>
      </c>
      <c r="G19" s="760">
        <v>1</v>
      </c>
      <c r="H19" s="747"/>
      <c r="I19" s="747"/>
      <c r="J19" s="747"/>
      <c r="K19" s="747">
        <v>1</v>
      </c>
      <c r="L19" s="748"/>
      <c r="M19" s="748"/>
      <c r="N19" s="748"/>
      <c r="O19" s="748"/>
      <c r="P19" s="749">
        <f t="shared" si="0"/>
        <v>0</v>
      </c>
      <c r="R19" s="88">
        <v>0</v>
      </c>
      <c r="S19" s="123"/>
      <c r="T19" s="90">
        <f t="shared" si="1"/>
        <v>0</v>
      </c>
      <c r="V19" s="317"/>
      <c r="W19" s="318"/>
      <c r="X19" s="26"/>
      <c r="Y19" s="191"/>
      <c r="AA19" s="190"/>
      <c r="AB19" s="191"/>
    </row>
    <row r="20" spans="1:28" ht="51.75" customHeight="1">
      <c r="A20" s="2723"/>
      <c r="B20" s="2726"/>
      <c r="C20" s="2729"/>
      <c r="D20" s="2731"/>
      <c r="E20" s="2720"/>
      <c r="F20" s="117" t="s">
        <v>720</v>
      </c>
      <c r="G20" s="760">
        <v>1</v>
      </c>
      <c r="H20" s="747"/>
      <c r="I20" s="747">
        <v>1</v>
      </c>
      <c r="J20" s="747"/>
      <c r="K20" s="747"/>
      <c r="L20" s="748"/>
      <c r="M20" s="748"/>
      <c r="N20" s="748"/>
      <c r="O20" s="748"/>
      <c r="P20" s="749">
        <f t="shared" si="0"/>
        <v>0</v>
      </c>
      <c r="R20" s="88">
        <v>0</v>
      </c>
      <c r="S20" s="123"/>
      <c r="T20" s="90">
        <f t="shared" si="1"/>
        <v>0</v>
      </c>
      <c r="V20" s="317"/>
      <c r="W20" s="318"/>
      <c r="X20" s="26"/>
      <c r="Y20" s="191"/>
      <c r="AA20" s="190"/>
      <c r="AB20" s="191"/>
    </row>
    <row r="21" spans="1:28" ht="51.75" customHeight="1">
      <c r="A21" s="2723"/>
      <c r="B21" s="2726"/>
      <c r="C21" s="2729"/>
      <c r="D21" s="2731"/>
      <c r="E21" s="2720"/>
      <c r="F21" s="117" t="s">
        <v>721</v>
      </c>
      <c r="G21" s="763">
        <v>4</v>
      </c>
      <c r="H21" s="747">
        <v>1</v>
      </c>
      <c r="I21" s="747">
        <v>1</v>
      </c>
      <c r="J21" s="747">
        <v>1</v>
      </c>
      <c r="K21" s="747">
        <v>1</v>
      </c>
      <c r="L21" s="748"/>
      <c r="M21" s="748"/>
      <c r="N21" s="748"/>
      <c r="O21" s="748"/>
      <c r="P21" s="749">
        <f t="shared" si="0"/>
        <v>0</v>
      </c>
      <c r="R21" s="88">
        <v>4000</v>
      </c>
      <c r="S21" s="123"/>
      <c r="T21" s="90">
        <f t="shared" si="1"/>
        <v>4000</v>
      </c>
      <c r="V21" s="317"/>
      <c r="W21" s="318"/>
      <c r="X21" s="26"/>
      <c r="Y21" s="191"/>
      <c r="AA21" s="190"/>
      <c r="AB21" s="191"/>
    </row>
    <row r="22" spans="1:28" ht="28.2" thickBot="1">
      <c r="A22" s="2723"/>
      <c r="B22" s="2726"/>
      <c r="C22" s="2729"/>
      <c r="D22" s="2731"/>
      <c r="E22" s="2720"/>
      <c r="F22" s="765" t="s">
        <v>722</v>
      </c>
      <c r="G22" s="763">
        <v>52</v>
      </c>
      <c r="H22" s="747">
        <v>13</v>
      </c>
      <c r="I22" s="747">
        <v>13</v>
      </c>
      <c r="J22" s="747">
        <v>13</v>
      </c>
      <c r="K22" s="747">
        <v>13</v>
      </c>
      <c r="L22" s="748"/>
      <c r="M22" s="748"/>
      <c r="N22" s="748"/>
      <c r="O22" s="748"/>
      <c r="P22" s="749">
        <f t="shared" si="0"/>
        <v>0</v>
      </c>
      <c r="R22" s="88">
        <v>0</v>
      </c>
      <c r="S22" s="123"/>
      <c r="T22" s="90">
        <f t="shared" si="1"/>
        <v>0</v>
      </c>
      <c r="V22" s="317"/>
      <c r="W22" s="318"/>
      <c r="X22" s="26"/>
      <c r="Y22" s="191"/>
      <c r="AA22" s="190"/>
      <c r="AB22" s="191"/>
    </row>
    <row r="23" spans="1:28" ht="39.6">
      <c r="A23" s="2723"/>
      <c r="B23" s="2726"/>
      <c r="C23" s="2732" t="s">
        <v>81</v>
      </c>
      <c r="D23" s="2730"/>
      <c r="E23" s="2719"/>
      <c r="F23" s="128" t="s">
        <v>723</v>
      </c>
      <c r="G23" s="766">
        <v>3</v>
      </c>
      <c r="H23" s="767"/>
      <c r="I23" s="767">
        <v>1</v>
      </c>
      <c r="J23" s="767">
        <v>1</v>
      </c>
      <c r="K23" s="767">
        <v>1</v>
      </c>
      <c r="L23" s="768"/>
      <c r="M23" s="768"/>
      <c r="N23" s="768"/>
      <c r="O23" s="768"/>
      <c r="P23" s="749">
        <f t="shared" si="0"/>
        <v>0</v>
      </c>
      <c r="R23" s="88">
        <v>0</v>
      </c>
      <c r="S23" s="123"/>
      <c r="T23" s="90">
        <f t="shared" si="1"/>
        <v>0</v>
      </c>
      <c r="V23" s="317"/>
      <c r="W23" s="318"/>
      <c r="X23" s="26"/>
      <c r="Y23" s="191"/>
      <c r="AA23" s="190"/>
      <c r="AB23" s="191"/>
    </row>
    <row r="24" spans="1:28" ht="69">
      <c r="A24" s="2723"/>
      <c r="B24" s="2726"/>
      <c r="C24" s="2733"/>
      <c r="D24" s="2731"/>
      <c r="E24" s="2720"/>
      <c r="F24" s="769" t="s">
        <v>724</v>
      </c>
      <c r="G24" s="766">
        <v>6</v>
      </c>
      <c r="H24" s="747">
        <v>2</v>
      </c>
      <c r="I24" s="747">
        <v>2</v>
      </c>
      <c r="J24" s="747">
        <v>1</v>
      </c>
      <c r="K24" s="747">
        <v>1</v>
      </c>
      <c r="L24" s="748"/>
      <c r="M24" s="748"/>
      <c r="N24" s="748"/>
      <c r="O24" s="748"/>
      <c r="P24" s="749">
        <f t="shared" si="0"/>
        <v>0</v>
      </c>
      <c r="R24" s="88">
        <v>0</v>
      </c>
      <c r="S24" s="123"/>
      <c r="T24" s="90">
        <f t="shared" si="1"/>
        <v>0</v>
      </c>
      <c r="V24" s="317"/>
      <c r="W24" s="318"/>
      <c r="X24" s="26"/>
      <c r="Y24" s="191"/>
      <c r="AA24" s="190"/>
      <c r="AB24" s="191"/>
    </row>
    <row r="25" spans="1:28" ht="55.2">
      <c r="A25" s="2723"/>
      <c r="B25" s="2726"/>
      <c r="C25" s="2733"/>
      <c r="D25" s="2731"/>
      <c r="E25" s="2720"/>
      <c r="F25" s="769" t="s">
        <v>725</v>
      </c>
      <c r="G25" s="766">
        <v>6</v>
      </c>
      <c r="H25" s="747">
        <v>2</v>
      </c>
      <c r="I25" s="747">
        <v>2</v>
      </c>
      <c r="J25" s="747">
        <v>1</v>
      </c>
      <c r="K25" s="747">
        <v>1</v>
      </c>
      <c r="L25" s="748"/>
      <c r="M25" s="748"/>
      <c r="N25" s="748"/>
      <c r="O25" s="748"/>
      <c r="P25" s="749">
        <f t="shared" si="0"/>
        <v>0</v>
      </c>
      <c r="R25" s="88"/>
      <c r="S25" s="123"/>
      <c r="T25" s="90"/>
      <c r="V25" s="317"/>
      <c r="X25" s="26"/>
      <c r="Y25" s="191"/>
      <c r="AA25" s="190"/>
      <c r="AB25" s="191"/>
    </row>
    <row r="26" spans="1:28" ht="27.6">
      <c r="A26" s="2723"/>
      <c r="B26" s="2726"/>
      <c r="C26" s="2733"/>
      <c r="D26" s="2731"/>
      <c r="E26" s="2720"/>
      <c r="F26" s="769" t="s">
        <v>726</v>
      </c>
      <c r="G26" s="766">
        <v>2</v>
      </c>
      <c r="H26" s="747"/>
      <c r="I26" s="747">
        <v>1</v>
      </c>
      <c r="J26" s="747"/>
      <c r="K26" s="747">
        <v>1</v>
      </c>
      <c r="L26" s="748"/>
      <c r="M26" s="748"/>
      <c r="N26" s="748"/>
      <c r="O26" s="748"/>
      <c r="P26" s="749">
        <f t="shared" si="0"/>
        <v>0</v>
      </c>
      <c r="R26" s="88">
        <v>0</v>
      </c>
      <c r="S26" s="123"/>
      <c r="T26" s="90">
        <f t="shared" si="1"/>
        <v>0</v>
      </c>
      <c r="V26" s="317"/>
      <c r="X26" s="26"/>
      <c r="Y26" s="191"/>
      <c r="AA26" s="190"/>
      <c r="AB26" s="191"/>
    </row>
    <row r="27" spans="1:28" ht="26.4">
      <c r="A27" s="2723"/>
      <c r="B27" s="2726"/>
      <c r="C27" s="2733"/>
      <c r="D27" s="2731"/>
      <c r="E27" s="2720"/>
      <c r="F27" s="129" t="s">
        <v>727</v>
      </c>
      <c r="G27" s="766">
        <v>3</v>
      </c>
      <c r="H27" s="747"/>
      <c r="I27" s="747">
        <v>1</v>
      </c>
      <c r="J27" s="747">
        <v>1</v>
      </c>
      <c r="K27" s="747">
        <v>1</v>
      </c>
      <c r="L27" s="748"/>
      <c r="M27" s="748"/>
      <c r="N27" s="748"/>
      <c r="O27" s="748"/>
      <c r="P27" s="749">
        <f t="shared" si="0"/>
        <v>0</v>
      </c>
      <c r="R27" s="88">
        <v>0</v>
      </c>
      <c r="S27" s="123"/>
      <c r="T27" s="90">
        <f t="shared" si="1"/>
        <v>0</v>
      </c>
      <c r="V27" s="317"/>
      <c r="W27" s="318"/>
      <c r="X27" s="26"/>
      <c r="Y27" s="191"/>
      <c r="AA27" s="190"/>
      <c r="AB27" s="191"/>
    </row>
    <row r="28" spans="1:28" ht="26.4">
      <c r="A28" s="2723"/>
      <c r="B28" s="2726"/>
      <c r="C28" s="2733"/>
      <c r="D28" s="2731"/>
      <c r="E28" s="2720"/>
      <c r="F28" s="121" t="s">
        <v>728</v>
      </c>
      <c r="G28" s="760">
        <v>3</v>
      </c>
      <c r="H28" s="747">
        <v>1</v>
      </c>
      <c r="I28" s="747">
        <v>1</v>
      </c>
      <c r="J28" s="747">
        <v>1</v>
      </c>
      <c r="K28" s="747">
        <v>1</v>
      </c>
      <c r="L28" s="748"/>
      <c r="M28" s="748"/>
      <c r="N28" s="748"/>
      <c r="O28" s="748"/>
      <c r="P28" s="749">
        <f t="shared" si="0"/>
        <v>0</v>
      </c>
      <c r="R28" s="88">
        <v>0</v>
      </c>
      <c r="S28" s="123"/>
      <c r="T28" s="90">
        <f t="shared" si="1"/>
        <v>0</v>
      </c>
      <c r="V28" s="317"/>
      <c r="W28" s="318"/>
      <c r="X28" s="26"/>
      <c r="Y28" s="191"/>
      <c r="AA28" s="190"/>
      <c r="AB28" s="191"/>
    </row>
    <row r="29" spans="1:28" ht="39.6">
      <c r="A29" s="2723"/>
      <c r="B29" s="2726"/>
      <c r="C29" s="2733"/>
      <c r="D29" s="2731"/>
      <c r="E29" s="2720"/>
      <c r="F29" s="770" t="s">
        <v>729</v>
      </c>
      <c r="G29" s="763">
        <v>11</v>
      </c>
      <c r="H29" s="747">
        <v>2</v>
      </c>
      <c r="I29" s="747">
        <v>3</v>
      </c>
      <c r="J29" s="747">
        <v>3</v>
      </c>
      <c r="K29" s="747">
        <v>3</v>
      </c>
      <c r="L29" s="748"/>
      <c r="M29" s="748"/>
      <c r="N29" s="748"/>
      <c r="O29" s="748"/>
      <c r="P29" s="749">
        <f t="shared" si="0"/>
        <v>0</v>
      </c>
      <c r="R29" s="88"/>
      <c r="S29" s="123"/>
      <c r="T29" s="90"/>
      <c r="V29" s="317"/>
      <c r="W29" s="318"/>
      <c r="X29" s="26"/>
      <c r="Y29" s="191"/>
      <c r="AA29" s="190"/>
      <c r="AB29" s="191"/>
    </row>
    <row r="30" spans="1:28" ht="26.4">
      <c r="A30" s="2723"/>
      <c r="B30" s="2726"/>
      <c r="C30" s="2733"/>
      <c r="D30" s="2731"/>
      <c r="E30" s="2720"/>
      <c r="F30" s="124" t="s">
        <v>730</v>
      </c>
      <c r="G30" s="763">
        <v>5</v>
      </c>
      <c r="H30" s="747">
        <v>1</v>
      </c>
      <c r="I30" s="747"/>
      <c r="J30" s="747">
        <v>2</v>
      </c>
      <c r="K30" s="747">
        <v>2</v>
      </c>
      <c r="L30" s="748"/>
      <c r="M30" s="748"/>
      <c r="N30" s="748"/>
      <c r="O30" s="748"/>
      <c r="P30" s="749">
        <f t="shared" si="0"/>
        <v>0</v>
      </c>
      <c r="R30" s="88">
        <v>0</v>
      </c>
      <c r="S30" s="123"/>
      <c r="T30" s="90">
        <f t="shared" si="1"/>
        <v>0</v>
      </c>
      <c r="V30" s="317"/>
      <c r="W30" s="318"/>
      <c r="X30" s="26"/>
      <c r="Y30" s="191"/>
      <c r="AA30" s="190"/>
      <c r="AB30" s="191"/>
    </row>
    <row r="31" spans="1:28" ht="52.8">
      <c r="A31" s="2723"/>
      <c r="B31" s="2726"/>
      <c r="C31" s="2733"/>
      <c r="D31" s="2731"/>
      <c r="E31" s="2720"/>
      <c r="F31" s="124" t="s">
        <v>731</v>
      </c>
      <c r="G31" s="763">
        <v>9</v>
      </c>
      <c r="H31" s="747">
        <v>2</v>
      </c>
      <c r="I31" s="747">
        <v>3</v>
      </c>
      <c r="J31" s="747">
        <v>2</v>
      </c>
      <c r="K31" s="747">
        <v>2</v>
      </c>
      <c r="L31" s="748"/>
      <c r="M31" s="748"/>
      <c r="N31" s="748"/>
      <c r="O31" s="748"/>
      <c r="P31" s="749">
        <f t="shared" si="0"/>
        <v>0</v>
      </c>
      <c r="R31" s="88"/>
      <c r="S31" s="123"/>
      <c r="T31" s="90"/>
      <c r="V31" s="317"/>
      <c r="W31" s="318"/>
      <c r="X31" s="26"/>
      <c r="Y31" s="191"/>
      <c r="AA31" s="190"/>
      <c r="AB31" s="191"/>
    </row>
    <row r="32" spans="1:28" ht="39.6">
      <c r="A32" s="2723"/>
      <c r="B32" s="2726"/>
      <c r="C32" s="2733"/>
      <c r="D32" s="2731"/>
      <c r="E32" s="2720"/>
      <c r="F32" s="124" t="s">
        <v>732</v>
      </c>
      <c r="G32" s="771">
        <v>4</v>
      </c>
      <c r="H32" s="364">
        <v>1</v>
      </c>
      <c r="I32" s="364">
        <v>1</v>
      </c>
      <c r="J32" s="364">
        <v>1</v>
      </c>
      <c r="K32" s="364">
        <v>1</v>
      </c>
      <c r="L32" s="748"/>
      <c r="M32" s="748"/>
      <c r="N32" s="748"/>
      <c r="O32" s="748"/>
      <c r="P32" s="749">
        <f t="shared" si="0"/>
        <v>0</v>
      </c>
      <c r="R32" s="88"/>
      <c r="S32" s="123"/>
      <c r="T32" s="90"/>
      <c r="V32" s="317"/>
      <c r="W32" s="318"/>
      <c r="X32" s="26"/>
      <c r="Y32" s="191"/>
      <c r="AA32" s="190"/>
      <c r="AB32" s="191"/>
    </row>
    <row r="33" spans="1:28" ht="55.2">
      <c r="A33" s="2723"/>
      <c r="B33" s="2726"/>
      <c r="C33" s="2733"/>
      <c r="D33" s="2731"/>
      <c r="E33" s="2720"/>
      <c r="F33" s="772" t="s">
        <v>733</v>
      </c>
      <c r="G33" s="763">
        <v>2</v>
      </c>
      <c r="H33" s="747"/>
      <c r="I33" s="747">
        <v>1</v>
      </c>
      <c r="J33" s="747"/>
      <c r="K33" s="747">
        <v>1</v>
      </c>
      <c r="L33" s="748"/>
      <c r="M33" s="748"/>
      <c r="N33" s="748"/>
      <c r="O33" s="748"/>
      <c r="P33" s="749">
        <f t="shared" si="0"/>
        <v>0</v>
      </c>
      <c r="R33" s="88">
        <v>160000</v>
      </c>
      <c r="S33" s="123"/>
      <c r="T33" s="90">
        <f t="shared" si="1"/>
        <v>160000</v>
      </c>
      <c r="V33" s="317"/>
      <c r="W33" s="318"/>
      <c r="X33" s="26"/>
      <c r="Y33" s="191"/>
      <c r="AA33" s="190"/>
      <c r="AB33" s="191"/>
    </row>
    <row r="34" spans="1:28" ht="27.6">
      <c r="A34" s="2723"/>
      <c r="B34" s="2726"/>
      <c r="C34" s="2733"/>
      <c r="D34" s="2731"/>
      <c r="E34" s="2720"/>
      <c r="F34" s="772" t="s">
        <v>734</v>
      </c>
      <c r="G34" s="763">
        <v>2</v>
      </c>
      <c r="H34" s="747"/>
      <c r="I34" s="747">
        <v>1</v>
      </c>
      <c r="J34" s="747"/>
      <c r="K34" s="747">
        <v>1</v>
      </c>
      <c r="L34" s="748"/>
      <c r="M34" s="748"/>
      <c r="N34" s="748"/>
      <c r="O34" s="748"/>
      <c r="P34" s="749">
        <f t="shared" ref="P34:P56" si="2">(SUM(L34:O34)/SUM(H34:K34))</f>
        <v>0</v>
      </c>
      <c r="R34" s="88">
        <v>50000</v>
      </c>
      <c r="S34" s="123">
        <v>20000</v>
      </c>
      <c r="T34" s="90">
        <v>30000</v>
      </c>
      <c r="V34" s="317"/>
      <c r="W34" s="318"/>
      <c r="X34" s="26"/>
      <c r="Y34" s="191"/>
      <c r="AA34" s="190"/>
      <c r="AB34" s="191"/>
    </row>
    <row r="35" spans="1:28" ht="26.4">
      <c r="A35" s="2723"/>
      <c r="B35" s="2726"/>
      <c r="C35" s="2733"/>
      <c r="D35" s="2731"/>
      <c r="E35" s="2720"/>
      <c r="F35" s="124" t="s">
        <v>735</v>
      </c>
      <c r="G35" s="763">
        <v>4</v>
      </c>
      <c r="H35" s="747">
        <v>1</v>
      </c>
      <c r="I35" s="747">
        <v>1</v>
      </c>
      <c r="J35" s="747">
        <v>1</v>
      </c>
      <c r="K35" s="747">
        <v>1</v>
      </c>
      <c r="L35" s="748"/>
      <c r="M35" s="748"/>
      <c r="N35" s="748"/>
      <c r="O35" s="748"/>
      <c r="P35" s="749">
        <f t="shared" si="2"/>
        <v>0</v>
      </c>
      <c r="R35" s="88">
        <v>0</v>
      </c>
      <c r="S35" s="123"/>
      <c r="T35" s="90">
        <f t="shared" si="1"/>
        <v>0</v>
      </c>
      <c r="V35" s="317"/>
      <c r="W35" s="318"/>
      <c r="X35" s="26"/>
      <c r="Y35" s="191"/>
      <c r="AA35" s="190"/>
      <c r="AB35" s="191"/>
    </row>
    <row r="36" spans="1:28" ht="27" thickBot="1">
      <c r="A36" s="2723"/>
      <c r="B36" s="2727"/>
      <c r="C36" s="2734"/>
      <c r="D36" s="2735"/>
      <c r="E36" s="2721"/>
      <c r="F36" s="125" t="s">
        <v>736</v>
      </c>
      <c r="G36" s="773">
        <v>3</v>
      </c>
      <c r="H36" s="774"/>
      <c r="I36" s="774">
        <v>1</v>
      </c>
      <c r="J36" s="774">
        <v>1</v>
      </c>
      <c r="K36" s="774">
        <v>1</v>
      </c>
      <c r="L36" s="775"/>
      <c r="M36" s="775"/>
      <c r="N36" s="775"/>
      <c r="O36" s="775"/>
      <c r="P36" s="749">
        <f t="shared" si="2"/>
        <v>0</v>
      </c>
      <c r="R36" s="88">
        <v>0</v>
      </c>
      <c r="S36" s="123"/>
      <c r="T36" s="90">
        <f t="shared" si="1"/>
        <v>0</v>
      </c>
      <c r="V36" s="317"/>
      <c r="W36" s="318"/>
      <c r="X36" s="26"/>
      <c r="Y36" s="191"/>
      <c r="AA36" s="190"/>
      <c r="AB36" s="191"/>
    </row>
    <row r="37" spans="1:28" ht="52.8">
      <c r="A37" s="2723"/>
      <c r="B37" s="2726"/>
      <c r="C37" s="2736"/>
      <c r="D37" s="2738"/>
      <c r="E37" s="2774"/>
      <c r="F37" s="121" t="s">
        <v>737</v>
      </c>
      <c r="G37" s="760">
        <v>4</v>
      </c>
      <c r="H37" s="747">
        <v>1</v>
      </c>
      <c r="I37" s="747">
        <v>1</v>
      </c>
      <c r="J37" s="747">
        <v>1</v>
      </c>
      <c r="K37" s="747">
        <v>1</v>
      </c>
      <c r="L37" s="748"/>
      <c r="M37" s="748"/>
      <c r="N37" s="748"/>
      <c r="O37" s="748"/>
      <c r="P37" s="749">
        <f t="shared" si="2"/>
        <v>0</v>
      </c>
      <c r="R37" s="88">
        <v>0</v>
      </c>
      <c r="S37" s="123"/>
      <c r="T37" s="90">
        <f t="shared" si="1"/>
        <v>0</v>
      </c>
      <c r="V37" s="317"/>
      <c r="W37" s="318"/>
      <c r="X37" s="26"/>
      <c r="Y37" s="191"/>
      <c r="AA37" s="190"/>
      <c r="AB37" s="191"/>
    </row>
    <row r="38" spans="1:28" ht="42" thickBot="1">
      <c r="A38" s="2723"/>
      <c r="B38" s="2726"/>
      <c r="C38" s="2737"/>
      <c r="D38" s="2739"/>
      <c r="E38" s="2775"/>
      <c r="F38" s="765" t="s">
        <v>738</v>
      </c>
      <c r="G38" s="760">
        <v>4</v>
      </c>
      <c r="H38" s="747">
        <v>1</v>
      </c>
      <c r="I38" s="747">
        <v>1</v>
      </c>
      <c r="J38" s="747">
        <v>1</v>
      </c>
      <c r="K38" s="747">
        <v>1</v>
      </c>
      <c r="L38" s="748"/>
      <c r="M38" s="748"/>
      <c r="N38" s="748"/>
      <c r="O38" s="748"/>
      <c r="P38" s="749">
        <f t="shared" si="2"/>
        <v>0</v>
      </c>
      <c r="R38" s="88">
        <v>0</v>
      </c>
      <c r="S38" s="123"/>
      <c r="T38" s="90">
        <f t="shared" si="1"/>
        <v>0</v>
      </c>
      <c r="V38" s="317"/>
      <c r="W38" s="318"/>
      <c r="X38" s="26"/>
      <c r="Y38" s="191"/>
      <c r="AA38" s="190"/>
      <c r="AB38" s="191"/>
    </row>
    <row r="39" spans="1:28" ht="55.2">
      <c r="A39" s="2723"/>
      <c r="B39" s="2726"/>
      <c r="C39" s="2776" t="s">
        <v>83</v>
      </c>
      <c r="D39" s="2778">
        <v>0.83</v>
      </c>
      <c r="E39" s="2719" t="s">
        <v>77</v>
      </c>
      <c r="F39" s="776" t="s">
        <v>171</v>
      </c>
      <c r="G39" s="764">
        <v>4</v>
      </c>
      <c r="H39" s="777">
        <v>1</v>
      </c>
      <c r="I39" s="777">
        <v>1</v>
      </c>
      <c r="J39" s="777">
        <v>1</v>
      </c>
      <c r="K39" s="777">
        <v>1</v>
      </c>
      <c r="L39" s="778"/>
      <c r="M39" s="778"/>
      <c r="N39" s="778"/>
      <c r="O39" s="778"/>
      <c r="P39" s="749">
        <f t="shared" si="2"/>
        <v>0</v>
      </c>
      <c r="R39" s="88">
        <v>0</v>
      </c>
      <c r="S39" s="123"/>
      <c r="T39" s="90">
        <f t="shared" si="1"/>
        <v>0</v>
      </c>
      <c r="V39" s="317"/>
      <c r="W39" s="317"/>
      <c r="X39" s="26"/>
      <c r="Y39" s="191"/>
      <c r="AA39" s="190"/>
      <c r="AB39" s="191"/>
    </row>
    <row r="40" spans="1:28" ht="42" thickBot="1">
      <c r="A40" s="2723"/>
      <c r="B40" s="2727"/>
      <c r="C40" s="2777"/>
      <c r="D40" s="2739"/>
      <c r="E40" s="2721"/>
      <c r="F40" s="779" t="s">
        <v>739</v>
      </c>
      <c r="G40" s="773">
        <v>12</v>
      </c>
      <c r="H40" s="774">
        <v>1</v>
      </c>
      <c r="I40" s="774">
        <v>1</v>
      </c>
      <c r="J40" s="774">
        <v>1</v>
      </c>
      <c r="K40" s="774">
        <v>1</v>
      </c>
      <c r="L40" s="775"/>
      <c r="M40" s="775"/>
      <c r="N40" s="775"/>
      <c r="O40" s="775"/>
      <c r="P40" s="749">
        <f t="shared" si="2"/>
        <v>0</v>
      </c>
      <c r="R40" s="88">
        <v>0</v>
      </c>
      <c r="S40" s="123"/>
      <c r="T40" s="90">
        <f t="shared" si="1"/>
        <v>0</v>
      </c>
      <c r="V40" s="317"/>
      <c r="W40" s="318"/>
      <c r="X40" s="26"/>
      <c r="Y40" s="191"/>
      <c r="AA40" s="190"/>
      <c r="AB40" s="191"/>
    </row>
    <row r="41" spans="1:28" ht="27.6">
      <c r="A41" s="2723"/>
      <c r="B41" s="2779" t="s">
        <v>84</v>
      </c>
      <c r="C41" s="2776" t="s">
        <v>85</v>
      </c>
      <c r="D41" s="2740">
        <v>0.84</v>
      </c>
      <c r="E41" s="2743" t="s">
        <v>75</v>
      </c>
      <c r="F41" s="769" t="s">
        <v>740</v>
      </c>
      <c r="G41" s="766">
        <v>50</v>
      </c>
      <c r="H41" s="767">
        <v>12</v>
      </c>
      <c r="I41" s="767">
        <v>12</v>
      </c>
      <c r="J41" s="767">
        <v>13</v>
      </c>
      <c r="K41" s="767">
        <v>13</v>
      </c>
      <c r="L41" s="768"/>
      <c r="M41" s="768"/>
      <c r="N41" s="768"/>
      <c r="O41" s="768"/>
      <c r="P41" s="749">
        <f t="shared" si="2"/>
        <v>0</v>
      </c>
      <c r="R41" s="88">
        <v>0</v>
      </c>
      <c r="S41" s="123"/>
      <c r="T41" s="90">
        <f t="shared" si="1"/>
        <v>0</v>
      </c>
      <c r="V41" s="317"/>
      <c r="W41" s="317"/>
      <c r="X41" s="26"/>
      <c r="Y41" s="191"/>
      <c r="AA41" s="190"/>
      <c r="AB41" s="191"/>
    </row>
    <row r="42" spans="1:28" ht="41.4">
      <c r="A42" s="2723"/>
      <c r="B42" s="2780"/>
      <c r="C42" s="2782"/>
      <c r="D42" s="2741"/>
      <c r="E42" s="2744"/>
      <c r="F42" s="725" t="s">
        <v>172</v>
      </c>
      <c r="G42" s="760">
        <v>3</v>
      </c>
      <c r="H42" s="747"/>
      <c r="I42" s="747">
        <v>1</v>
      </c>
      <c r="J42" s="747">
        <v>1</v>
      </c>
      <c r="K42" s="747">
        <v>1</v>
      </c>
      <c r="L42" s="748"/>
      <c r="M42" s="748"/>
      <c r="N42" s="748"/>
      <c r="O42" s="748"/>
      <c r="P42" s="749">
        <f t="shared" si="2"/>
        <v>0</v>
      </c>
      <c r="R42" s="88">
        <v>0</v>
      </c>
      <c r="S42" s="123"/>
      <c r="T42" s="90">
        <f t="shared" si="1"/>
        <v>0</v>
      </c>
      <c r="V42" s="317"/>
      <c r="W42" s="318"/>
      <c r="X42" s="26"/>
      <c r="Y42" s="191"/>
      <c r="AA42" s="190"/>
      <c r="AB42" s="191"/>
    </row>
    <row r="43" spans="1:28" ht="39.6">
      <c r="A43" s="2723"/>
      <c r="B43" s="2780"/>
      <c r="C43" s="2782"/>
      <c r="D43" s="2741"/>
      <c r="E43" s="2744"/>
      <c r="F43" s="135" t="s">
        <v>741</v>
      </c>
      <c r="G43" s="763">
        <v>4</v>
      </c>
      <c r="H43" s="747">
        <v>1</v>
      </c>
      <c r="I43" s="747">
        <v>1</v>
      </c>
      <c r="J43" s="747">
        <v>1</v>
      </c>
      <c r="K43" s="747">
        <v>1</v>
      </c>
      <c r="L43" s="748"/>
      <c r="M43" s="748"/>
      <c r="N43" s="748"/>
      <c r="O43" s="748"/>
      <c r="P43" s="749">
        <f t="shared" si="2"/>
        <v>0</v>
      </c>
      <c r="R43" s="88">
        <v>10000</v>
      </c>
      <c r="S43" s="123"/>
      <c r="T43" s="90">
        <f t="shared" si="1"/>
        <v>10000</v>
      </c>
      <c r="V43" s="317"/>
      <c r="W43" s="318"/>
      <c r="X43" s="26"/>
      <c r="Y43" s="191"/>
      <c r="AA43" s="190"/>
      <c r="AB43" s="191"/>
    </row>
    <row r="44" spans="1:28" ht="55.2">
      <c r="A44" s="2723"/>
      <c r="B44" s="2780"/>
      <c r="C44" s="2782"/>
      <c r="D44" s="2741"/>
      <c r="E44" s="2744"/>
      <c r="F44" s="780" t="s">
        <v>742</v>
      </c>
      <c r="G44" s="760">
        <v>4</v>
      </c>
      <c r="H44" s="747">
        <v>1</v>
      </c>
      <c r="I44" s="747">
        <v>1</v>
      </c>
      <c r="J44" s="747">
        <v>1</v>
      </c>
      <c r="K44" s="747">
        <v>1</v>
      </c>
      <c r="L44" s="748"/>
      <c r="M44" s="748"/>
      <c r="N44" s="748"/>
      <c r="O44" s="748"/>
      <c r="P44" s="749">
        <f t="shared" si="2"/>
        <v>0</v>
      </c>
      <c r="R44" s="88"/>
      <c r="S44" s="123"/>
      <c r="T44" s="90">
        <f t="shared" si="1"/>
        <v>0</v>
      </c>
      <c r="V44" s="317"/>
      <c r="W44" s="318"/>
      <c r="X44" s="26"/>
      <c r="Y44" s="191"/>
      <c r="AA44" s="190"/>
      <c r="AB44" s="191"/>
    </row>
    <row r="45" spans="1:28" ht="26.4">
      <c r="A45" s="2723"/>
      <c r="B45" s="2780"/>
      <c r="C45" s="2782"/>
      <c r="D45" s="2741"/>
      <c r="E45" s="2744"/>
      <c r="F45" s="117" t="s">
        <v>237</v>
      </c>
      <c r="G45" s="760">
        <v>1</v>
      </c>
      <c r="H45" s="747"/>
      <c r="I45" s="747"/>
      <c r="J45" s="747"/>
      <c r="K45" s="747">
        <v>1</v>
      </c>
      <c r="L45" s="748"/>
      <c r="M45" s="748"/>
      <c r="N45" s="748"/>
      <c r="O45" s="748"/>
      <c r="P45" s="749">
        <f t="shared" si="2"/>
        <v>0</v>
      </c>
      <c r="R45" s="131"/>
      <c r="S45" s="123"/>
      <c r="T45" s="90">
        <f t="shared" si="1"/>
        <v>0</v>
      </c>
      <c r="V45" s="317"/>
      <c r="W45" s="318"/>
      <c r="X45" s="26"/>
      <c r="Y45" s="191"/>
      <c r="AA45" s="190"/>
      <c r="AB45" s="191"/>
    </row>
    <row r="46" spans="1:28" ht="52.8">
      <c r="A46" s="2723"/>
      <c r="B46" s="2780"/>
      <c r="C46" s="2782"/>
      <c r="D46" s="2741"/>
      <c r="E46" s="2744"/>
      <c r="F46" s="117" t="s">
        <v>743</v>
      </c>
      <c r="G46" s="760">
        <v>1</v>
      </c>
      <c r="H46" s="747"/>
      <c r="I46" s="747"/>
      <c r="J46" s="747"/>
      <c r="K46" s="747">
        <v>1</v>
      </c>
      <c r="L46" s="748"/>
      <c r="M46" s="748"/>
      <c r="N46" s="748"/>
      <c r="O46" s="748"/>
      <c r="P46" s="749">
        <f t="shared" si="2"/>
        <v>0</v>
      </c>
      <c r="R46" s="88">
        <v>0</v>
      </c>
      <c r="S46" s="123"/>
      <c r="T46" s="90">
        <f t="shared" si="1"/>
        <v>0</v>
      </c>
      <c r="V46" s="317"/>
      <c r="W46" s="318"/>
      <c r="X46" s="26"/>
      <c r="Y46" s="191"/>
      <c r="AA46" s="190"/>
      <c r="AB46" s="191"/>
    </row>
    <row r="47" spans="1:28" ht="41.4">
      <c r="A47" s="2723"/>
      <c r="B47" s="2780"/>
      <c r="C47" s="2782"/>
      <c r="D47" s="2741"/>
      <c r="E47" s="2744"/>
      <c r="F47" s="781" t="s">
        <v>173</v>
      </c>
      <c r="G47" s="760">
        <v>1</v>
      </c>
      <c r="H47" s="747"/>
      <c r="I47" s="747">
        <v>1</v>
      </c>
      <c r="J47" s="747"/>
      <c r="K47" s="747"/>
      <c r="L47" s="748"/>
      <c r="M47" s="748"/>
      <c r="N47" s="748"/>
      <c r="O47" s="748"/>
      <c r="P47" s="749">
        <f t="shared" si="2"/>
        <v>0</v>
      </c>
      <c r="R47" s="88">
        <v>0</v>
      </c>
      <c r="S47" s="123"/>
      <c r="T47" s="90">
        <f t="shared" si="1"/>
        <v>0</v>
      </c>
      <c r="V47" s="317"/>
      <c r="W47" s="318"/>
      <c r="X47" s="26"/>
      <c r="Y47" s="191"/>
      <c r="AA47" s="190"/>
      <c r="AB47" s="191"/>
    </row>
    <row r="48" spans="1:28" ht="41.4">
      <c r="A48" s="2723"/>
      <c r="B48" s="2780"/>
      <c r="C48" s="2782"/>
      <c r="D48" s="2741"/>
      <c r="E48" s="2744"/>
      <c r="F48" s="782" t="s">
        <v>174</v>
      </c>
      <c r="G48" s="783">
        <v>4</v>
      </c>
      <c r="H48" s="747">
        <v>1</v>
      </c>
      <c r="I48" s="747">
        <v>1</v>
      </c>
      <c r="J48" s="747">
        <v>1</v>
      </c>
      <c r="K48" s="747">
        <v>1</v>
      </c>
      <c r="L48" s="748"/>
      <c r="M48" s="748"/>
      <c r="N48" s="748"/>
      <c r="O48" s="748"/>
      <c r="P48" s="749">
        <f t="shared" si="2"/>
        <v>0</v>
      </c>
      <c r="R48" s="88">
        <v>0</v>
      </c>
      <c r="S48" s="123"/>
      <c r="T48" s="90">
        <f t="shared" si="1"/>
        <v>0</v>
      </c>
      <c r="V48" s="317"/>
      <c r="W48" s="318"/>
      <c r="X48" s="26"/>
      <c r="Y48" s="191"/>
      <c r="AA48" s="190"/>
      <c r="AB48" s="191"/>
    </row>
    <row r="49" spans="1:28" ht="39.6">
      <c r="A49" s="2723"/>
      <c r="B49" s="2780"/>
      <c r="C49" s="2782"/>
      <c r="D49" s="2741"/>
      <c r="E49" s="2744"/>
      <c r="F49" s="132" t="s">
        <v>238</v>
      </c>
      <c r="G49" s="783">
        <v>2</v>
      </c>
      <c r="H49" s="747"/>
      <c r="I49" s="747"/>
      <c r="J49" s="747">
        <v>1</v>
      </c>
      <c r="K49" s="747">
        <v>1</v>
      </c>
      <c r="L49" s="748"/>
      <c r="M49" s="748"/>
      <c r="N49" s="748"/>
      <c r="O49" s="748"/>
      <c r="P49" s="749">
        <f t="shared" si="2"/>
        <v>0</v>
      </c>
      <c r="R49" s="88">
        <v>0</v>
      </c>
      <c r="S49" s="123"/>
      <c r="T49" s="90">
        <f t="shared" si="1"/>
        <v>0</v>
      </c>
      <c r="V49" s="317"/>
      <c r="W49" s="318"/>
      <c r="X49" s="26"/>
      <c r="Y49" s="191"/>
      <c r="AA49" s="190"/>
      <c r="AB49" s="191"/>
    </row>
    <row r="50" spans="1:28" ht="41.4">
      <c r="A50" s="2723"/>
      <c r="B50" s="2780"/>
      <c r="C50" s="2782"/>
      <c r="D50" s="2741"/>
      <c r="E50" s="2744"/>
      <c r="F50" s="782" t="s">
        <v>175</v>
      </c>
      <c r="G50" s="783">
        <v>2</v>
      </c>
      <c r="H50" s="747">
        <v>1</v>
      </c>
      <c r="I50" s="747"/>
      <c r="J50" s="747">
        <v>1</v>
      </c>
      <c r="K50" s="747"/>
      <c r="L50" s="748"/>
      <c r="M50" s="748"/>
      <c r="N50" s="748"/>
      <c r="O50" s="748"/>
      <c r="P50" s="749">
        <f t="shared" si="2"/>
        <v>0</v>
      </c>
      <c r="R50" s="88">
        <v>0</v>
      </c>
      <c r="S50" s="123"/>
      <c r="T50" s="90">
        <f t="shared" si="1"/>
        <v>0</v>
      </c>
      <c r="V50" s="317"/>
      <c r="W50" s="318"/>
      <c r="X50" s="26"/>
      <c r="Y50" s="191"/>
      <c r="AA50" s="190"/>
      <c r="AB50" s="191"/>
    </row>
    <row r="51" spans="1:28" ht="26.4">
      <c r="A51" s="2723"/>
      <c r="B51" s="2780"/>
      <c r="C51" s="2782"/>
      <c r="D51" s="2741"/>
      <c r="E51" s="2744"/>
      <c r="F51" s="784" t="s">
        <v>239</v>
      </c>
      <c r="G51" s="783">
        <v>4</v>
      </c>
      <c r="H51" s="747">
        <v>1</v>
      </c>
      <c r="I51" s="747">
        <v>1</v>
      </c>
      <c r="J51" s="747">
        <v>1</v>
      </c>
      <c r="K51" s="747">
        <v>1</v>
      </c>
      <c r="L51" s="748"/>
      <c r="M51" s="748"/>
      <c r="N51" s="748"/>
      <c r="O51" s="748"/>
      <c r="P51" s="749">
        <f t="shared" si="2"/>
        <v>0</v>
      </c>
      <c r="R51" s="88"/>
      <c r="S51" s="123"/>
      <c r="T51" s="90"/>
      <c r="V51" s="317"/>
      <c r="W51" s="318"/>
      <c r="X51" s="26"/>
      <c r="Y51" s="191"/>
      <c r="AA51" s="190"/>
      <c r="AB51" s="191"/>
    </row>
    <row r="52" spans="1:28" ht="52.8">
      <c r="A52" s="2723"/>
      <c r="B52" s="2780"/>
      <c r="C52" s="2782"/>
      <c r="D52" s="2741"/>
      <c r="E52" s="2744"/>
      <c r="F52" s="784" t="s">
        <v>744</v>
      </c>
      <c r="G52" s="783">
        <v>4</v>
      </c>
      <c r="H52" s="747">
        <v>1</v>
      </c>
      <c r="I52" s="747">
        <v>1</v>
      </c>
      <c r="J52" s="747">
        <v>1</v>
      </c>
      <c r="K52" s="747">
        <v>1</v>
      </c>
      <c r="L52" s="748"/>
      <c r="M52" s="748"/>
      <c r="N52" s="748"/>
      <c r="O52" s="748"/>
      <c r="P52" s="749">
        <f t="shared" si="2"/>
        <v>0</v>
      </c>
      <c r="R52" s="88">
        <v>10000</v>
      </c>
      <c r="S52" s="123"/>
      <c r="T52" s="90">
        <v>10000</v>
      </c>
      <c r="V52" s="317"/>
      <c r="W52" s="318"/>
      <c r="X52" s="26"/>
      <c r="Y52" s="191"/>
      <c r="AA52" s="190"/>
      <c r="AB52" s="191"/>
    </row>
    <row r="53" spans="1:28" ht="26.4">
      <c r="A53" s="2723"/>
      <c r="B53" s="2780"/>
      <c r="C53" s="2782"/>
      <c r="D53" s="2741"/>
      <c r="E53" s="2744"/>
      <c r="F53" s="132" t="s">
        <v>745</v>
      </c>
      <c r="G53" s="783">
        <v>4</v>
      </c>
      <c r="H53" s="747">
        <v>1</v>
      </c>
      <c r="I53" s="747">
        <v>1</v>
      </c>
      <c r="J53" s="747">
        <v>1</v>
      </c>
      <c r="K53" s="747">
        <v>1</v>
      </c>
      <c r="L53" s="748"/>
      <c r="M53" s="748"/>
      <c r="N53" s="748"/>
      <c r="O53" s="748"/>
      <c r="P53" s="749">
        <f t="shared" si="2"/>
        <v>0</v>
      </c>
      <c r="R53" s="91">
        <v>130000</v>
      </c>
      <c r="S53" s="133">
        <v>50000</v>
      </c>
      <c r="T53" s="90">
        <f t="shared" si="1"/>
        <v>80000</v>
      </c>
      <c r="V53" s="317"/>
      <c r="W53" s="318"/>
      <c r="X53" s="26"/>
      <c r="Y53" s="191"/>
      <c r="AA53" s="190"/>
      <c r="AB53" s="191"/>
    </row>
    <row r="54" spans="1:28" ht="26.4">
      <c r="A54" s="2723"/>
      <c r="B54" s="2780"/>
      <c r="C54" s="2782"/>
      <c r="D54" s="2741"/>
      <c r="E54" s="2744"/>
      <c r="F54" s="132" t="s">
        <v>240</v>
      </c>
      <c r="G54" s="783">
        <v>4</v>
      </c>
      <c r="H54" s="747">
        <v>1</v>
      </c>
      <c r="I54" s="747">
        <v>1</v>
      </c>
      <c r="J54" s="747">
        <v>1</v>
      </c>
      <c r="K54" s="747">
        <v>1</v>
      </c>
      <c r="L54" s="748"/>
      <c r="M54" s="748"/>
      <c r="N54" s="748"/>
      <c r="O54" s="748"/>
      <c r="P54" s="749">
        <f t="shared" si="2"/>
        <v>0</v>
      </c>
      <c r="R54" s="88">
        <v>100000</v>
      </c>
      <c r="S54" s="123">
        <v>0</v>
      </c>
      <c r="T54" s="90">
        <f t="shared" si="1"/>
        <v>100000</v>
      </c>
      <c r="V54" s="317"/>
      <c r="W54" s="318"/>
      <c r="X54" s="26"/>
      <c r="Y54" s="191"/>
      <c r="AA54" s="190"/>
      <c r="AB54" s="191"/>
    </row>
    <row r="55" spans="1:28" ht="39.6">
      <c r="A55" s="2723"/>
      <c r="B55" s="2780"/>
      <c r="C55" s="2782"/>
      <c r="D55" s="2741"/>
      <c r="E55" s="2744"/>
      <c r="F55" s="132" t="s">
        <v>746</v>
      </c>
      <c r="G55" s="785">
        <v>1</v>
      </c>
      <c r="H55" s="747"/>
      <c r="I55" s="747"/>
      <c r="J55" s="747"/>
      <c r="K55" s="747">
        <v>1</v>
      </c>
      <c r="L55" s="748"/>
      <c r="M55" s="748"/>
      <c r="N55" s="748"/>
      <c r="O55" s="748"/>
      <c r="P55" s="749">
        <f t="shared" si="2"/>
        <v>0</v>
      </c>
      <c r="R55" s="88"/>
      <c r="S55" s="123"/>
      <c r="T55" s="90">
        <f t="shared" si="1"/>
        <v>0</v>
      </c>
      <c r="V55" s="317"/>
      <c r="W55" s="318"/>
      <c r="X55" s="26"/>
      <c r="Y55" s="191"/>
      <c r="AA55" s="190"/>
      <c r="AB55" s="191"/>
    </row>
    <row r="56" spans="1:28" ht="52.8">
      <c r="A56" s="2724"/>
      <c r="B56" s="2781"/>
      <c r="C56" s="2783"/>
      <c r="D56" s="2742"/>
      <c r="E56" s="2745"/>
      <c r="F56" s="132" t="s">
        <v>268</v>
      </c>
      <c r="G56" s="722">
        <v>4</v>
      </c>
      <c r="H56" s="747">
        <v>1</v>
      </c>
      <c r="I56" s="747">
        <v>1</v>
      </c>
      <c r="J56" s="747">
        <v>1</v>
      </c>
      <c r="K56" s="747">
        <v>1</v>
      </c>
      <c r="L56" s="748"/>
      <c r="M56" s="748"/>
      <c r="N56" s="748"/>
      <c r="O56" s="748"/>
      <c r="P56" s="749">
        <f t="shared" si="2"/>
        <v>0</v>
      </c>
      <c r="R56" s="88">
        <v>0</v>
      </c>
      <c r="S56" s="123"/>
      <c r="T56" s="90">
        <f t="shared" si="1"/>
        <v>0</v>
      </c>
      <c r="V56" s="317"/>
      <c r="W56" s="318"/>
      <c r="X56" s="26"/>
      <c r="Y56" s="191"/>
      <c r="AA56" s="190"/>
      <c r="AB56" s="191"/>
    </row>
    <row r="57" spans="1:28" s="158" customFormat="1">
      <c r="A57" s="414"/>
      <c r="F57" s="786"/>
      <c r="G57" s="415"/>
      <c r="H57" s="194"/>
      <c r="I57" s="194"/>
      <c r="J57" s="194"/>
      <c r="K57" s="194"/>
      <c r="L57" s="194"/>
      <c r="M57" s="194"/>
      <c r="N57" s="194"/>
      <c r="O57" s="194"/>
      <c r="P57" s="194"/>
      <c r="Q57" s="787"/>
      <c r="R57" s="96"/>
      <c r="S57" s="134"/>
      <c r="T57" s="90">
        <f t="shared" si="1"/>
        <v>0</v>
      </c>
      <c r="U57" s="788"/>
      <c r="V57" s="320"/>
      <c r="W57" s="321"/>
      <c r="X57" s="301"/>
      <c r="Y57" s="195"/>
      <c r="AA57" s="194"/>
      <c r="AB57" s="195"/>
    </row>
    <row r="58" spans="1:28" ht="79.2">
      <c r="A58" s="2706" t="s">
        <v>86</v>
      </c>
      <c r="B58" s="2709" t="s">
        <v>87</v>
      </c>
      <c r="C58" s="2377" t="s">
        <v>88</v>
      </c>
      <c r="D58" s="2397">
        <v>0.5</v>
      </c>
      <c r="E58" s="2713">
        <v>0.6</v>
      </c>
      <c r="F58" s="493" t="s">
        <v>747</v>
      </c>
      <c r="G58" s="399">
        <v>4</v>
      </c>
      <c r="H58" s="367"/>
      <c r="I58" s="367"/>
      <c r="J58" s="367">
        <v>4</v>
      </c>
      <c r="K58" s="367"/>
      <c r="L58" s="163"/>
      <c r="M58" s="163"/>
      <c r="N58" s="163"/>
      <c r="O58" s="163"/>
      <c r="P58" s="69">
        <f>(SUM(L58:O58)/SUM(H58:K58))</f>
        <v>0</v>
      </c>
      <c r="R58" s="88">
        <v>0</v>
      </c>
      <c r="S58" s="123"/>
      <c r="T58" s="90">
        <f t="shared" si="1"/>
        <v>0</v>
      </c>
      <c r="V58" s="317"/>
      <c r="W58" s="318"/>
      <c r="X58" s="26"/>
      <c r="Y58" s="191"/>
      <c r="AA58" s="190"/>
      <c r="AB58" s="191"/>
    </row>
    <row r="59" spans="1:28" ht="40.200000000000003" thickBot="1">
      <c r="A59" s="2707"/>
      <c r="B59" s="2710"/>
      <c r="C59" s="2378"/>
      <c r="D59" s="2398"/>
      <c r="E59" s="2714"/>
      <c r="F59" s="493" t="s">
        <v>748</v>
      </c>
      <c r="G59" s="789">
        <v>1</v>
      </c>
      <c r="H59" s="350"/>
      <c r="I59" s="350"/>
      <c r="J59" s="350">
        <v>1</v>
      </c>
      <c r="K59" s="350"/>
      <c r="L59" s="164"/>
      <c r="M59" s="164"/>
      <c r="N59" s="164"/>
      <c r="O59" s="164"/>
      <c r="P59" s="69">
        <f>(SUM(L59:O59)/SUM(H59:K59))</f>
        <v>0</v>
      </c>
      <c r="R59" s="88">
        <v>0</v>
      </c>
      <c r="S59" s="123"/>
      <c r="T59" s="90">
        <f t="shared" si="1"/>
        <v>0</v>
      </c>
      <c r="V59" s="317"/>
      <c r="W59" s="318"/>
      <c r="X59" s="26"/>
      <c r="Y59" s="191"/>
      <c r="AA59" s="190"/>
      <c r="AB59" s="191"/>
    </row>
    <row r="60" spans="1:28" ht="40.200000000000003" thickBot="1">
      <c r="A60" s="2707"/>
      <c r="B60" s="2710"/>
      <c r="C60" s="356"/>
      <c r="D60" s="790"/>
      <c r="E60" s="791"/>
      <c r="F60" s="792" t="s">
        <v>241</v>
      </c>
      <c r="G60" s="793">
        <v>1</v>
      </c>
      <c r="H60" s="351">
        <v>1</v>
      </c>
      <c r="I60" s="351"/>
      <c r="J60" s="351"/>
      <c r="K60" s="351"/>
      <c r="L60" s="165"/>
      <c r="M60" s="165"/>
      <c r="N60" s="165"/>
      <c r="O60" s="165"/>
      <c r="P60" s="69">
        <f>(SUM(L60:O60)/SUM(H60:K60))</f>
        <v>0</v>
      </c>
      <c r="R60" s="88"/>
      <c r="S60" s="123"/>
      <c r="T60" s="90">
        <f t="shared" si="1"/>
        <v>0</v>
      </c>
      <c r="V60" s="317"/>
      <c r="W60" s="318"/>
      <c r="X60" s="26"/>
      <c r="Y60" s="191"/>
      <c r="AA60" s="190"/>
      <c r="AB60" s="191"/>
    </row>
    <row r="61" spans="1:28" ht="39" customHeight="1" thickBot="1">
      <c r="A61" s="2707"/>
      <c r="B61" s="2710"/>
      <c r="C61" s="2448" t="s">
        <v>89</v>
      </c>
      <c r="D61" s="2451">
        <v>0.46</v>
      </c>
      <c r="E61" s="2715">
        <v>0.55000000000000004</v>
      </c>
      <c r="F61" s="794" t="s">
        <v>242</v>
      </c>
      <c r="G61" s="795">
        <v>1</v>
      </c>
      <c r="H61" s="352"/>
      <c r="I61" s="352">
        <v>1</v>
      </c>
      <c r="J61" s="352"/>
      <c r="K61" s="352"/>
      <c r="L61" s="166"/>
      <c r="M61" s="166"/>
      <c r="N61" s="166"/>
      <c r="O61" s="166"/>
      <c r="P61" s="69">
        <f>(SUM(L61:O61)/SUM(H61:K61))</f>
        <v>0</v>
      </c>
      <c r="R61" s="88">
        <v>0</v>
      </c>
      <c r="S61" s="123"/>
      <c r="T61" s="90">
        <f t="shared" si="1"/>
        <v>0</v>
      </c>
      <c r="V61" s="317"/>
      <c r="W61" s="318"/>
      <c r="X61" s="26"/>
      <c r="Y61" s="191"/>
      <c r="AA61" s="190"/>
      <c r="AB61" s="191"/>
    </row>
    <row r="62" spans="1:28" ht="23.55" hidden="1" customHeight="1" thickBot="1">
      <c r="A62" s="2707"/>
      <c r="B62" s="2711"/>
      <c r="C62" s="2450"/>
      <c r="D62" s="2399"/>
      <c r="E62" s="2716"/>
      <c r="F62" s="493"/>
      <c r="G62" s="399"/>
      <c r="H62" s="350"/>
      <c r="I62" s="350"/>
      <c r="J62" s="350"/>
      <c r="K62" s="350"/>
      <c r="L62" s="164"/>
      <c r="M62" s="164"/>
      <c r="N62" s="164"/>
      <c r="O62" s="164"/>
      <c r="P62" s="69"/>
      <c r="R62" s="88">
        <v>0</v>
      </c>
      <c r="S62" s="123"/>
      <c r="T62" s="90">
        <f t="shared" si="1"/>
        <v>0</v>
      </c>
      <c r="V62" s="317"/>
      <c r="W62" s="318"/>
      <c r="X62" s="26"/>
      <c r="Y62" s="191"/>
      <c r="AA62" s="190"/>
      <c r="AB62" s="191"/>
    </row>
    <row r="63" spans="1:28" ht="39.6">
      <c r="A63" s="2707"/>
      <c r="B63" s="2380" t="s">
        <v>90</v>
      </c>
      <c r="C63" s="2453" t="s">
        <v>176</v>
      </c>
      <c r="D63" s="2456">
        <v>0.28999999999999998</v>
      </c>
      <c r="E63" s="2715">
        <v>0.4</v>
      </c>
      <c r="F63" s="127" t="s">
        <v>749</v>
      </c>
      <c r="G63" s="407">
        <v>4</v>
      </c>
      <c r="H63" s="352">
        <v>1</v>
      </c>
      <c r="I63" s="352">
        <v>1</v>
      </c>
      <c r="J63" s="352">
        <v>1</v>
      </c>
      <c r="K63" s="352">
        <v>1</v>
      </c>
      <c r="L63" s="166"/>
      <c r="M63" s="166"/>
      <c r="N63" s="166"/>
      <c r="O63" s="166"/>
      <c r="P63" s="69">
        <f>(SUM(L63:O63)/SUM(H63:K63))</f>
        <v>0</v>
      </c>
      <c r="R63" s="88">
        <v>0</v>
      </c>
      <c r="S63" s="123"/>
      <c r="T63" s="90">
        <f t="shared" si="1"/>
        <v>0</v>
      </c>
      <c r="V63" s="317"/>
      <c r="W63" s="318"/>
      <c r="X63" s="26"/>
      <c r="Y63" s="191"/>
      <c r="AA63" s="190"/>
      <c r="AB63" s="191"/>
    </row>
    <row r="64" spans="1:28" ht="53.4" thickBot="1">
      <c r="A64" s="2707"/>
      <c r="B64" s="2381"/>
      <c r="C64" s="2455"/>
      <c r="D64" s="2458"/>
      <c r="E64" s="2716"/>
      <c r="F64" s="126" t="s">
        <v>243</v>
      </c>
      <c r="G64" s="411">
        <v>2</v>
      </c>
      <c r="H64" s="350"/>
      <c r="I64" s="350">
        <v>1</v>
      </c>
      <c r="J64" s="350"/>
      <c r="K64" s="350">
        <v>1</v>
      </c>
      <c r="L64" s="164"/>
      <c r="M64" s="164"/>
      <c r="N64" s="164"/>
      <c r="O64" s="164"/>
      <c r="P64" s="69">
        <f>(SUM(L64:O64)/SUM(H64:K64))</f>
        <v>0</v>
      </c>
      <c r="R64" s="88">
        <v>40000</v>
      </c>
      <c r="S64" s="123"/>
      <c r="T64" s="90">
        <f t="shared" si="1"/>
        <v>40000</v>
      </c>
      <c r="V64" s="317"/>
      <c r="W64" s="318"/>
      <c r="X64" s="26"/>
      <c r="Y64" s="191"/>
      <c r="AA64" s="190"/>
      <c r="AB64" s="191"/>
    </row>
    <row r="65" spans="1:28" ht="29.55" hidden="1" customHeight="1">
      <c r="A65" s="2707"/>
      <c r="B65" s="2381"/>
      <c r="C65" s="2453" t="s">
        <v>92</v>
      </c>
      <c r="D65" s="2451">
        <v>0.27</v>
      </c>
      <c r="E65" s="2715">
        <v>0.4</v>
      </c>
      <c r="F65" s="497"/>
      <c r="G65" s="413"/>
      <c r="H65" s="352"/>
      <c r="I65" s="352"/>
      <c r="J65" s="352"/>
      <c r="K65" s="352"/>
      <c r="L65" s="166"/>
      <c r="M65" s="166"/>
      <c r="N65" s="166"/>
      <c r="O65" s="166"/>
      <c r="P65" s="69"/>
      <c r="R65" s="88"/>
      <c r="S65" s="123"/>
      <c r="T65" s="90">
        <f t="shared" si="1"/>
        <v>0</v>
      </c>
      <c r="V65" s="317"/>
      <c r="W65" s="318"/>
      <c r="X65" s="26"/>
      <c r="Y65" s="191"/>
      <c r="AA65" s="190"/>
      <c r="AB65" s="191"/>
    </row>
    <row r="66" spans="1:28" ht="29.55" hidden="1" customHeight="1">
      <c r="A66" s="2707"/>
      <c r="B66" s="2381"/>
      <c r="C66" s="2454"/>
      <c r="D66" s="2398"/>
      <c r="E66" s="2714"/>
      <c r="F66" s="493"/>
      <c r="G66" s="399"/>
      <c r="H66" s="367"/>
      <c r="I66" s="367"/>
      <c r="J66" s="367"/>
      <c r="K66" s="367"/>
      <c r="L66" s="163"/>
      <c r="M66" s="163"/>
      <c r="N66" s="163"/>
      <c r="O66" s="163"/>
      <c r="P66" s="69"/>
      <c r="R66" s="88"/>
      <c r="S66" s="123"/>
      <c r="T66" s="90">
        <f t="shared" si="1"/>
        <v>0</v>
      </c>
      <c r="V66" s="317"/>
      <c r="W66" s="318"/>
      <c r="X66" s="26"/>
      <c r="Y66" s="191"/>
      <c r="AA66" s="190"/>
      <c r="AB66" s="191"/>
    </row>
    <row r="67" spans="1:28" ht="29.55" hidden="1" customHeight="1">
      <c r="A67" s="2707"/>
      <c r="B67" s="2381"/>
      <c r="C67" s="2454"/>
      <c r="D67" s="2398"/>
      <c r="E67" s="2714"/>
      <c r="F67" s="493"/>
      <c r="G67" s="399"/>
      <c r="H67" s="367"/>
      <c r="I67" s="367"/>
      <c r="J67" s="367"/>
      <c r="K67" s="367"/>
      <c r="L67" s="163"/>
      <c r="M67" s="163"/>
      <c r="N67" s="163"/>
      <c r="O67" s="163"/>
      <c r="P67" s="69"/>
      <c r="R67" s="88"/>
      <c r="S67" s="123"/>
      <c r="T67" s="90">
        <f t="shared" si="1"/>
        <v>0</v>
      </c>
      <c r="V67" s="317"/>
      <c r="W67" s="318"/>
      <c r="X67" s="26"/>
      <c r="Y67" s="191"/>
      <c r="AA67" s="190"/>
      <c r="AB67" s="191"/>
    </row>
    <row r="68" spans="1:28" ht="29.55" hidden="1" customHeight="1" thickBot="1">
      <c r="A68" s="2707"/>
      <c r="B68" s="2712"/>
      <c r="C68" s="2455"/>
      <c r="D68" s="2399"/>
      <c r="E68" s="2716"/>
      <c r="F68" s="796"/>
      <c r="G68" s="411"/>
      <c r="H68" s="350"/>
      <c r="I68" s="350"/>
      <c r="J68" s="350"/>
      <c r="K68" s="350"/>
      <c r="L68" s="164"/>
      <c r="M68" s="164"/>
      <c r="N68" s="164"/>
      <c r="O68" s="164"/>
      <c r="P68" s="69"/>
      <c r="R68" s="88"/>
      <c r="S68" s="123"/>
      <c r="T68" s="90">
        <f t="shared" si="1"/>
        <v>0</v>
      </c>
      <c r="V68" s="317"/>
      <c r="W68" s="318"/>
      <c r="X68" s="26"/>
      <c r="Y68" s="191"/>
      <c r="AA68" s="190"/>
      <c r="AB68" s="191"/>
    </row>
    <row r="69" spans="1:28" ht="39.6">
      <c r="A69" s="2707"/>
      <c r="B69" s="362"/>
      <c r="C69" s="797"/>
      <c r="D69" s="798"/>
      <c r="E69" s="799"/>
      <c r="F69" s="493" t="s">
        <v>750</v>
      </c>
      <c r="G69" s="789" t="s">
        <v>177</v>
      </c>
      <c r="H69" s="367"/>
      <c r="I69" s="367">
        <v>1</v>
      </c>
      <c r="J69" s="367"/>
      <c r="K69" s="367"/>
      <c r="L69" s="163"/>
      <c r="M69" s="163"/>
      <c r="N69" s="163"/>
      <c r="O69" s="163"/>
      <c r="P69" s="69">
        <f t="shared" ref="P69:P83" si="3">(SUM(L69:O69)/SUM(H69:K69))</f>
        <v>0</v>
      </c>
      <c r="R69" s="88">
        <v>0</v>
      </c>
      <c r="S69" s="123"/>
      <c r="T69" s="90">
        <f>R69-S69</f>
        <v>0</v>
      </c>
      <c r="V69" s="317"/>
      <c r="W69" s="318"/>
      <c r="X69" s="26"/>
      <c r="Y69" s="191"/>
      <c r="AA69" s="190"/>
      <c r="AB69" s="191"/>
    </row>
    <row r="70" spans="1:28" ht="26.4">
      <c r="A70" s="2707"/>
      <c r="B70" s="2717"/>
      <c r="C70" s="2803"/>
      <c r="D70" s="2798"/>
      <c r="E70" s="2717"/>
      <c r="F70" s="121" t="s">
        <v>751</v>
      </c>
      <c r="G70" s="399">
        <v>2</v>
      </c>
      <c r="H70" s="367"/>
      <c r="I70" s="367">
        <v>1</v>
      </c>
      <c r="J70" s="367"/>
      <c r="K70" s="367">
        <v>1</v>
      </c>
      <c r="L70" s="163"/>
      <c r="M70" s="163"/>
      <c r="N70" s="163"/>
      <c r="O70" s="163"/>
      <c r="P70" s="69">
        <f t="shared" si="3"/>
        <v>0</v>
      </c>
      <c r="R70" s="88">
        <v>20000</v>
      </c>
      <c r="S70" s="123"/>
      <c r="T70" s="90">
        <f t="shared" si="1"/>
        <v>20000</v>
      </c>
      <c r="V70" s="317"/>
      <c r="W70" s="318"/>
      <c r="X70" s="26"/>
      <c r="Y70" s="191"/>
      <c r="AA70" s="190"/>
      <c r="AB70" s="191"/>
    </row>
    <row r="71" spans="1:28" ht="39.6">
      <c r="A71" s="2707"/>
      <c r="B71" s="2717"/>
      <c r="C71" s="2803"/>
      <c r="D71" s="2798"/>
      <c r="E71" s="2717"/>
      <c r="F71" s="800" t="s">
        <v>752</v>
      </c>
      <c r="G71" s="481">
        <v>2</v>
      </c>
      <c r="H71" s="367">
        <v>1</v>
      </c>
      <c r="I71" s="367"/>
      <c r="J71" s="367">
        <v>1</v>
      </c>
      <c r="K71" s="367"/>
      <c r="L71" s="163"/>
      <c r="M71" s="163"/>
      <c r="N71" s="163"/>
      <c r="O71" s="163"/>
      <c r="P71" s="69">
        <f t="shared" si="3"/>
        <v>0</v>
      </c>
      <c r="R71" s="88">
        <v>45000</v>
      </c>
      <c r="S71" s="123"/>
      <c r="T71" s="90">
        <f t="shared" si="1"/>
        <v>45000</v>
      </c>
      <c r="V71" s="317"/>
      <c r="W71" s="318"/>
      <c r="X71" s="26"/>
      <c r="Y71" s="191"/>
      <c r="AA71" s="190"/>
      <c r="AB71" s="191"/>
    </row>
    <row r="72" spans="1:28" ht="26.55" customHeight="1">
      <c r="A72" s="2707"/>
      <c r="B72" s="2717"/>
      <c r="C72" s="2803"/>
      <c r="D72" s="2798"/>
      <c r="E72" s="2717"/>
      <c r="F72" s="121" t="s">
        <v>244</v>
      </c>
      <c r="G72" s="399">
        <v>1</v>
      </c>
      <c r="H72" s="367"/>
      <c r="I72" s="367"/>
      <c r="J72" s="367"/>
      <c r="K72" s="367">
        <v>1</v>
      </c>
      <c r="L72" s="163"/>
      <c r="M72" s="163"/>
      <c r="N72" s="163"/>
      <c r="O72" s="163"/>
      <c r="P72" s="69">
        <f t="shared" si="3"/>
        <v>0</v>
      </c>
      <c r="R72" s="91">
        <f>200000-50000</f>
        <v>150000</v>
      </c>
      <c r="S72" s="133"/>
      <c r="T72" s="90">
        <f>R72-S72</f>
        <v>150000</v>
      </c>
      <c r="V72" s="317"/>
      <c r="W72" s="318"/>
      <c r="X72" s="26"/>
      <c r="Y72" s="191"/>
      <c r="AA72" s="190"/>
      <c r="AB72" s="191"/>
    </row>
    <row r="73" spans="1:28" ht="26.55" customHeight="1">
      <c r="A73" s="2707"/>
      <c r="B73" s="2717"/>
      <c r="C73" s="2803"/>
      <c r="D73" s="2798"/>
      <c r="E73" s="2717"/>
      <c r="F73" s="128" t="s">
        <v>753</v>
      </c>
      <c r="G73" s="413">
        <v>2</v>
      </c>
      <c r="H73" s="352"/>
      <c r="I73" s="352">
        <v>1</v>
      </c>
      <c r="J73" s="352">
        <v>1</v>
      </c>
      <c r="K73" s="352"/>
      <c r="L73" s="166"/>
      <c r="M73" s="166"/>
      <c r="N73" s="166"/>
      <c r="O73" s="166"/>
      <c r="P73" s="69">
        <f t="shared" si="3"/>
        <v>0</v>
      </c>
      <c r="R73" s="88"/>
      <c r="S73" s="123"/>
      <c r="T73" s="90">
        <f>R73-S73</f>
        <v>0</v>
      </c>
      <c r="V73" s="317"/>
      <c r="W73" s="318"/>
      <c r="X73" s="26"/>
      <c r="Y73" s="191"/>
      <c r="AA73" s="190"/>
      <c r="AB73" s="191"/>
    </row>
    <row r="74" spans="1:28" ht="26.55" customHeight="1">
      <c r="A74" s="2707"/>
      <c r="B74" s="2717"/>
      <c r="C74" s="2803"/>
      <c r="D74" s="2798"/>
      <c r="E74" s="2717"/>
      <c r="F74" s="117" t="s">
        <v>754</v>
      </c>
      <c r="G74" s="399">
        <v>11</v>
      </c>
      <c r="H74" s="367">
        <v>2</v>
      </c>
      <c r="I74" s="367">
        <v>3</v>
      </c>
      <c r="J74" s="367">
        <v>3</v>
      </c>
      <c r="K74" s="367">
        <v>3</v>
      </c>
      <c r="L74" s="163"/>
      <c r="M74" s="163"/>
      <c r="N74" s="163"/>
      <c r="O74" s="163"/>
      <c r="P74" s="69">
        <f t="shared" si="3"/>
        <v>0</v>
      </c>
      <c r="R74" s="88"/>
      <c r="S74" s="123"/>
      <c r="T74" s="90">
        <f t="shared" si="1"/>
        <v>0</v>
      </c>
      <c r="V74" s="317"/>
      <c r="W74" s="318"/>
      <c r="X74" s="26"/>
      <c r="Y74" s="191"/>
      <c r="AA74" s="190"/>
      <c r="AB74" s="191"/>
    </row>
    <row r="75" spans="1:28" ht="26.55" customHeight="1">
      <c r="A75" s="2707"/>
      <c r="B75" s="2717"/>
      <c r="C75" s="2803"/>
      <c r="D75" s="2798"/>
      <c r="E75" s="2717"/>
      <c r="F75" s="136" t="s">
        <v>755</v>
      </c>
      <c r="G75" s="481">
        <v>4</v>
      </c>
      <c r="H75" s="367">
        <v>1</v>
      </c>
      <c r="I75" s="367">
        <v>1</v>
      </c>
      <c r="J75" s="367">
        <v>1</v>
      </c>
      <c r="K75" s="367">
        <v>1</v>
      </c>
      <c r="L75" s="163"/>
      <c r="M75" s="163"/>
      <c r="N75" s="163"/>
      <c r="O75" s="163"/>
      <c r="P75" s="69">
        <f t="shared" si="3"/>
        <v>0</v>
      </c>
      <c r="R75" s="88">
        <v>10000</v>
      </c>
      <c r="S75" s="123"/>
      <c r="T75" s="90">
        <f>R75-S75</f>
        <v>10000</v>
      </c>
      <c r="V75" s="317"/>
      <c r="W75" s="318"/>
      <c r="X75" s="26"/>
      <c r="Y75" s="191"/>
      <c r="AA75" s="190"/>
      <c r="AB75" s="191"/>
    </row>
    <row r="76" spans="1:28" ht="26.55" customHeight="1">
      <c r="A76" s="2707"/>
      <c r="B76" s="2717"/>
      <c r="C76" s="2803"/>
      <c r="D76" s="2798"/>
      <c r="E76" s="2717"/>
      <c r="F76" s="117" t="s">
        <v>756</v>
      </c>
      <c r="G76" s="399">
        <v>3</v>
      </c>
      <c r="H76" s="367">
        <v>1</v>
      </c>
      <c r="I76" s="367"/>
      <c r="J76" s="367">
        <v>1</v>
      </c>
      <c r="K76" s="367">
        <v>1</v>
      </c>
      <c r="L76" s="163"/>
      <c r="M76" s="163"/>
      <c r="N76" s="163"/>
      <c r="O76" s="163"/>
      <c r="P76" s="69">
        <f t="shared" si="3"/>
        <v>0</v>
      </c>
      <c r="R76" s="131">
        <v>4000</v>
      </c>
      <c r="S76" s="123"/>
      <c r="T76" s="90">
        <f>R76-S76</f>
        <v>4000</v>
      </c>
      <c r="V76" s="317"/>
      <c r="W76" s="318"/>
      <c r="X76" s="26"/>
      <c r="Y76" s="191"/>
      <c r="AA76" s="190"/>
      <c r="AB76" s="191"/>
    </row>
    <row r="77" spans="1:28" ht="26.55" customHeight="1">
      <c r="A77" s="2707"/>
      <c r="B77" s="2717"/>
      <c r="C77" s="2803"/>
      <c r="D77" s="2798"/>
      <c r="E77" s="2717"/>
      <c r="F77" s="121" t="s">
        <v>757</v>
      </c>
      <c r="G77" s="399">
        <v>1</v>
      </c>
      <c r="H77" s="367"/>
      <c r="I77" s="367">
        <v>1</v>
      </c>
      <c r="J77" s="367"/>
      <c r="K77" s="367"/>
      <c r="L77" s="163"/>
      <c r="M77" s="163"/>
      <c r="N77" s="163"/>
      <c r="O77" s="163"/>
      <c r="P77" s="69">
        <f t="shared" si="3"/>
        <v>0</v>
      </c>
      <c r="R77" s="131">
        <v>5000</v>
      </c>
      <c r="S77" s="123"/>
      <c r="T77" s="90">
        <f>R77-S77</f>
        <v>5000</v>
      </c>
      <c r="V77" s="317"/>
      <c r="W77" s="318"/>
      <c r="X77" s="26"/>
      <c r="Y77" s="191"/>
      <c r="AA77" s="190"/>
      <c r="AB77" s="191"/>
    </row>
    <row r="78" spans="1:28" ht="26.55" customHeight="1" thickBot="1">
      <c r="A78" s="2707"/>
      <c r="B78" s="2717"/>
      <c r="C78" s="2804"/>
      <c r="D78" s="2799"/>
      <c r="E78" s="2793"/>
      <c r="F78" s="801" t="s">
        <v>758</v>
      </c>
      <c r="G78" s="411">
        <v>1</v>
      </c>
      <c r="H78" s="350"/>
      <c r="I78" s="350">
        <v>1</v>
      </c>
      <c r="J78" s="350"/>
      <c r="K78" s="350"/>
      <c r="L78" s="164"/>
      <c r="M78" s="164"/>
      <c r="N78" s="164"/>
      <c r="O78" s="164"/>
      <c r="P78" s="69">
        <f t="shared" si="3"/>
        <v>0</v>
      </c>
      <c r="R78" s="131">
        <v>80000</v>
      </c>
      <c r="S78" s="123"/>
      <c r="T78" s="90">
        <f>R78-S78</f>
        <v>80000</v>
      </c>
      <c r="V78" s="317"/>
      <c r="W78" s="318"/>
      <c r="X78" s="26"/>
      <c r="Y78" s="191"/>
      <c r="AA78" s="190"/>
      <c r="AB78" s="191"/>
    </row>
    <row r="79" spans="1:28" ht="31.5" customHeight="1">
      <c r="A79" s="2707"/>
      <c r="B79" s="2717"/>
      <c r="C79" s="2794" t="s">
        <v>97</v>
      </c>
      <c r="D79" s="2797" t="s">
        <v>98</v>
      </c>
      <c r="E79" s="2800"/>
      <c r="F79" s="127" t="s">
        <v>245</v>
      </c>
      <c r="G79" s="413">
        <v>1</v>
      </c>
      <c r="H79" s="352"/>
      <c r="I79" s="352">
        <v>1</v>
      </c>
      <c r="J79" s="352"/>
      <c r="K79" s="352"/>
      <c r="L79" s="166"/>
      <c r="M79" s="166"/>
      <c r="N79" s="166"/>
      <c r="O79" s="166"/>
      <c r="P79" s="69">
        <f t="shared" si="3"/>
        <v>0</v>
      </c>
      <c r="R79" s="88"/>
      <c r="S79" s="123"/>
      <c r="T79" s="90">
        <f t="shared" ref="T79:T128" si="4">R79-S79</f>
        <v>0</v>
      </c>
      <c r="V79" s="317"/>
      <c r="W79" s="318"/>
      <c r="X79" s="26"/>
      <c r="Y79" s="191"/>
      <c r="AA79" s="190"/>
      <c r="AB79" s="191"/>
    </row>
    <row r="80" spans="1:28" ht="31.5" customHeight="1">
      <c r="A80" s="2707"/>
      <c r="B80" s="2717"/>
      <c r="C80" s="2795"/>
      <c r="D80" s="2798"/>
      <c r="E80" s="2717"/>
      <c r="F80" s="135" t="s">
        <v>246</v>
      </c>
      <c r="G80" s="399">
        <v>1</v>
      </c>
      <c r="H80" s="367"/>
      <c r="I80" s="367"/>
      <c r="J80" s="367"/>
      <c r="K80" s="367">
        <v>1</v>
      </c>
      <c r="L80" s="163"/>
      <c r="M80" s="163"/>
      <c r="N80" s="163"/>
      <c r="O80" s="163"/>
      <c r="P80" s="69">
        <f t="shared" si="3"/>
        <v>0</v>
      </c>
      <c r="R80" s="88"/>
      <c r="S80" s="123"/>
      <c r="T80" s="90">
        <f t="shared" si="4"/>
        <v>0</v>
      </c>
      <c r="V80" s="317"/>
      <c r="W80" s="318"/>
      <c r="X80" s="26"/>
      <c r="Y80" s="191"/>
      <c r="AA80" s="190"/>
      <c r="AB80" s="191"/>
    </row>
    <row r="81" spans="1:28" ht="31.5" customHeight="1">
      <c r="A81" s="2707"/>
      <c r="B81" s="2717"/>
      <c r="C81" s="2795"/>
      <c r="D81" s="2798"/>
      <c r="E81" s="2717"/>
      <c r="F81" s="800" t="s">
        <v>247</v>
      </c>
      <c r="G81" s="399">
        <v>3</v>
      </c>
      <c r="H81" s="367">
        <v>1</v>
      </c>
      <c r="I81" s="367">
        <v>1</v>
      </c>
      <c r="J81" s="367">
        <v>1</v>
      </c>
      <c r="K81" s="367"/>
      <c r="L81" s="163"/>
      <c r="M81" s="163"/>
      <c r="N81" s="163"/>
      <c r="O81" s="163"/>
      <c r="P81" s="69">
        <f t="shared" si="3"/>
        <v>0</v>
      </c>
      <c r="R81" s="88"/>
      <c r="S81" s="123"/>
      <c r="T81" s="90">
        <f t="shared" si="4"/>
        <v>0</v>
      </c>
      <c r="V81" s="317"/>
      <c r="W81" s="318"/>
      <c r="X81" s="26"/>
      <c r="Y81" s="191"/>
      <c r="AA81" s="190"/>
      <c r="AB81" s="191"/>
    </row>
    <row r="82" spans="1:28" ht="31.5" customHeight="1">
      <c r="A82" s="2707"/>
      <c r="B82" s="2717"/>
      <c r="C82" s="2795"/>
      <c r="D82" s="2798"/>
      <c r="E82" s="2717"/>
      <c r="F82" s="800" t="s">
        <v>248</v>
      </c>
      <c r="G82" s="481">
        <v>4</v>
      </c>
      <c r="H82" s="482">
        <v>1</v>
      </c>
      <c r="I82" s="482">
        <v>1</v>
      </c>
      <c r="J82" s="482">
        <v>1</v>
      </c>
      <c r="K82" s="482">
        <v>1</v>
      </c>
      <c r="L82" s="313"/>
      <c r="M82" s="313"/>
      <c r="N82" s="313"/>
      <c r="O82" s="313"/>
      <c r="P82" s="69">
        <f t="shared" si="3"/>
        <v>0</v>
      </c>
      <c r="R82" s="88"/>
      <c r="S82" s="123"/>
      <c r="T82" s="90">
        <f t="shared" si="4"/>
        <v>0</v>
      </c>
      <c r="V82" s="317"/>
      <c r="W82" s="318"/>
      <c r="X82" s="26"/>
      <c r="Y82" s="191"/>
      <c r="AA82" s="190"/>
      <c r="AB82" s="191"/>
    </row>
    <row r="83" spans="1:28" ht="31.5" customHeight="1" thickBot="1">
      <c r="A83" s="2707"/>
      <c r="B83" s="2718"/>
      <c r="C83" s="2796"/>
      <c r="D83" s="2799"/>
      <c r="E83" s="2793"/>
      <c r="F83" s="117" t="s">
        <v>249</v>
      </c>
      <c r="G83" s="411">
        <v>4</v>
      </c>
      <c r="H83" s="350">
        <v>1</v>
      </c>
      <c r="I83" s="350">
        <v>1</v>
      </c>
      <c r="J83" s="350">
        <v>1</v>
      </c>
      <c r="K83" s="350">
        <v>1</v>
      </c>
      <c r="L83" s="164"/>
      <c r="M83" s="164"/>
      <c r="N83" s="164"/>
      <c r="O83" s="164"/>
      <c r="P83" s="69">
        <f t="shared" si="3"/>
        <v>0</v>
      </c>
      <c r="R83" s="88"/>
      <c r="S83" s="123"/>
      <c r="T83" s="90">
        <f t="shared" si="4"/>
        <v>0</v>
      </c>
      <c r="V83" s="317"/>
      <c r="W83" s="318"/>
      <c r="X83" s="26"/>
      <c r="Y83" s="191"/>
      <c r="AA83" s="190"/>
      <c r="AB83" s="191"/>
    </row>
    <row r="84" spans="1:28" ht="27.45" hidden="1" customHeight="1">
      <c r="A84" s="2707"/>
      <c r="B84" s="2809" t="s">
        <v>99</v>
      </c>
      <c r="C84" s="2794" t="s">
        <v>100</v>
      </c>
      <c r="D84" s="2812">
        <v>0.12</v>
      </c>
      <c r="E84" s="2812">
        <v>0.4</v>
      </c>
      <c r="F84" s="497"/>
      <c r="G84" s="407"/>
      <c r="H84" s="352"/>
      <c r="I84" s="352"/>
      <c r="J84" s="352"/>
      <c r="K84" s="352"/>
      <c r="L84" s="166"/>
      <c r="M84" s="166"/>
      <c r="N84" s="166"/>
      <c r="O84" s="166"/>
      <c r="P84" s="69"/>
      <c r="R84" s="88"/>
      <c r="S84" s="123"/>
      <c r="T84" s="90">
        <f t="shared" si="4"/>
        <v>0</v>
      </c>
      <c r="V84" s="317"/>
      <c r="W84" s="318"/>
      <c r="X84" s="26"/>
      <c r="Y84" s="191"/>
      <c r="AA84" s="190"/>
      <c r="AB84" s="191"/>
    </row>
    <row r="85" spans="1:28" ht="27.45" hidden="1" customHeight="1">
      <c r="A85" s="2707"/>
      <c r="B85" s="2810"/>
      <c r="C85" s="2795"/>
      <c r="D85" s="2813"/>
      <c r="E85" s="2813"/>
      <c r="F85" s="493"/>
      <c r="G85" s="399"/>
      <c r="H85" s="367"/>
      <c r="I85" s="367"/>
      <c r="J85" s="367"/>
      <c r="K85" s="367"/>
      <c r="L85" s="163"/>
      <c r="M85" s="163"/>
      <c r="N85" s="163"/>
      <c r="O85" s="163"/>
      <c r="P85" s="69"/>
      <c r="R85" s="88"/>
      <c r="S85" s="123"/>
      <c r="T85" s="90">
        <f t="shared" si="4"/>
        <v>0</v>
      </c>
      <c r="V85" s="317"/>
      <c r="W85" s="318"/>
      <c r="X85" s="26"/>
      <c r="Y85" s="191"/>
      <c r="AA85" s="190"/>
      <c r="AB85" s="191"/>
    </row>
    <row r="86" spans="1:28" ht="27.45" hidden="1" customHeight="1">
      <c r="A86" s="2707"/>
      <c r="B86" s="2810"/>
      <c r="C86" s="2795"/>
      <c r="D86" s="2813"/>
      <c r="E86" s="2813"/>
      <c r="F86" s="493"/>
      <c r="G86" s="399"/>
      <c r="H86" s="367"/>
      <c r="I86" s="367"/>
      <c r="J86" s="367"/>
      <c r="K86" s="367"/>
      <c r="L86" s="163"/>
      <c r="M86" s="163"/>
      <c r="N86" s="163"/>
      <c r="O86" s="163"/>
      <c r="P86" s="69"/>
      <c r="R86" s="88"/>
      <c r="S86" s="123"/>
      <c r="T86" s="90">
        <f t="shared" si="4"/>
        <v>0</v>
      </c>
      <c r="V86" s="317"/>
      <c r="W86" s="318"/>
      <c r="X86" s="26"/>
      <c r="Y86" s="191"/>
      <c r="AA86" s="190"/>
      <c r="AB86" s="191"/>
    </row>
    <row r="87" spans="1:28" ht="27.45" hidden="1" customHeight="1">
      <c r="A87" s="2707"/>
      <c r="B87" s="2810"/>
      <c r="C87" s="2795"/>
      <c r="D87" s="2813"/>
      <c r="E87" s="2813"/>
      <c r="F87" s="802"/>
      <c r="G87" s="481"/>
      <c r="H87" s="367"/>
      <c r="I87" s="367"/>
      <c r="J87" s="367"/>
      <c r="K87" s="367"/>
      <c r="L87" s="163"/>
      <c r="M87" s="163"/>
      <c r="N87" s="163"/>
      <c r="O87" s="163"/>
      <c r="P87" s="69"/>
      <c r="R87" s="88"/>
      <c r="S87" s="123"/>
      <c r="T87" s="90">
        <f t="shared" si="4"/>
        <v>0</v>
      </c>
      <c r="V87" s="317"/>
      <c r="W87" s="318"/>
      <c r="X87" s="26"/>
      <c r="Y87" s="191"/>
      <c r="AA87" s="190"/>
      <c r="AB87" s="191"/>
    </row>
    <row r="88" spans="1:28" ht="27.45" hidden="1" customHeight="1">
      <c r="A88" s="2707"/>
      <c r="B88" s="2810"/>
      <c r="C88" s="2795"/>
      <c r="D88" s="2813"/>
      <c r="E88" s="2813"/>
      <c r="F88" s="802"/>
      <c r="G88" s="481"/>
      <c r="H88" s="367"/>
      <c r="I88" s="367"/>
      <c r="J88" s="367"/>
      <c r="K88" s="367"/>
      <c r="L88" s="163"/>
      <c r="M88" s="163"/>
      <c r="N88" s="163"/>
      <c r="O88" s="163"/>
      <c r="P88" s="69"/>
      <c r="R88" s="88"/>
      <c r="S88" s="123"/>
      <c r="T88" s="90">
        <f t="shared" si="4"/>
        <v>0</v>
      </c>
      <c r="V88" s="317"/>
      <c r="W88" s="318"/>
      <c r="X88" s="26"/>
      <c r="Y88" s="191"/>
      <c r="AA88" s="190"/>
      <c r="AB88" s="191"/>
    </row>
    <row r="89" spans="1:28" ht="27.45" hidden="1" customHeight="1">
      <c r="A89" s="2707"/>
      <c r="B89" s="2810"/>
      <c r="C89" s="2795"/>
      <c r="D89" s="2813"/>
      <c r="E89" s="2813"/>
      <c r="F89" s="802"/>
      <c r="G89" s="481"/>
      <c r="H89" s="367"/>
      <c r="I89" s="367"/>
      <c r="J89" s="367"/>
      <c r="K89" s="367"/>
      <c r="L89" s="163"/>
      <c r="M89" s="163"/>
      <c r="N89" s="163"/>
      <c r="O89" s="163"/>
      <c r="P89" s="69"/>
      <c r="R89" s="88"/>
      <c r="S89" s="123"/>
      <c r="T89" s="90">
        <f t="shared" si="4"/>
        <v>0</v>
      </c>
      <c r="V89" s="317"/>
      <c r="W89" s="318"/>
      <c r="X89" s="26"/>
      <c r="Y89" s="191"/>
      <c r="AA89" s="190"/>
      <c r="AB89" s="191"/>
    </row>
    <row r="90" spans="1:28" ht="27.45" hidden="1" customHeight="1" thickBot="1">
      <c r="A90" s="2708"/>
      <c r="B90" s="2811"/>
      <c r="C90" s="2796"/>
      <c r="D90" s="2814"/>
      <c r="E90" s="2814"/>
      <c r="F90" s="796"/>
      <c r="G90" s="411"/>
      <c r="H90" s="367"/>
      <c r="I90" s="367"/>
      <c r="J90" s="367"/>
      <c r="K90" s="367"/>
      <c r="L90" s="163"/>
      <c r="M90" s="163"/>
      <c r="N90" s="163"/>
      <c r="O90" s="163"/>
      <c r="P90" s="69"/>
      <c r="R90" s="88"/>
      <c r="S90" s="123"/>
      <c r="T90" s="90">
        <f t="shared" si="4"/>
        <v>0</v>
      </c>
      <c r="V90" s="317"/>
      <c r="W90" s="318"/>
      <c r="X90" s="26"/>
      <c r="Y90" s="191"/>
      <c r="AA90" s="190"/>
      <c r="AB90" s="191"/>
    </row>
    <row r="91" spans="1:28" s="158" customFormat="1">
      <c r="A91" s="414"/>
      <c r="F91" s="786"/>
      <c r="G91" s="423"/>
      <c r="H91" s="312"/>
      <c r="I91" s="312"/>
      <c r="J91" s="312"/>
      <c r="K91" s="312"/>
      <c r="L91" s="312"/>
      <c r="M91" s="312"/>
      <c r="N91" s="312"/>
      <c r="O91" s="312"/>
      <c r="P91" s="312"/>
      <c r="Q91" s="803"/>
      <c r="R91" s="137"/>
      <c r="S91" s="138"/>
      <c r="T91" s="90">
        <f t="shared" si="4"/>
        <v>0</v>
      </c>
      <c r="U91" s="804"/>
      <c r="V91" s="322"/>
      <c r="W91" s="321"/>
      <c r="X91" s="301"/>
      <c r="Y91" s="195"/>
      <c r="AA91" s="194"/>
      <c r="AB91" s="195"/>
    </row>
    <row r="92" spans="1:28" ht="34.5" customHeight="1">
      <c r="A92" s="2706"/>
      <c r="B92" s="2469"/>
      <c r="C92" s="2472"/>
      <c r="D92" s="2398"/>
      <c r="E92" s="2714"/>
      <c r="F92" s="139" t="s">
        <v>250</v>
      </c>
      <c r="G92" s="805"/>
      <c r="H92" s="367"/>
      <c r="I92" s="367"/>
      <c r="J92" s="367">
        <v>1</v>
      </c>
      <c r="K92" s="367"/>
      <c r="L92" s="163"/>
      <c r="M92" s="163"/>
      <c r="N92" s="163"/>
      <c r="O92" s="163"/>
      <c r="P92" s="69">
        <f>(SUM(L92:O92)/SUM(H92:K92))</f>
        <v>0</v>
      </c>
      <c r="R92" s="88"/>
      <c r="S92" s="123"/>
      <c r="T92" s="90">
        <f t="shared" si="4"/>
        <v>0</v>
      </c>
      <c r="V92" s="317"/>
      <c r="W92" s="318"/>
      <c r="X92" s="26"/>
      <c r="Y92" s="191"/>
      <c r="AA92" s="190"/>
      <c r="AB92" s="191"/>
    </row>
    <row r="93" spans="1:28" ht="16.2" hidden="1" thickBot="1">
      <c r="A93" s="2707"/>
      <c r="B93" s="2470"/>
      <c r="C93" s="2473"/>
      <c r="D93" s="2399"/>
      <c r="E93" s="2716"/>
      <c r="F93" s="806"/>
      <c r="G93" s="807"/>
      <c r="H93" s="350"/>
      <c r="I93" s="350"/>
      <c r="J93" s="350"/>
      <c r="K93" s="350"/>
      <c r="L93" s="164"/>
      <c r="M93" s="164"/>
      <c r="N93" s="164"/>
      <c r="O93" s="164"/>
      <c r="P93" s="69"/>
      <c r="R93" s="88"/>
      <c r="S93" s="123"/>
      <c r="T93" s="90">
        <f t="shared" si="4"/>
        <v>0</v>
      </c>
      <c r="V93" s="317"/>
      <c r="W93" s="318"/>
      <c r="X93" s="26"/>
      <c r="Y93" s="191"/>
      <c r="AA93" s="190"/>
      <c r="AB93" s="191"/>
    </row>
    <row r="94" spans="1:28" ht="15.6" hidden="1">
      <c r="A94" s="2707"/>
      <c r="B94" s="2474" t="s">
        <v>104</v>
      </c>
      <c r="C94" s="2453" t="s">
        <v>105</v>
      </c>
      <c r="D94" s="2451">
        <v>0.45</v>
      </c>
      <c r="E94" s="2715">
        <v>0.65</v>
      </c>
      <c r="F94" s="139"/>
      <c r="G94" s="795"/>
      <c r="H94" s="352"/>
      <c r="I94" s="352"/>
      <c r="J94" s="352"/>
      <c r="K94" s="352"/>
      <c r="L94" s="166"/>
      <c r="M94" s="166"/>
      <c r="N94" s="166"/>
      <c r="O94" s="166"/>
      <c r="P94" s="69"/>
      <c r="R94" s="88"/>
      <c r="S94" s="123"/>
      <c r="T94" s="90">
        <f t="shared" si="4"/>
        <v>0</v>
      </c>
      <c r="V94" s="317"/>
      <c r="W94" s="318"/>
      <c r="X94" s="26"/>
      <c r="Y94" s="191"/>
      <c r="AA94" s="190"/>
      <c r="AB94" s="191"/>
    </row>
    <row r="95" spans="1:28" ht="15.6" hidden="1">
      <c r="A95" s="2707"/>
      <c r="B95" s="2469"/>
      <c r="C95" s="2454"/>
      <c r="D95" s="2398"/>
      <c r="E95" s="2714"/>
      <c r="F95" s="493"/>
      <c r="G95" s="399"/>
      <c r="H95" s="367"/>
      <c r="I95" s="367"/>
      <c r="J95" s="367"/>
      <c r="K95" s="367"/>
      <c r="L95" s="163"/>
      <c r="M95" s="163"/>
      <c r="N95" s="163"/>
      <c r="O95" s="163"/>
      <c r="P95" s="69"/>
      <c r="R95" s="88"/>
      <c r="S95" s="123"/>
      <c r="T95" s="90">
        <f t="shared" si="4"/>
        <v>0</v>
      </c>
      <c r="V95" s="317"/>
      <c r="W95" s="318"/>
      <c r="X95" s="26"/>
      <c r="Y95" s="191"/>
      <c r="AA95" s="190"/>
      <c r="AB95" s="191"/>
    </row>
    <row r="96" spans="1:28" ht="15.6" hidden="1">
      <c r="A96" s="2707"/>
      <c r="B96" s="2469"/>
      <c r="C96" s="2454"/>
      <c r="D96" s="2398"/>
      <c r="E96" s="2714"/>
      <c r="F96" s="493"/>
      <c r="G96" s="399"/>
      <c r="H96" s="367"/>
      <c r="I96" s="367"/>
      <c r="J96" s="367"/>
      <c r="K96" s="367"/>
      <c r="L96" s="163"/>
      <c r="M96" s="163"/>
      <c r="N96" s="163"/>
      <c r="O96" s="163"/>
      <c r="P96" s="69"/>
      <c r="R96" s="88"/>
      <c r="S96" s="123"/>
      <c r="T96" s="90">
        <f t="shared" si="4"/>
        <v>0</v>
      </c>
      <c r="V96" s="317"/>
      <c r="W96" s="318"/>
      <c r="X96" s="26"/>
      <c r="Y96" s="191"/>
      <c r="AA96" s="190"/>
      <c r="AB96" s="191"/>
    </row>
    <row r="97" spans="1:28" ht="16.2" hidden="1" thickBot="1">
      <c r="A97" s="2707"/>
      <c r="B97" s="2475"/>
      <c r="C97" s="2455"/>
      <c r="D97" s="2399"/>
      <c r="E97" s="2716"/>
      <c r="F97" s="796"/>
      <c r="G97" s="411"/>
      <c r="H97" s="350"/>
      <c r="I97" s="350"/>
      <c r="J97" s="350"/>
      <c r="K97" s="350"/>
      <c r="L97" s="164"/>
      <c r="M97" s="164"/>
      <c r="N97" s="164"/>
      <c r="O97" s="164"/>
      <c r="P97" s="69"/>
      <c r="R97" s="88"/>
      <c r="S97" s="123"/>
      <c r="T97" s="90">
        <f t="shared" si="4"/>
        <v>0</v>
      </c>
      <c r="V97" s="317"/>
      <c r="W97" s="318"/>
      <c r="X97" s="26"/>
      <c r="Y97" s="191"/>
      <c r="AA97" s="190"/>
      <c r="AB97" s="191"/>
    </row>
    <row r="98" spans="1:28" ht="15.6" hidden="1">
      <c r="A98" s="2707"/>
      <c r="B98" s="2802" t="s">
        <v>106</v>
      </c>
      <c r="C98" s="2478" t="s">
        <v>107</v>
      </c>
      <c r="D98" s="2481">
        <v>3</v>
      </c>
      <c r="E98" s="2771">
        <v>5</v>
      </c>
      <c r="F98" s="497"/>
      <c r="G98" s="407"/>
      <c r="H98" s="352"/>
      <c r="I98" s="352"/>
      <c r="J98" s="352"/>
      <c r="K98" s="352"/>
      <c r="L98" s="166"/>
      <c r="M98" s="166"/>
      <c r="N98" s="166"/>
      <c r="O98" s="166"/>
      <c r="P98" s="69"/>
      <c r="R98" s="88"/>
      <c r="S98" s="123"/>
      <c r="T98" s="90">
        <f t="shared" si="4"/>
        <v>0</v>
      </c>
      <c r="V98" s="317"/>
      <c r="W98" s="318"/>
      <c r="X98" s="26"/>
      <c r="Y98" s="191"/>
      <c r="AA98" s="190"/>
      <c r="AB98" s="191"/>
    </row>
    <row r="99" spans="1:28" ht="15.6" hidden="1">
      <c r="A99" s="2707"/>
      <c r="B99" s="2717"/>
      <c r="C99" s="2494"/>
      <c r="D99" s="2482"/>
      <c r="E99" s="2772"/>
      <c r="F99" s="493"/>
      <c r="G99" s="399"/>
      <c r="H99" s="367"/>
      <c r="I99" s="367"/>
      <c r="J99" s="367"/>
      <c r="K99" s="367"/>
      <c r="L99" s="163"/>
      <c r="M99" s="163"/>
      <c r="N99" s="163"/>
      <c r="O99" s="163"/>
      <c r="P99" s="69"/>
      <c r="R99" s="88"/>
      <c r="S99" s="123"/>
      <c r="T99" s="90">
        <f t="shared" si="4"/>
        <v>0</v>
      </c>
      <c r="V99" s="317"/>
      <c r="W99" s="318"/>
      <c r="X99" s="26"/>
      <c r="Y99" s="191"/>
      <c r="AA99" s="190"/>
      <c r="AB99" s="191"/>
    </row>
    <row r="100" spans="1:28" ht="15.6" hidden="1">
      <c r="A100" s="2707"/>
      <c r="B100" s="2717"/>
      <c r="C100" s="2494"/>
      <c r="D100" s="2482"/>
      <c r="E100" s="2772"/>
      <c r="F100" s="493"/>
      <c r="G100" s="399"/>
      <c r="H100" s="367"/>
      <c r="I100" s="367"/>
      <c r="J100" s="367"/>
      <c r="K100" s="367"/>
      <c r="L100" s="163"/>
      <c r="M100" s="163"/>
      <c r="N100" s="163"/>
      <c r="O100" s="163"/>
      <c r="P100" s="69"/>
      <c r="R100" s="88"/>
      <c r="S100" s="123"/>
      <c r="T100" s="90">
        <f t="shared" si="4"/>
        <v>0</v>
      </c>
      <c r="V100" s="317"/>
      <c r="W100" s="318"/>
      <c r="X100" s="26"/>
      <c r="Y100" s="191"/>
      <c r="AA100" s="190"/>
      <c r="AB100" s="191"/>
    </row>
    <row r="101" spans="1:28" ht="16.2" hidden="1" thickBot="1">
      <c r="A101" s="2707"/>
      <c r="B101" s="2717"/>
      <c r="C101" s="2495"/>
      <c r="D101" s="2483"/>
      <c r="E101" s="2801"/>
      <c r="F101" s="796"/>
      <c r="G101" s="411"/>
      <c r="H101" s="350"/>
      <c r="I101" s="350"/>
      <c r="J101" s="350"/>
      <c r="K101" s="350"/>
      <c r="L101" s="164"/>
      <c r="M101" s="164"/>
      <c r="N101" s="164"/>
      <c r="O101" s="164"/>
      <c r="P101" s="69"/>
      <c r="R101" s="88"/>
      <c r="S101" s="123"/>
      <c r="T101" s="90">
        <f t="shared" si="4"/>
        <v>0</v>
      </c>
      <c r="V101" s="317"/>
      <c r="W101" s="318"/>
      <c r="X101" s="26"/>
      <c r="Y101" s="191"/>
      <c r="AA101" s="190"/>
      <c r="AB101" s="191"/>
    </row>
    <row r="102" spans="1:28" ht="15.6" hidden="1">
      <c r="A102" s="2707"/>
      <c r="B102" s="2717"/>
      <c r="C102" s="2478" t="s">
        <v>178</v>
      </c>
      <c r="D102" s="2496">
        <v>28</v>
      </c>
      <c r="E102" s="2756">
        <v>35</v>
      </c>
      <c r="F102" s="497"/>
      <c r="G102" s="407"/>
      <c r="H102" s="352"/>
      <c r="I102" s="352"/>
      <c r="J102" s="352"/>
      <c r="K102" s="352"/>
      <c r="L102" s="166"/>
      <c r="M102" s="166"/>
      <c r="N102" s="166"/>
      <c r="O102" s="166"/>
      <c r="P102" s="69"/>
      <c r="R102" s="88"/>
      <c r="S102" s="123"/>
      <c r="T102" s="90">
        <f t="shared" si="4"/>
        <v>0</v>
      </c>
      <c r="V102" s="317"/>
      <c r="W102" s="318"/>
      <c r="X102" s="26"/>
      <c r="Y102" s="191"/>
      <c r="AA102" s="190"/>
      <c r="AB102" s="191"/>
    </row>
    <row r="103" spans="1:28" ht="15.6" hidden="1">
      <c r="A103" s="2707"/>
      <c r="B103" s="2717"/>
      <c r="C103" s="2494"/>
      <c r="D103" s="2497"/>
      <c r="E103" s="2757"/>
      <c r="F103" s="493"/>
      <c r="G103" s="399"/>
      <c r="H103" s="367"/>
      <c r="I103" s="367"/>
      <c r="J103" s="367"/>
      <c r="K103" s="367"/>
      <c r="L103" s="163"/>
      <c r="M103" s="163"/>
      <c r="N103" s="163"/>
      <c r="O103" s="163"/>
      <c r="P103" s="69"/>
      <c r="R103" s="88"/>
      <c r="S103" s="123"/>
      <c r="T103" s="90">
        <f t="shared" si="4"/>
        <v>0</v>
      </c>
      <c r="V103" s="317"/>
      <c r="W103" s="318"/>
      <c r="X103" s="26"/>
      <c r="Y103" s="191"/>
      <c r="AA103" s="190"/>
      <c r="AB103" s="191"/>
    </row>
    <row r="104" spans="1:28" ht="15.6" hidden="1">
      <c r="A104" s="2707"/>
      <c r="B104" s="2717"/>
      <c r="C104" s="2494"/>
      <c r="D104" s="2497"/>
      <c r="E104" s="2757"/>
      <c r="F104" s="493"/>
      <c r="G104" s="399"/>
      <c r="H104" s="367"/>
      <c r="I104" s="367"/>
      <c r="J104" s="367"/>
      <c r="K104" s="367"/>
      <c r="L104" s="163"/>
      <c r="M104" s="163"/>
      <c r="N104" s="163"/>
      <c r="O104" s="163"/>
      <c r="P104" s="69"/>
      <c r="R104" s="88"/>
      <c r="S104" s="123"/>
      <c r="T104" s="90">
        <f t="shared" si="4"/>
        <v>0</v>
      </c>
      <c r="V104" s="317"/>
      <c r="W104" s="318"/>
      <c r="X104" s="26"/>
      <c r="Y104" s="191"/>
      <c r="AA104" s="190"/>
      <c r="AB104" s="191"/>
    </row>
    <row r="105" spans="1:28" ht="16.2" hidden="1" thickBot="1">
      <c r="A105" s="2708"/>
      <c r="B105" s="2718"/>
      <c r="C105" s="2495"/>
      <c r="D105" s="2498"/>
      <c r="E105" s="2758"/>
      <c r="F105" s="796"/>
      <c r="G105" s="411"/>
      <c r="H105" s="350"/>
      <c r="I105" s="350"/>
      <c r="J105" s="350"/>
      <c r="K105" s="350"/>
      <c r="L105" s="164"/>
      <c r="M105" s="164"/>
      <c r="N105" s="164"/>
      <c r="O105" s="164"/>
      <c r="P105" s="69"/>
      <c r="R105" s="88"/>
      <c r="S105" s="123"/>
      <c r="T105" s="90">
        <f t="shared" si="4"/>
        <v>0</v>
      </c>
      <c r="V105" s="317"/>
      <c r="W105" s="318"/>
      <c r="X105" s="26"/>
      <c r="Y105" s="191"/>
      <c r="AA105" s="190"/>
      <c r="AB105" s="191"/>
    </row>
    <row r="106" spans="1:28" s="291" customFormat="1" ht="15.6" hidden="1">
      <c r="A106" s="2759" t="s">
        <v>116</v>
      </c>
      <c r="B106" s="2762" t="s">
        <v>117</v>
      </c>
      <c r="C106" s="2765" t="s">
        <v>118</v>
      </c>
      <c r="D106" s="2511">
        <v>0.72</v>
      </c>
      <c r="E106" s="2767">
        <v>0.95</v>
      </c>
      <c r="F106" s="140"/>
      <c r="G106" s="141"/>
      <c r="H106" s="304"/>
      <c r="I106" s="304"/>
      <c r="J106" s="304"/>
      <c r="K106" s="304"/>
      <c r="L106" s="304"/>
      <c r="M106" s="304"/>
      <c r="N106" s="304"/>
      <c r="O106" s="304"/>
      <c r="P106" s="69"/>
      <c r="R106" s="142"/>
      <c r="S106" s="143"/>
      <c r="T106" s="90">
        <f t="shared" si="4"/>
        <v>0</v>
      </c>
      <c r="V106" s="299"/>
      <c r="W106" s="365"/>
      <c r="X106" s="366"/>
      <c r="Y106" s="308"/>
      <c r="AA106" s="344"/>
      <c r="AB106" s="308"/>
    </row>
    <row r="107" spans="1:28" s="291" customFormat="1" ht="15.6" hidden="1">
      <c r="A107" s="2760"/>
      <c r="B107" s="2763"/>
      <c r="C107" s="2518"/>
      <c r="D107" s="2512"/>
      <c r="E107" s="2768"/>
      <c r="F107" s="140"/>
      <c r="G107" s="141"/>
      <c r="H107" s="366"/>
      <c r="I107" s="366"/>
      <c r="J107" s="366"/>
      <c r="K107" s="366"/>
      <c r="L107" s="366"/>
      <c r="M107" s="366"/>
      <c r="N107" s="366"/>
      <c r="O107" s="366"/>
      <c r="P107" s="69"/>
      <c r="R107" s="142"/>
      <c r="S107" s="143"/>
      <c r="T107" s="90">
        <f t="shared" si="4"/>
        <v>0</v>
      </c>
      <c r="V107" s="299"/>
      <c r="W107" s="365"/>
      <c r="X107" s="366"/>
      <c r="Y107" s="308"/>
      <c r="AA107" s="344"/>
      <c r="AB107" s="308"/>
    </row>
    <row r="108" spans="1:28" s="291" customFormat="1" ht="15.6" hidden="1">
      <c r="A108" s="2760"/>
      <c r="B108" s="2763"/>
      <c r="C108" s="2518"/>
      <c r="D108" s="2512"/>
      <c r="E108" s="2768"/>
      <c r="F108" s="140"/>
      <c r="G108" s="141"/>
      <c r="H108" s="366"/>
      <c r="I108" s="366"/>
      <c r="J108" s="366"/>
      <c r="K108" s="366"/>
      <c r="L108" s="366"/>
      <c r="M108" s="366"/>
      <c r="N108" s="366"/>
      <c r="O108" s="366"/>
      <c r="P108" s="69"/>
      <c r="R108" s="142"/>
      <c r="S108" s="143"/>
      <c r="T108" s="90">
        <f t="shared" si="4"/>
        <v>0</v>
      </c>
      <c r="V108" s="299"/>
      <c r="W108" s="365"/>
      <c r="X108" s="366"/>
      <c r="Y108" s="308"/>
      <c r="AA108" s="344"/>
      <c r="AB108" s="308"/>
    </row>
    <row r="109" spans="1:28" s="291" customFormat="1" ht="16.2" hidden="1" thickBot="1">
      <c r="A109" s="2760"/>
      <c r="B109" s="2764"/>
      <c r="C109" s="2519"/>
      <c r="D109" s="2513"/>
      <c r="E109" s="2769"/>
      <c r="F109" s="144"/>
      <c r="G109" s="145"/>
      <c r="H109" s="302"/>
      <c r="I109" s="302"/>
      <c r="J109" s="302"/>
      <c r="K109" s="302"/>
      <c r="L109" s="302"/>
      <c r="M109" s="302"/>
      <c r="N109" s="302"/>
      <c r="O109" s="302"/>
      <c r="P109" s="69"/>
      <c r="R109" s="142"/>
      <c r="S109" s="143"/>
      <c r="T109" s="90">
        <f t="shared" si="4"/>
        <v>0</v>
      </c>
      <c r="V109" s="299"/>
      <c r="W109" s="365"/>
      <c r="X109" s="366"/>
      <c r="Y109" s="308"/>
      <c r="AA109" s="344"/>
      <c r="AB109" s="308"/>
    </row>
    <row r="110" spans="1:28" s="291" customFormat="1" ht="15.6" hidden="1">
      <c r="A110" s="2760"/>
      <c r="B110" s="2770" t="s">
        <v>119</v>
      </c>
      <c r="C110" s="2508" t="s">
        <v>120</v>
      </c>
      <c r="D110" s="2511">
        <v>0.7</v>
      </c>
      <c r="E110" s="2767">
        <v>0.95</v>
      </c>
      <c r="F110" s="146"/>
      <c r="G110" s="147"/>
      <c r="H110" s="303"/>
      <c r="I110" s="303"/>
      <c r="J110" s="303"/>
      <c r="K110" s="303"/>
      <c r="L110" s="303"/>
      <c r="M110" s="303"/>
      <c r="N110" s="303"/>
      <c r="O110" s="303"/>
      <c r="P110" s="69"/>
      <c r="R110" s="142"/>
      <c r="S110" s="143"/>
      <c r="T110" s="90">
        <f t="shared" si="4"/>
        <v>0</v>
      </c>
      <c r="V110" s="299"/>
      <c r="W110" s="365"/>
      <c r="X110" s="366"/>
      <c r="Y110" s="308"/>
      <c r="AA110" s="344"/>
      <c r="AB110" s="308"/>
    </row>
    <row r="111" spans="1:28" s="291" customFormat="1" ht="15.6" hidden="1">
      <c r="A111" s="2760"/>
      <c r="B111" s="2763"/>
      <c r="C111" s="2509"/>
      <c r="D111" s="2512"/>
      <c r="E111" s="2768"/>
      <c r="F111" s="140"/>
      <c r="G111" s="141"/>
      <c r="H111" s="366"/>
      <c r="I111" s="366"/>
      <c r="J111" s="366"/>
      <c r="K111" s="366"/>
      <c r="L111" s="366"/>
      <c r="M111" s="366"/>
      <c r="N111" s="366"/>
      <c r="O111" s="366"/>
      <c r="P111" s="69"/>
      <c r="R111" s="142"/>
      <c r="S111" s="143"/>
      <c r="T111" s="90">
        <f t="shared" si="4"/>
        <v>0</v>
      </c>
      <c r="V111" s="299"/>
      <c r="W111" s="365"/>
      <c r="X111" s="366"/>
      <c r="Y111" s="308"/>
      <c r="AA111" s="344"/>
      <c r="AB111" s="308"/>
    </row>
    <row r="112" spans="1:28" s="291" customFormat="1" ht="15.6" hidden="1">
      <c r="A112" s="2760"/>
      <c r="B112" s="2763"/>
      <c r="C112" s="2509"/>
      <c r="D112" s="2512"/>
      <c r="E112" s="2768"/>
      <c r="F112" s="140"/>
      <c r="G112" s="141"/>
      <c r="H112" s="366"/>
      <c r="I112" s="366"/>
      <c r="J112" s="366"/>
      <c r="K112" s="366"/>
      <c r="L112" s="366"/>
      <c r="M112" s="366"/>
      <c r="N112" s="366"/>
      <c r="O112" s="366"/>
      <c r="P112" s="69"/>
      <c r="R112" s="142"/>
      <c r="S112" s="143"/>
      <c r="T112" s="90">
        <f t="shared" si="4"/>
        <v>0</v>
      </c>
      <c r="V112" s="299"/>
      <c r="W112" s="365"/>
      <c r="X112" s="366"/>
      <c r="Y112" s="308"/>
      <c r="AA112" s="344"/>
      <c r="AB112" s="308"/>
    </row>
    <row r="113" spans="1:28" s="291" customFormat="1" ht="16.2" hidden="1" thickBot="1">
      <c r="A113" s="2760"/>
      <c r="B113" s="2764"/>
      <c r="C113" s="2510"/>
      <c r="D113" s="2513"/>
      <c r="E113" s="2769"/>
      <c r="F113" s="144"/>
      <c r="G113" s="145"/>
      <c r="H113" s="302"/>
      <c r="I113" s="302"/>
      <c r="J113" s="302"/>
      <c r="K113" s="302"/>
      <c r="L113" s="302"/>
      <c r="M113" s="302"/>
      <c r="N113" s="302"/>
      <c r="O113" s="302"/>
      <c r="P113" s="69"/>
      <c r="R113" s="142"/>
      <c r="S113" s="143"/>
      <c r="T113" s="90">
        <f t="shared" si="4"/>
        <v>0</v>
      </c>
      <c r="V113" s="299"/>
      <c r="W113" s="365"/>
      <c r="X113" s="366"/>
      <c r="Y113" s="308"/>
      <c r="AA113" s="344"/>
      <c r="AB113" s="308"/>
    </row>
    <row r="114" spans="1:28" s="291" customFormat="1" ht="15.6" hidden="1">
      <c r="A114" s="2760"/>
      <c r="B114" s="2474" t="s">
        <v>121</v>
      </c>
      <c r="C114" s="2453" t="s">
        <v>122</v>
      </c>
      <c r="D114" s="2451">
        <v>0.31</v>
      </c>
      <c r="E114" s="2771" t="s">
        <v>123</v>
      </c>
      <c r="F114" s="148"/>
      <c r="G114" s="149"/>
      <c r="H114" s="304"/>
      <c r="I114" s="304"/>
      <c r="J114" s="304"/>
      <c r="K114" s="304"/>
      <c r="L114" s="304"/>
      <c r="M114" s="304"/>
      <c r="N114" s="304"/>
      <c r="O114" s="304"/>
      <c r="P114" s="69"/>
      <c r="R114" s="142"/>
      <c r="S114" s="143"/>
      <c r="T114" s="90">
        <f t="shared" si="4"/>
        <v>0</v>
      </c>
      <c r="V114" s="299"/>
      <c r="W114" s="365"/>
      <c r="X114" s="366"/>
      <c r="Y114" s="308"/>
      <c r="AA114" s="344"/>
      <c r="AB114" s="308"/>
    </row>
    <row r="115" spans="1:28" s="291" customFormat="1" ht="15.6" hidden="1">
      <c r="A115" s="2760"/>
      <c r="B115" s="2469"/>
      <c r="C115" s="2454"/>
      <c r="D115" s="2398"/>
      <c r="E115" s="2772"/>
      <c r="F115" s="140"/>
      <c r="G115" s="141"/>
      <c r="H115" s="366"/>
      <c r="I115" s="366"/>
      <c r="J115" s="366"/>
      <c r="K115" s="366"/>
      <c r="L115" s="366"/>
      <c r="M115" s="366"/>
      <c r="N115" s="366"/>
      <c r="O115" s="366"/>
      <c r="P115" s="69"/>
      <c r="R115" s="142"/>
      <c r="S115" s="143"/>
      <c r="T115" s="90">
        <f t="shared" si="4"/>
        <v>0</v>
      </c>
      <c r="V115" s="299"/>
      <c r="W115" s="365"/>
      <c r="X115" s="366"/>
      <c r="Y115" s="308"/>
      <c r="AA115" s="344"/>
      <c r="AB115" s="308"/>
    </row>
    <row r="116" spans="1:28" s="291" customFormat="1" ht="15.6" hidden="1">
      <c r="A116" s="2760"/>
      <c r="B116" s="2469"/>
      <c r="C116" s="2454"/>
      <c r="D116" s="2398"/>
      <c r="E116" s="2772"/>
      <c r="F116" s="140"/>
      <c r="G116" s="141"/>
      <c r="H116" s="366"/>
      <c r="I116" s="366"/>
      <c r="J116" s="366"/>
      <c r="K116" s="366"/>
      <c r="L116" s="366"/>
      <c r="M116" s="366"/>
      <c r="N116" s="366"/>
      <c r="O116" s="366"/>
      <c r="P116" s="69"/>
      <c r="R116" s="142"/>
      <c r="S116" s="143"/>
      <c r="T116" s="90">
        <f t="shared" si="4"/>
        <v>0</v>
      </c>
      <c r="V116" s="299"/>
      <c r="W116" s="365"/>
      <c r="X116" s="366"/>
      <c r="Y116" s="308"/>
      <c r="AA116" s="344"/>
      <c r="AB116" s="308"/>
    </row>
    <row r="117" spans="1:28" ht="15.6" hidden="1">
      <c r="A117" s="2761"/>
      <c r="B117" s="2475"/>
      <c r="C117" s="2766"/>
      <c r="D117" s="2525"/>
      <c r="E117" s="2773"/>
      <c r="F117" s="493"/>
      <c r="G117" s="399"/>
      <c r="H117" s="26"/>
      <c r="I117" s="26"/>
      <c r="J117" s="26"/>
      <c r="K117" s="26"/>
      <c r="L117" s="26"/>
      <c r="M117" s="26"/>
      <c r="N117" s="26"/>
      <c r="O117" s="26"/>
      <c r="P117" s="69"/>
      <c r="R117" s="88"/>
      <c r="S117" s="123"/>
      <c r="T117" s="90">
        <f t="shared" si="4"/>
        <v>0</v>
      </c>
      <c r="V117" s="317"/>
      <c r="W117" s="318"/>
      <c r="X117" s="26"/>
      <c r="Y117" s="191"/>
      <c r="AA117" s="190"/>
      <c r="AB117" s="191"/>
    </row>
    <row r="118" spans="1:28" s="158" customFormat="1" ht="14.4">
      <c r="A118" s="414"/>
      <c r="C118" s="808"/>
      <c r="F118" s="786"/>
      <c r="G118" s="415"/>
      <c r="H118" s="301"/>
      <c r="I118" s="301"/>
      <c r="J118" s="301"/>
      <c r="K118" s="301"/>
      <c r="L118" s="301"/>
      <c r="M118" s="301"/>
      <c r="N118" s="301"/>
      <c r="O118" s="301"/>
      <c r="P118" s="195"/>
      <c r="R118" s="96"/>
      <c r="S118" s="181"/>
      <c r="T118" s="98">
        <f t="shared" si="4"/>
        <v>0</v>
      </c>
      <c r="U118" s="788"/>
      <c r="V118" s="320"/>
      <c r="W118" s="321"/>
      <c r="X118" s="301"/>
      <c r="Y118" s="195"/>
      <c r="AA118" s="194"/>
      <c r="AB118" s="195"/>
    </row>
    <row r="119" spans="1:28" ht="31.5" customHeight="1">
      <c r="C119" s="2805" t="s">
        <v>304</v>
      </c>
      <c r="E119" s="2807" t="s">
        <v>303</v>
      </c>
      <c r="F119" s="173" t="s">
        <v>299</v>
      </c>
      <c r="G119" s="805">
        <v>4</v>
      </c>
      <c r="H119" s="367">
        <v>1</v>
      </c>
      <c r="I119" s="367">
        <v>1</v>
      </c>
      <c r="J119" s="367">
        <v>1</v>
      </c>
      <c r="K119" s="367">
        <v>1</v>
      </c>
      <c r="L119" s="26"/>
      <c r="M119" s="26"/>
      <c r="N119" s="26"/>
      <c r="O119" s="26"/>
      <c r="P119" s="69">
        <f>(SUM(L119:O119)/SUM(H119:K119))</f>
        <v>0</v>
      </c>
      <c r="R119" s="91"/>
      <c r="S119" s="133"/>
      <c r="T119" s="90">
        <f t="shared" si="4"/>
        <v>0</v>
      </c>
      <c r="V119" s="317"/>
      <c r="W119" s="318"/>
      <c r="X119" s="26"/>
      <c r="Y119" s="191"/>
      <c r="AA119" s="190"/>
      <c r="AB119" s="191"/>
    </row>
    <row r="120" spans="1:28" ht="31.5" customHeight="1">
      <c r="C120" s="2805"/>
      <c r="E120" s="2807"/>
      <c r="F120" s="173" t="s">
        <v>300</v>
      </c>
      <c r="G120" s="805">
        <v>4</v>
      </c>
      <c r="H120" s="367">
        <v>1</v>
      </c>
      <c r="I120" s="367">
        <v>1</v>
      </c>
      <c r="J120" s="367">
        <v>1</v>
      </c>
      <c r="K120" s="367">
        <v>1</v>
      </c>
      <c r="L120" s="26"/>
      <c r="M120" s="26"/>
      <c r="N120" s="26"/>
      <c r="O120" s="26"/>
      <c r="P120" s="69">
        <f>(SUM(L120:O120)/SUM(H120:K120))</f>
        <v>0</v>
      </c>
      <c r="R120" s="91"/>
      <c r="S120" s="133"/>
      <c r="T120" s="90">
        <f t="shared" si="4"/>
        <v>0</v>
      </c>
      <c r="V120" s="317"/>
      <c r="W120" s="318"/>
      <c r="X120" s="26"/>
      <c r="Y120" s="191"/>
      <c r="AA120" s="190"/>
      <c r="AB120" s="191"/>
    </row>
    <row r="121" spans="1:28" ht="31.5" customHeight="1">
      <c r="C121" s="2806"/>
      <c r="E121" s="2808"/>
      <c r="F121" s="173" t="s">
        <v>301</v>
      </c>
      <c r="G121" s="160" t="s">
        <v>302</v>
      </c>
      <c r="H121" s="367">
        <v>1</v>
      </c>
      <c r="I121" s="367">
        <v>1</v>
      </c>
      <c r="J121" s="367">
        <v>1</v>
      </c>
      <c r="K121" s="367">
        <v>1</v>
      </c>
      <c r="L121" s="26"/>
      <c r="M121" s="26"/>
      <c r="N121" s="26"/>
      <c r="O121" s="26"/>
      <c r="P121" s="69">
        <f>(SUM(L121:O121)/SUM(H121:K121))</f>
        <v>0</v>
      </c>
      <c r="R121" s="91"/>
      <c r="S121" s="133"/>
      <c r="T121" s="90">
        <f t="shared" si="4"/>
        <v>0</v>
      </c>
      <c r="V121" s="317"/>
      <c r="W121" s="318"/>
      <c r="X121" s="26"/>
      <c r="Y121" s="191"/>
      <c r="AA121" s="190"/>
      <c r="AB121" s="191"/>
    </row>
    <row r="122" spans="1:28" s="161" customFormat="1" ht="14.4">
      <c r="A122" s="447"/>
      <c r="C122" s="448"/>
      <c r="F122" s="809"/>
      <c r="G122" s="449"/>
      <c r="H122" s="311"/>
      <c r="I122" s="311"/>
      <c r="J122" s="311"/>
      <c r="K122" s="311"/>
      <c r="L122" s="311"/>
      <c r="M122" s="311"/>
      <c r="N122" s="311"/>
      <c r="O122" s="311"/>
      <c r="P122" s="349"/>
      <c r="R122" s="150"/>
      <c r="S122" s="151"/>
      <c r="T122" s="152">
        <f t="shared" si="4"/>
        <v>0</v>
      </c>
      <c r="U122" s="810"/>
      <c r="V122" s="323"/>
      <c r="W122" s="324"/>
      <c r="X122" s="311"/>
      <c r="Y122" s="349"/>
      <c r="AA122" s="348"/>
      <c r="AB122" s="349"/>
    </row>
    <row r="123" spans="1:28" ht="26.4">
      <c r="A123" s="2515" t="s">
        <v>124</v>
      </c>
      <c r="C123" s="450"/>
      <c r="F123" s="801" t="s">
        <v>251</v>
      </c>
      <c r="G123" s="399"/>
      <c r="H123" s="26"/>
      <c r="I123" s="26"/>
      <c r="J123" s="26"/>
      <c r="K123" s="26"/>
      <c r="L123" s="26"/>
      <c r="M123" s="26"/>
      <c r="N123" s="26"/>
      <c r="O123" s="26"/>
      <c r="P123" s="191"/>
      <c r="R123" s="88">
        <v>300000</v>
      </c>
      <c r="S123" s="123"/>
      <c r="T123" s="90">
        <f t="shared" si="4"/>
        <v>300000</v>
      </c>
      <c r="V123" s="317"/>
      <c r="W123" s="318"/>
      <c r="X123" s="26"/>
      <c r="Y123" s="191"/>
      <c r="AA123" s="190"/>
      <c r="AB123" s="191"/>
    </row>
    <row r="124" spans="1:28" ht="26.4">
      <c r="A124" s="2515"/>
      <c r="C124" s="450"/>
      <c r="F124" s="319" t="s">
        <v>179</v>
      </c>
      <c r="G124" s="399"/>
      <c r="H124" s="26"/>
      <c r="I124" s="26"/>
      <c r="J124" s="26"/>
      <c r="K124" s="26"/>
      <c r="L124" s="26"/>
      <c r="M124" s="26"/>
      <c r="N124" s="26"/>
      <c r="O124" s="26"/>
      <c r="P124" s="191"/>
      <c r="R124" s="91">
        <v>150000</v>
      </c>
      <c r="S124" s="133"/>
      <c r="T124" s="90">
        <f t="shared" si="4"/>
        <v>150000</v>
      </c>
      <c r="V124" s="317"/>
      <c r="W124" s="318"/>
      <c r="X124" s="26"/>
      <c r="Y124" s="191"/>
      <c r="AA124" s="190"/>
      <c r="AB124" s="191"/>
    </row>
    <row r="125" spans="1:28" ht="14.4">
      <c r="A125" s="2515"/>
      <c r="C125" s="450"/>
      <c r="F125" s="319" t="s">
        <v>180</v>
      </c>
      <c r="G125" s="399"/>
      <c r="H125" s="26"/>
      <c r="I125" s="26"/>
      <c r="J125" s="26"/>
      <c r="K125" s="26"/>
      <c r="L125" s="26"/>
      <c r="M125" s="26"/>
      <c r="N125" s="26"/>
      <c r="O125" s="26"/>
      <c r="P125" s="191"/>
      <c r="R125" s="91">
        <v>30000</v>
      </c>
      <c r="S125" s="133"/>
      <c r="T125" s="90">
        <f t="shared" si="4"/>
        <v>30000</v>
      </c>
      <c r="V125" s="317"/>
      <c r="W125" s="318"/>
      <c r="X125" s="26"/>
      <c r="Y125" s="191"/>
      <c r="AA125" s="190"/>
      <c r="AB125" s="191"/>
    </row>
    <row r="126" spans="1:28" ht="14.4">
      <c r="A126" s="2515"/>
      <c r="C126" s="450"/>
      <c r="F126" s="319" t="s">
        <v>181</v>
      </c>
      <c r="G126" s="399"/>
      <c r="H126" s="26"/>
      <c r="I126" s="26"/>
      <c r="J126" s="26"/>
      <c r="K126" s="26"/>
      <c r="L126" s="26"/>
      <c r="M126" s="26"/>
      <c r="N126" s="26"/>
      <c r="O126" s="26"/>
      <c r="P126" s="191"/>
      <c r="R126" s="91">
        <v>3000</v>
      </c>
      <c r="S126" s="133"/>
      <c r="T126" s="90">
        <f t="shared" si="4"/>
        <v>3000</v>
      </c>
      <c r="V126" s="317"/>
      <c r="W126" s="318"/>
      <c r="X126" s="26"/>
      <c r="Y126" s="191"/>
      <c r="AA126" s="190"/>
      <c r="AB126" s="191"/>
    </row>
    <row r="127" spans="1:28" ht="14.4">
      <c r="A127" s="2515"/>
      <c r="C127" s="450"/>
      <c r="F127" s="319" t="s">
        <v>252</v>
      </c>
      <c r="G127" s="399"/>
      <c r="H127" s="26"/>
      <c r="I127" s="26"/>
      <c r="J127" s="26"/>
      <c r="K127" s="26"/>
      <c r="L127" s="26"/>
      <c r="M127" s="26"/>
      <c r="N127" s="26"/>
      <c r="O127" s="26"/>
      <c r="P127" s="191"/>
      <c r="R127" s="91"/>
      <c r="S127" s="133"/>
      <c r="T127" s="90">
        <f t="shared" si="4"/>
        <v>0</v>
      </c>
      <c r="V127" s="317"/>
      <c r="W127" s="318"/>
      <c r="X127" s="26"/>
      <c r="Y127" s="191"/>
      <c r="AA127" s="190"/>
      <c r="AB127" s="191"/>
    </row>
    <row r="128" spans="1:28">
      <c r="A128" s="2515"/>
      <c r="F128" s="319" t="s">
        <v>253</v>
      </c>
      <c r="G128" s="399"/>
      <c r="H128" s="26"/>
      <c r="I128" s="26"/>
      <c r="J128" s="26"/>
      <c r="K128" s="26"/>
      <c r="L128" s="26"/>
      <c r="M128" s="26"/>
      <c r="N128" s="26"/>
      <c r="O128" s="26"/>
      <c r="P128" s="191"/>
      <c r="R128" s="91">
        <v>11000</v>
      </c>
      <c r="S128" s="133"/>
      <c r="T128" s="90">
        <f t="shared" si="4"/>
        <v>11000</v>
      </c>
      <c r="V128" s="317"/>
      <c r="W128" s="318"/>
      <c r="X128" s="26"/>
      <c r="Y128" s="191"/>
      <c r="AA128" s="190"/>
      <c r="AB128" s="191"/>
    </row>
    <row r="129" spans="1:55" s="161" customFormat="1">
      <c r="A129" s="447"/>
      <c r="F129" s="809"/>
      <c r="G129" s="447"/>
      <c r="V129" s="809"/>
      <c r="W129" s="809"/>
    </row>
    <row r="130" spans="1:55">
      <c r="G130" s="375"/>
    </row>
    <row r="131" spans="1:55" ht="14.4">
      <c r="F131" s="319" t="s">
        <v>3</v>
      </c>
      <c r="G131" s="375"/>
      <c r="R131" s="153">
        <f>SUM(R6:R128)</f>
        <v>1442000</v>
      </c>
      <c r="S131" s="153">
        <f>SUM(S6:S128)</f>
        <v>70000</v>
      </c>
      <c r="T131" s="153">
        <f>SUM(T6:T128)</f>
        <v>1372000</v>
      </c>
    </row>
    <row r="132" spans="1:55">
      <c r="G132" s="375"/>
      <c r="R132" s="383"/>
      <c r="T132" s="162"/>
    </row>
    <row r="133" spans="1:55" ht="15.6">
      <c r="A133"/>
      <c r="B133" s="8" t="s">
        <v>125</v>
      </c>
      <c r="C133" s="57"/>
      <c r="D133" s="57"/>
      <c r="E133" s="453" t="s">
        <v>126</v>
      </c>
      <c r="F133" s="811"/>
      <c r="G133" s="375"/>
      <c r="M133" s="58"/>
      <c r="N133" s="58"/>
      <c r="O133" s="58"/>
      <c r="P133" s="58"/>
      <c r="Q133" s="58"/>
      <c r="S133" s="58"/>
      <c r="T133" s="58"/>
      <c r="U133" s="58"/>
      <c r="V133" s="812"/>
      <c r="W133" s="812"/>
      <c r="X133" s="58"/>
      <c r="Y133" s="58"/>
      <c r="Z133" s="58"/>
      <c r="AA133" s="58"/>
      <c r="AB133" s="58"/>
      <c r="AC133" s="58"/>
      <c r="AD133" s="58"/>
      <c r="AE133" s="58"/>
      <c r="AF133" s="58"/>
      <c r="AG133" s="58"/>
      <c r="AH133" s="58"/>
      <c r="AI133" s="58"/>
      <c r="AJ133" s="58"/>
      <c r="AK133" s="58"/>
      <c r="AL133" s="58"/>
      <c r="AM133" s="58"/>
      <c r="AN133" s="58"/>
      <c r="AO133" s="58"/>
      <c r="AP133" s="58"/>
      <c r="AQ133" s="58"/>
      <c r="AR133" s="58"/>
      <c r="AS133" s="58"/>
      <c r="AT133" s="58"/>
      <c r="AU133" s="58"/>
      <c r="AV133" s="58"/>
      <c r="AW133" s="58"/>
      <c r="AX133" s="58"/>
      <c r="AY133" s="58"/>
      <c r="AZ133" s="58"/>
      <c r="BA133" s="58"/>
      <c r="BB133" s="58"/>
      <c r="BC133" s="58"/>
    </row>
    <row r="134" spans="1:55" ht="15.6">
      <c r="A134"/>
      <c r="B134" s="8"/>
      <c r="E134" s="453"/>
      <c r="M134" s="58"/>
      <c r="N134" s="58"/>
      <c r="O134" s="58"/>
      <c r="P134" s="58"/>
      <c r="Q134" s="58"/>
      <c r="R134" s="154"/>
      <c r="S134" s="154"/>
      <c r="T134" s="155"/>
      <c r="U134" s="58"/>
      <c r="V134" s="812"/>
      <c r="W134" s="812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8"/>
      <c r="AI134" s="58"/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</row>
    <row r="135" spans="1:55" ht="13.8">
      <c r="A135"/>
      <c r="B135" s="7"/>
      <c r="C135" s="6"/>
      <c r="D135" s="6"/>
      <c r="E135" s="6"/>
      <c r="M135" s="58"/>
      <c r="N135" s="58"/>
      <c r="O135" s="58"/>
      <c r="P135" s="58"/>
      <c r="Q135" s="58"/>
      <c r="R135" s="58"/>
      <c r="S135" s="58"/>
      <c r="T135" s="58"/>
      <c r="U135" s="58"/>
      <c r="V135" s="812"/>
      <c r="W135" s="812"/>
      <c r="X135" s="58"/>
      <c r="Y135" s="58"/>
      <c r="Z135" s="58"/>
      <c r="AA135" s="58"/>
      <c r="AB135" s="58"/>
      <c r="AC135" s="58"/>
      <c r="AD135" s="58"/>
      <c r="AE135" s="58"/>
      <c r="AF135" s="58"/>
      <c r="AG135" s="58"/>
      <c r="AH135" s="58"/>
      <c r="AI135" s="58"/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8"/>
      <c r="AU135" s="58"/>
      <c r="AV135" s="58"/>
      <c r="AW135" s="58"/>
      <c r="AX135" s="58"/>
      <c r="AY135" s="58"/>
      <c r="AZ135" s="58"/>
      <c r="BA135" s="58"/>
      <c r="BB135" s="58"/>
      <c r="BC135" s="58"/>
    </row>
    <row r="136" spans="1:55" ht="15.6">
      <c r="A136"/>
      <c r="B136" s="8" t="s">
        <v>127</v>
      </c>
      <c r="C136" s="24"/>
      <c r="D136" s="24"/>
      <c r="E136" s="453" t="s">
        <v>126</v>
      </c>
      <c r="F136" s="811"/>
      <c r="M136" s="58"/>
      <c r="N136" s="58"/>
      <c r="O136" s="58"/>
      <c r="P136" s="58"/>
      <c r="Q136" s="58"/>
      <c r="R136" s="58"/>
      <c r="S136" s="58"/>
      <c r="T136" s="58"/>
      <c r="U136" s="58"/>
      <c r="V136" s="812"/>
      <c r="W136" s="812"/>
      <c r="X136" s="58"/>
      <c r="Y136" s="58"/>
      <c r="Z136" s="58"/>
      <c r="AA136" s="58"/>
      <c r="AB136" s="58"/>
      <c r="AC136" s="58"/>
      <c r="AD136" s="58"/>
      <c r="AE136" s="58"/>
      <c r="AF136" s="58"/>
      <c r="AG136" s="58"/>
      <c r="AH136" s="58"/>
      <c r="AI136" s="58"/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8"/>
      <c r="AU136" s="58"/>
      <c r="AV136" s="58"/>
      <c r="AW136" s="58"/>
      <c r="AX136" s="58"/>
      <c r="AY136" s="58"/>
      <c r="AZ136" s="58"/>
      <c r="BA136" s="58"/>
      <c r="BB136" s="58"/>
      <c r="BC136" s="58"/>
    </row>
    <row r="137" spans="1:55" ht="15.6">
      <c r="A137"/>
      <c r="C137" s="9"/>
      <c r="D137" s="6"/>
      <c r="E137" s="6"/>
      <c r="F137" s="27"/>
      <c r="M137" s="58"/>
      <c r="N137" s="58"/>
      <c r="O137" s="58"/>
      <c r="P137" s="58"/>
      <c r="Q137" s="58"/>
      <c r="R137" s="58"/>
      <c r="S137" s="58"/>
      <c r="T137" s="58"/>
      <c r="U137" s="58"/>
      <c r="V137" s="812"/>
      <c r="W137" s="812"/>
      <c r="X137" s="58"/>
      <c r="Y137" s="58"/>
      <c r="Z137" s="58"/>
      <c r="AA137" s="58"/>
      <c r="AB137" s="58"/>
      <c r="AC137" s="58"/>
      <c r="AD137" s="58"/>
      <c r="AE137" s="58"/>
      <c r="AF137" s="58"/>
      <c r="AG137" s="58"/>
      <c r="AH137" s="58"/>
      <c r="AI137" s="58"/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8"/>
      <c r="AU137" s="58"/>
      <c r="AV137" s="58"/>
      <c r="AW137" s="58"/>
      <c r="AX137" s="58"/>
      <c r="AY137" s="58"/>
      <c r="AZ137" s="58"/>
      <c r="BA137" s="58"/>
      <c r="BB137" s="58"/>
      <c r="BC137" s="58"/>
    </row>
    <row r="138" spans="1:55">
      <c r="R138" s="58"/>
    </row>
    <row r="140" spans="1:55">
      <c r="R140" s="58"/>
    </row>
    <row r="141" spans="1:55">
      <c r="R141" s="58"/>
    </row>
  </sheetData>
  <mergeCells count="94">
    <mergeCell ref="D102:D105"/>
    <mergeCell ref="C119:C121"/>
    <mergeCell ref="E119:E121"/>
    <mergeCell ref="A123:A128"/>
    <mergeCell ref="B84:B90"/>
    <mergeCell ref="C84:C90"/>
    <mergeCell ref="D84:D90"/>
    <mergeCell ref="E84:E90"/>
    <mergeCell ref="A92:A105"/>
    <mergeCell ref="B92:B93"/>
    <mergeCell ref="C92:C93"/>
    <mergeCell ref="D92:D93"/>
    <mergeCell ref="E92:E93"/>
    <mergeCell ref="B94:B97"/>
    <mergeCell ref="C94:C97"/>
    <mergeCell ref="D94:D97"/>
    <mergeCell ref="E70:E78"/>
    <mergeCell ref="C79:C83"/>
    <mergeCell ref="D79:D83"/>
    <mergeCell ref="E79:E83"/>
    <mergeCell ref="E98:E101"/>
    <mergeCell ref="C98:C101"/>
    <mergeCell ref="D98:D101"/>
    <mergeCell ref="C70:C78"/>
    <mergeCell ref="D70:D78"/>
    <mergeCell ref="E94:E97"/>
    <mergeCell ref="E39:E40"/>
    <mergeCell ref="B41:B56"/>
    <mergeCell ref="C41:C56"/>
    <mergeCell ref="V4:Y4"/>
    <mergeCell ref="AA4:AB4"/>
    <mergeCell ref="B6:B17"/>
    <mergeCell ref="C6:C12"/>
    <mergeCell ref="D6:D12"/>
    <mergeCell ref="E6:E12"/>
    <mergeCell ref="C13:C17"/>
    <mergeCell ref="D13:D17"/>
    <mergeCell ref="E13:E17"/>
    <mergeCell ref="E102:E105"/>
    <mergeCell ref="C102:C105"/>
    <mergeCell ref="A106:A117"/>
    <mergeCell ref="B106:B109"/>
    <mergeCell ref="C106:C109"/>
    <mergeCell ref="D106:D109"/>
    <mergeCell ref="B114:B117"/>
    <mergeCell ref="C114:C117"/>
    <mergeCell ref="E106:E109"/>
    <mergeCell ref="B110:B113"/>
    <mergeCell ref="C110:C113"/>
    <mergeCell ref="D110:D113"/>
    <mergeCell ref="E110:E113"/>
    <mergeCell ref="D114:D117"/>
    <mergeCell ref="E114:E117"/>
    <mergeCell ref="B98:B105"/>
    <mergeCell ref="R3:T3"/>
    <mergeCell ref="H4:K4"/>
    <mergeCell ref="H3:K3"/>
    <mergeCell ref="L3:O3"/>
    <mergeCell ref="L4:O4"/>
    <mergeCell ref="R4:R5"/>
    <mergeCell ref="S4:S5"/>
    <mergeCell ref="T4:T5"/>
    <mergeCell ref="E18:E22"/>
    <mergeCell ref="E23:E36"/>
    <mergeCell ref="A6:A56"/>
    <mergeCell ref="B18:B36"/>
    <mergeCell ref="B37:B40"/>
    <mergeCell ref="C18:C22"/>
    <mergeCell ref="D18:D22"/>
    <mergeCell ref="C23:C36"/>
    <mergeCell ref="D23:D36"/>
    <mergeCell ref="C37:C38"/>
    <mergeCell ref="D37:D38"/>
    <mergeCell ref="D41:D56"/>
    <mergeCell ref="E41:E56"/>
    <mergeCell ref="E37:E38"/>
    <mergeCell ref="C39:C40"/>
    <mergeCell ref="D39:D40"/>
    <mergeCell ref="A58:A90"/>
    <mergeCell ref="B58:B62"/>
    <mergeCell ref="B63:B68"/>
    <mergeCell ref="C65:C68"/>
    <mergeCell ref="E58:E59"/>
    <mergeCell ref="E61:E62"/>
    <mergeCell ref="C58:C59"/>
    <mergeCell ref="D58:D59"/>
    <mergeCell ref="C61:C62"/>
    <mergeCell ref="D61:D62"/>
    <mergeCell ref="C63:C64"/>
    <mergeCell ref="D63:D64"/>
    <mergeCell ref="E63:E64"/>
    <mergeCell ref="D65:D68"/>
    <mergeCell ref="E65:E68"/>
    <mergeCell ref="B70:B83"/>
  </mergeCells>
  <conditionalFormatting sqref="H79:K90 H56:K56">
    <cfRule type="notContainsBlanks" dxfId="694" priority="23">
      <formula>LEN(TRIM(H56))&gt;0</formula>
    </cfRule>
  </conditionalFormatting>
  <conditionalFormatting sqref="L79:O90 L56:O56">
    <cfRule type="notContainsBlanks" dxfId="693" priority="22">
      <formula>LEN(TRIM(L56))&gt;0</formula>
    </cfRule>
  </conditionalFormatting>
  <conditionalFormatting sqref="P43">
    <cfRule type="colorScale" priority="1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43:K43">
    <cfRule type="notContainsBlanks" dxfId="692" priority="16">
      <formula>LEN(TRIM(H43))&gt;0</formula>
    </cfRule>
  </conditionalFormatting>
  <conditionalFormatting sqref="L43:O43">
    <cfRule type="notContainsBlanks" dxfId="691" priority="15">
      <formula>LEN(TRIM(L43))&gt;0</formula>
    </cfRule>
  </conditionalFormatting>
  <conditionalFormatting sqref="H53:K53">
    <cfRule type="notContainsBlanks" dxfId="690" priority="13">
      <formula>LEN(TRIM(H53))&gt;0</formula>
    </cfRule>
  </conditionalFormatting>
  <conditionalFormatting sqref="L53:O53">
    <cfRule type="notContainsBlanks" dxfId="689" priority="12">
      <formula>LEN(TRIM(L53))&gt;0</formula>
    </cfRule>
  </conditionalFormatting>
  <conditionalFormatting sqref="H78:K78">
    <cfRule type="notContainsBlanks" dxfId="688" priority="6">
      <formula>LEN(TRIM(H78))&gt;0</formula>
    </cfRule>
  </conditionalFormatting>
  <conditionalFormatting sqref="L78:O78">
    <cfRule type="notContainsBlanks" dxfId="687" priority="5">
      <formula>LEN(TRIM(L78))&gt;0</formula>
    </cfRule>
  </conditionalFormatting>
  <conditionalFormatting sqref="P78">
    <cfRule type="colorScale" priority="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19:K121">
    <cfRule type="notContainsBlanks" dxfId="686" priority="3">
      <formula>LEN(TRIM(H119))&gt;0</formula>
    </cfRule>
  </conditionalFormatting>
  <conditionalFormatting sqref="H44:K52 H92:K105 H3:K31 H74:K75 H58:K71 H33:K42">
    <cfRule type="notContainsBlanks" dxfId="685" priority="26">
      <formula>LEN(TRIM(H3))&gt;0</formula>
    </cfRule>
  </conditionalFormatting>
  <conditionalFormatting sqref="L44:O52 L92:O105 L3:O42 L74:O75 L58:O71">
    <cfRule type="notContainsBlanks" dxfId="684" priority="25">
      <formula>LEN(TRIM(L3))&gt;0</formula>
    </cfRule>
  </conditionalFormatting>
  <conditionalFormatting sqref="P2 P56 P44:P53 P92:P117 P79:P90 P58:P75 P6:P42">
    <cfRule type="colorScale" priority="2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2:K72">
    <cfRule type="notContainsBlanks" dxfId="683" priority="21">
      <formula>LEN(TRIM(H72))&gt;0</formula>
    </cfRule>
  </conditionalFormatting>
  <conditionalFormatting sqref="L72:O72">
    <cfRule type="notContainsBlanks" dxfId="682" priority="20">
      <formula>LEN(TRIM(L72))&gt;0</formula>
    </cfRule>
  </conditionalFormatting>
  <conditionalFormatting sqref="P54:P55">
    <cfRule type="colorScale" priority="1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3:K73">
    <cfRule type="notContainsBlanks" dxfId="681" priority="19">
      <formula>LEN(TRIM(H73))&gt;0</formula>
    </cfRule>
  </conditionalFormatting>
  <conditionalFormatting sqref="L73:O73">
    <cfRule type="notContainsBlanks" dxfId="680" priority="18">
      <formula>LEN(TRIM(L73))&gt;0</formula>
    </cfRule>
  </conditionalFormatting>
  <conditionalFormatting sqref="H54:K55">
    <cfRule type="notContainsBlanks" dxfId="679" priority="11">
      <formula>LEN(TRIM(H54))&gt;0</formula>
    </cfRule>
  </conditionalFormatting>
  <conditionalFormatting sqref="L54:O55">
    <cfRule type="notContainsBlanks" dxfId="678" priority="10">
      <formula>LEN(TRIM(L54))&gt;0</formula>
    </cfRule>
  </conditionalFormatting>
  <conditionalFormatting sqref="H76:K77">
    <cfRule type="notContainsBlanks" dxfId="677" priority="9">
      <formula>LEN(TRIM(H76))&gt;0</formula>
    </cfRule>
  </conditionalFormatting>
  <conditionalFormatting sqref="L76:O77">
    <cfRule type="notContainsBlanks" dxfId="676" priority="8">
      <formula>LEN(TRIM(L76))&gt;0</formula>
    </cfRule>
  </conditionalFormatting>
  <conditionalFormatting sqref="P76:P77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19:P121">
    <cfRule type="colorScale" priority="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32:K32">
    <cfRule type="notContainsBlanks" dxfId="675" priority="1">
      <formula>LEN(TRIM(H32))&gt;0</formula>
    </cfRule>
  </conditionalFormatting>
  <pageMargins left="0.7" right="0.7" top="0.75" bottom="0.75" header="0.3" footer="0.3"/>
  <pageSetup orientation="portrait" horizontalDpi="360" verticalDpi="36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C1099"/>
  <sheetViews>
    <sheetView topLeftCell="C1" workbookViewId="0">
      <pane xSplit="3" ySplit="29" topLeftCell="F108" activePane="bottomRight" state="frozen"/>
      <selection activeCell="C1" sqref="C1"/>
      <selection pane="topRight" activeCell="F1" sqref="F1"/>
      <selection pane="bottomLeft" activeCell="C30" sqref="C30"/>
      <selection pane="bottomRight" activeCell="M2" sqref="M2:O2"/>
    </sheetView>
  </sheetViews>
  <sheetFormatPr defaultColWidth="14.44140625" defaultRowHeight="13.2"/>
  <cols>
    <col min="1" max="1" width="3.77734375" style="375" customWidth="1"/>
    <col min="2" max="2" width="20.21875" hidden="1" customWidth="1"/>
    <col min="3" max="3" width="19.5546875" customWidth="1"/>
    <col min="4" max="4" width="8" hidden="1" customWidth="1"/>
    <col min="5" max="5" width="10.5546875" hidden="1" customWidth="1"/>
    <col min="6" max="6" width="39.44140625" customWidth="1"/>
    <col min="7" max="7" width="9.5546875" customWidth="1"/>
    <col min="8" max="15" width="6" customWidth="1"/>
    <col min="16" max="16" width="11.44140625" customWidth="1"/>
    <col min="17" max="17" width="2.44140625" customWidth="1"/>
    <col min="18" max="20" width="0" hidden="1" customWidth="1"/>
    <col min="21" max="21" width="2.5546875" hidden="1" customWidth="1"/>
    <col min="22" max="25" width="24.21875" customWidth="1"/>
    <col min="26" max="26" width="2.77734375" customWidth="1"/>
  </cols>
  <sheetData>
    <row r="1" spans="1:28" ht="15" customHeight="1" thickBot="1">
      <c r="C1" s="376" t="s">
        <v>760</v>
      </c>
    </row>
    <row r="2" spans="1:28" ht="15" customHeight="1" thickBot="1">
      <c r="M2" s="377"/>
      <c r="N2" s="378"/>
      <c r="O2" s="25" t="s">
        <v>31</v>
      </c>
      <c r="P2" s="12">
        <f>AVERAGE(P6:P112)</f>
        <v>0</v>
      </c>
    </row>
    <row r="3" spans="1:28" ht="15" customHeight="1" thickBot="1">
      <c r="A3" t="s">
        <v>63</v>
      </c>
      <c r="C3" s="307" t="s">
        <v>254</v>
      </c>
      <c r="E3" s="379" t="s">
        <v>17</v>
      </c>
      <c r="F3" s="380"/>
      <c r="G3" s="813"/>
      <c r="H3" s="2363" t="s">
        <v>18</v>
      </c>
      <c r="I3" s="2364"/>
      <c r="J3" s="2364"/>
      <c r="K3" s="2365"/>
      <c r="L3" s="2363" t="s">
        <v>18</v>
      </c>
      <c r="M3" s="2818"/>
      <c r="N3" s="2818"/>
      <c r="O3" s="2819"/>
      <c r="P3" s="382"/>
      <c r="R3" s="2369" t="s">
        <v>64</v>
      </c>
      <c r="S3" s="2370"/>
      <c r="T3" s="2371"/>
      <c r="U3" s="383"/>
      <c r="V3" s="384"/>
      <c r="W3" s="385"/>
      <c r="X3" s="384"/>
      <c r="Y3" s="385"/>
      <c r="Z3" s="386"/>
      <c r="AA3" s="384"/>
      <c r="AB3" s="385"/>
    </row>
    <row r="4" spans="1:28" ht="15" customHeight="1" thickBot="1">
      <c r="G4" s="814"/>
      <c r="H4" s="2384" t="s">
        <v>32</v>
      </c>
      <c r="I4" s="2384"/>
      <c r="J4" s="2384"/>
      <c r="K4" s="2384"/>
      <c r="L4" s="2384" t="s">
        <v>33</v>
      </c>
      <c r="M4" s="2384"/>
      <c r="N4" s="2384"/>
      <c r="O4" s="2384"/>
      <c r="P4" s="388" t="s">
        <v>34</v>
      </c>
      <c r="R4" s="2382" t="s">
        <v>13</v>
      </c>
      <c r="S4" s="2382" t="s">
        <v>19</v>
      </c>
      <c r="T4" s="2382" t="s">
        <v>30</v>
      </c>
      <c r="U4" s="383"/>
      <c r="V4" s="2400" t="s">
        <v>604</v>
      </c>
      <c r="W4" s="2401"/>
      <c r="X4" s="2401"/>
      <c r="Y4" s="2402"/>
      <c r="Z4" s="389"/>
      <c r="AA4" s="2419" t="s">
        <v>20</v>
      </c>
      <c r="AB4" s="2420"/>
    </row>
    <row r="5" spans="1:28" ht="27.75" customHeight="1">
      <c r="A5" s="13" t="s">
        <v>65</v>
      </c>
      <c r="B5" s="14" t="s">
        <v>66</v>
      </c>
      <c r="C5" s="169" t="s">
        <v>67</v>
      </c>
      <c r="D5" s="16" t="s">
        <v>68</v>
      </c>
      <c r="E5" s="17" t="s">
        <v>69</v>
      </c>
      <c r="F5" s="390" t="s">
        <v>585</v>
      </c>
      <c r="G5" s="174" t="s">
        <v>70</v>
      </c>
      <c r="H5" s="391" t="s">
        <v>10</v>
      </c>
      <c r="I5" s="391" t="s">
        <v>21</v>
      </c>
      <c r="J5" s="391" t="s">
        <v>22</v>
      </c>
      <c r="K5" s="391" t="s">
        <v>23</v>
      </c>
      <c r="L5" s="391" t="s">
        <v>10</v>
      </c>
      <c r="M5" s="391" t="s">
        <v>21</v>
      </c>
      <c r="N5" s="391" t="s">
        <v>22</v>
      </c>
      <c r="O5" s="391" t="s">
        <v>23</v>
      </c>
      <c r="P5" s="393" t="s">
        <v>71</v>
      </c>
      <c r="R5" s="2820"/>
      <c r="S5" s="2820"/>
      <c r="T5" s="2820"/>
      <c r="U5" s="394"/>
      <c r="V5" s="395" t="s">
        <v>35</v>
      </c>
      <c r="W5" s="396" t="s">
        <v>36</v>
      </c>
      <c r="X5" s="396" t="s">
        <v>37</v>
      </c>
      <c r="Y5" s="397" t="s">
        <v>38</v>
      </c>
      <c r="Z5" s="398"/>
      <c r="AA5" s="71" t="s">
        <v>2</v>
      </c>
      <c r="AB5" s="72" t="s">
        <v>24</v>
      </c>
    </row>
    <row r="6" spans="1:28" ht="27.75" hidden="1" customHeight="1">
      <c r="A6" s="2372" t="s">
        <v>72</v>
      </c>
      <c r="B6" s="2421" t="s">
        <v>73</v>
      </c>
      <c r="C6" s="2423" t="s">
        <v>74</v>
      </c>
      <c r="D6" s="2426">
        <v>0.87</v>
      </c>
      <c r="E6" s="2429" t="s">
        <v>75</v>
      </c>
      <c r="F6" s="380"/>
      <c r="G6" s="190"/>
      <c r="H6" s="367"/>
      <c r="I6" s="367"/>
      <c r="J6" s="367"/>
      <c r="K6" s="367"/>
      <c r="L6" s="163"/>
      <c r="M6" s="163"/>
      <c r="N6" s="163"/>
      <c r="O6" s="163"/>
      <c r="P6" s="69"/>
      <c r="R6" s="815"/>
      <c r="S6" s="300"/>
      <c r="T6" s="816"/>
      <c r="V6" s="188"/>
      <c r="W6" s="401"/>
      <c r="X6" s="401"/>
      <c r="Y6" s="189"/>
      <c r="AA6" s="188"/>
      <c r="AB6" s="189"/>
    </row>
    <row r="7" spans="1:28" ht="27.75" hidden="1" customHeight="1">
      <c r="A7" s="2372"/>
      <c r="B7" s="2422"/>
      <c r="C7" s="2423"/>
      <c r="D7" s="2427"/>
      <c r="E7" s="2395"/>
      <c r="F7" s="380"/>
      <c r="G7" s="190"/>
      <c r="H7" s="367"/>
      <c r="I7" s="367"/>
      <c r="J7" s="367"/>
      <c r="K7" s="367"/>
      <c r="L7" s="163"/>
      <c r="M7" s="163"/>
      <c r="N7" s="163"/>
      <c r="O7" s="163"/>
      <c r="P7" s="69"/>
      <c r="R7" s="190"/>
      <c r="S7" s="26"/>
      <c r="T7" s="191"/>
      <c r="V7" s="190"/>
      <c r="W7" s="26"/>
      <c r="X7" s="26"/>
      <c r="Y7" s="191"/>
      <c r="AA7" s="190"/>
      <c r="AB7" s="191"/>
    </row>
    <row r="8" spans="1:28" ht="27.75" hidden="1" customHeight="1">
      <c r="A8" s="2372"/>
      <c r="B8" s="2422"/>
      <c r="C8" s="2423"/>
      <c r="D8" s="2427"/>
      <c r="E8" s="2395"/>
      <c r="F8" s="380"/>
      <c r="G8" s="190"/>
      <c r="H8" s="367"/>
      <c r="I8" s="367"/>
      <c r="J8" s="367"/>
      <c r="K8" s="367"/>
      <c r="L8" s="163"/>
      <c r="M8" s="163"/>
      <c r="N8" s="163"/>
      <c r="O8" s="163"/>
      <c r="P8" s="69"/>
      <c r="R8" s="190"/>
      <c r="S8" s="26"/>
      <c r="T8" s="191"/>
      <c r="V8" s="190"/>
      <c r="W8" s="26"/>
      <c r="X8" s="26"/>
      <c r="Y8" s="191"/>
      <c r="AA8" s="190"/>
      <c r="AB8" s="191"/>
    </row>
    <row r="9" spans="1:28" ht="27.75" hidden="1" customHeight="1" thickBot="1">
      <c r="A9" s="2372"/>
      <c r="B9" s="2422"/>
      <c r="C9" s="2425"/>
      <c r="D9" s="2428"/>
      <c r="E9" s="2413"/>
      <c r="F9" s="417"/>
      <c r="G9" s="343"/>
      <c r="H9" s="367"/>
      <c r="I9" s="367"/>
      <c r="J9" s="367"/>
      <c r="K9" s="367"/>
      <c r="L9" s="163"/>
      <c r="M9" s="163"/>
      <c r="N9" s="163"/>
      <c r="O9" s="163"/>
      <c r="P9" s="69"/>
      <c r="R9" s="190"/>
      <c r="S9" s="26"/>
      <c r="T9" s="191"/>
      <c r="V9" s="190"/>
      <c r="W9" s="26"/>
      <c r="X9" s="26"/>
      <c r="Y9" s="191"/>
      <c r="AA9" s="190"/>
      <c r="AB9" s="191"/>
    </row>
    <row r="10" spans="1:28" ht="27.75" hidden="1" customHeight="1">
      <c r="A10" s="2372"/>
      <c r="B10" s="2422"/>
      <c r="C10" s="2406" t="s">
        <v>76</v>
      </c>
      <c r="D10" s="2431">
        <v>0.63</v>
      </c>
      <c r="E10" s="2416" t="s">
        <v>77</v>
      </c>
      <c r="F10" s="416"/>
      <c r="G10" s="188"/>
      <c r="H10" s="367"/>
      <c r="I10" s="367"/>
      <c r="J10" s="367"/>
      <c r="K10" s="367"/>
      <c r="L10" s="163"/>
      <c r="M10" s="163"/>
      <c r="N10" s="163"/>
      <c r="O10" s="163"/>
      <c r="P10" s="69"/>
      <c r="R10" s="190"/>
      <c r="S10" s="26"/>
      <c r="T10" s="191"/>
      <c r="V10" s="190"/>
      <c r="W10" s="26"/>
      <c r="X10" s="26"/>
      <c r="Y10" s="191"/>
      <c r="AA10" s="190"/>
      <c r="AB10" s="191"/>
    </row>
    <row r="11" spans="1:28" ht="27.75" hidden="1" customHeight="1">
      <c r="A11" s="2372"/>
      <c r="B11" s="2422"/>
      <c r="C11" s="2430"/>
      <c r="D11" s="2432"/>
      <c r="E11" s="2417"/>
      <c r="F11" s="380"/>
      <c r="G11" s="190"/>
      <c r="H11" s="367"/>
      <c r="I11" s="367"/>
      <c r="J11" s="367"/>
      <c r="K11" s="367"/>
      <c r="L11" s="163"/>
      <c r="M11" s="163"/>
      <c r="N11" s="163"/>
      <c r="O11" s="163"/>
      <c r="P11" s="69"/>
      <c r="R11" s="190"/>
      <c r="S11" s="26"/>
      <c r="T11" s="191"/>
      <c r="V11" s="190"/>
      <c r="W11" s="26"/>
      <c r="X11" s="26"/>
      <c r="Y11" s="191"/>
      <c r="AA11" s="190"/>
      <c r="AB11" s="191"/>
    </row>
    <row r="12" spans="1:28" ht="27.75" hidden="1" customHeight="1">
      <c r="A12" s="2372"/>
      <c r="B12" s="2422"/>
      <c r="C12" s="2430"/>
      <c r="D12" s="2432"/>
      <c r="E12" s="2417"/>
      <c r="F12" s="380"/>
      <c r="G12" s="190"/>
      <c r="H12" s="367"/>
      <c r="I12" s="367"/>
      <c r="J12" s="367"/>
      <c r="K12" s="367"/>
      <c r="L12" s="163"/>
      <c r="M12" s="163"/>
      <c r="N12" s="163"/>
      <c r="O12" s="163"/>
      <c r="P12" s="69"/>
      <c r="R12" s="190"/>
      <c r="S12" s="26"/>
      <c r="T12" s="191"/>
      <c r="V12" s="190"/>
      <c r="W12" s="26"/>
      <c r="X12" s="26"/>
      <c r="Y12" s="191"/>
      <c r="AA12" s="190"/>
      <c r="AB12" s="191"/>
    </row>
    <row r="13" spans="1:28" ht="32.25" hidden="1" customHeight="1" thickBot="1">
      <c r="A13" s="2373"/>
      <c r="B13" s="2527"/>
      <c r="C13" s="2529"/>
      <c r="D13" s="2438"/>
      <c r="E13" s="2418"/>
      <c r="F13" s="417"/>
      <c r="G13" s="343"/>
      <c r="H13" s="367"/>
      <c r="I13" s="367"/>
      <c r="J13" s="367"/>
      <c r="K13" s="367"/>
      <c r="L13" s="163"/>
      <c r="M13" s="163"/>
      <c r="N13" s="163"/>
      <c r="O13" s="163"/>
      <c r="P13" s="69"/>
      <c r="R13" s="190"/>
      <c r="S13" s="26"/>
      <c r="T13" s="191"/>
      <c r="V13" s="190"/>
      <c r="W13" s="26"/>
      <c r="X13" s="26"/>
      <c r="Y13" s="191"/>
      <c r="AA13" s="190"/>
      <c r="AB13" s="191"/>
    </row>
    <row r="14" spans="1:28" ht="32.25" hidden="1" customHeight="1">
      <c r="A14" s="2373"/>
      <c r="B14" s="2433" t="s">
        <v>78</v>
      </c>
      <c r="C14" s="2435" t="s">
        <v>79</v>
      </c>
      <c r="D14" s="2431">
        <v>0.44</v>
      </c>
      <c r="E14" s="2416" t="s">
        <v>80</v>
      </c>
      <c r="F14" s="416"/>
      <c r="G14" s="188"/>
      <c r="H14" s="367"/>
      <c r="I14" s="367"/>
      <c r="J14" s="367"/>
      <c r="K14" s="367"/>
      <c r="L14" s="163"/>
      <c r="M14" s="163"/>
      <c r="N14" s="163"/>
      <c r="O14" s="163"/>
      <c r="P14" s="69"/>
      <c r="R14" s="190"/>
      <c r="S14" s="26"/>
      <c r="T14" s="191"/>
      <c r="V14" s="190"/>
      <c r="W14" s="26"/>
      <c r="X14" s="26"/>
      <c r="Y14" s="191"/>
      <c r="AA14" s="190"/>
      <c r="AB14" s="191"/>
    </row>
    <row r="15" spans="1:28" ht="32.25" hidden="1" customHeight="1">
      <c r="A15" s="2373"/>
      <c r="B15" s="2434"/>
      <c r="C15" s="2436"/>
      <c r="D15" s="2432"/>
      <c r="E15" s="2417"/>
      <c r="F15" s="380"/>
      <c r="G15" s="190"/>
      <c r="H15" s="367"/>
      <c r="I15" s="367"/>
      <c r="J15" s="367"/>
      <c r="K15" s="367"/>
      <c r="L15" s="163"/>
      <c r="M15" s="163"/>
      <c r="N15" s="163"/>
      <c r="O15" s="163"/>
      <c r="P15" s="69"/>
      <c r="R15" s="190"/>
      <c r="S15" s="26"/>
      <c r="T15" s="191"/>
      <c r="V15" s="190"/>
      <c r="W15" s="26"/>
      <c r="X15" s="26"/>
      <c r="Y15" s="191"/>
      <c r="AA15" s="190"/>
      <c r="AB15" s="191"/>
    </row>
    <row r="16" spans="1:28" ht="32.25" hidden="1" customHeight="1">
      <c r="A16" s="2373"/>
      <c r="B16" s="2434"/>
      <c r="C16" s="2436"/>
      <c r="D16" s="2432"/>
      <c r="E16" s="2417"/>
      <c r="F16" s="380"/>
      <c r="G16" s="190"/>
      <c r="H16" s="367"/>
      <c r="I16" s="367"/>
      <c r="J16" s="367"/>
      <c r="K16" s="367"/>
      <c r="L16" s="163"/>
      <c r="M16" s="163"/>
      <c r="N16" s="163"/>
      <c r="O16" s="163"/>
      <c r="P16" s="69"/>
      <c r="R16" s="190"/>
      <c r="S16" s="26"/>
      <c r="T16" s="191"/>
      <c r="V16" s="190"/>
      <c r="W16" s="26"/>
      <c r="X16" s="26"/>
      <c r="Y16" s="191"/>
      <c r="AA16" s="190"/>
      <c r="AB16" s="191"/>
    </row>
    <row r="17" spans="1:28" ht="33.75" hidden="1" customHeight="1" thickBot="1">
      <c r="A17" s="2373"/>
      <c r="B17" s="2434"/>
      <c r="C17" s="2437"/>
      <c r="D17" s="2438"/>
      <c r="E17" s="2418"/>
      <c r="F17" s="417"/>
      <c r="G17" s="343"/>
      <c r="H17" s="367"/>
      <c r="I17" s="367"/>
      <c r="J17" s="367"/>
      <c r="K17" s="367"/>
      <c r="L17" s="163"/>
      <c r="M17" s="163"/>
      <c r="N17" s="163"/>
      <c r="O17" s="163"/>
      <c r="P17" s="69"/>
      <c r="R17" s="190"/>
      <c r="S17" s="26"/>
      <c r="T17" s="191"/>
      <c r="V17" s="190"/>
      <c r="W17" s="26"/>
      <c r="X17" s="26"/>
      <c r="Y17" s="191"/>
      <c r="AA17" s="190"/>
      <c r="AB17" s="191"/>
    </row>
    <row r="18" spans="1:28" ht="33.75" hidden="1" customHeight="1">
      <c r="A18" s="2373"/>
      <c r="B18" s="2434"/>
      <c r="C18" s="2439" t="s">
        <v>81</v>
      </c>
      <c r="D18" s="2836"/>
      <c r="E18" s="2821"/>
      <c r="F18" s="416"/>
      <c r="G18" s="188"/>
      <c r="H18" s="367"/>
      <c r="I18" s="367"/>
      <c r="J18" s="367"/>
      <c r="K18" s="367"/>
      <c r="L18" s="163"/>
      <c r="M18" s="163"/>
      <c r="N18" s="163"/>
      <c r="O18" s="163"/>
      <c r="P18" s="69"/>
      <c r="R18" s="190"/>
      <c r="S18" s="26"/>
      <c r="T18" s="191"/>
      <c r="V18" s="190"/>
      <c r="W18" s="26"/>
      <c r="X18" s="26"/>
      <c r="Y18" s="191"/>
      <c r="AA18" s="190"/>
      <c r="AB18" s="191"/>
    </row>
    <row r="19" spans="1:28" ht="33.75" hidden="1" customHeight="1">
      <c r="A19" s="2373"/>
      <c r="B19" s="2434"/>
      <c r="C19" s="2440"/>
      <c r="D19" s="2837"/>
      <c r="E19" s="2822"/>
      <c r="F19" s="380"/>
      <c r="G19" s="190"/>
      <c r="H19" s="367"/>
      <c r="I19" s="367"/>
      <c r="J19" s="367"/>
      <c r="K19" s="367"/>
      <c r="L19" s="163"/>
      <c r="M19" s="163"/>
      <c r="N19" s="163"/>
      <c r="O19" s="163"/>
      <c r="P19" s="69"/>
      <c r="R19" s="190"/>
      <c r="S19" s="26"/>
      <c r="T19" s="191"/>
      <c r="V19" s="190"/>
      <c r="W19" s="26"/>
      <c r="X19" s="26"/>
      <c r="Y19" s="191"/>
      <c r="AA19" s="190"/>
      <c r="AB19" s="191"/>
    </row>
    <row r="20" spans="1:28" ht="37.5" hidden="1" customHeight="1">
      <c r="A20" s="2373"/>
      <c r="B20" s="2434"/>
      <c r="C20" s="2440"/>
      <c r="D20" s="2837"/>
      <c r="E20" s="2822"/>
      <c r="F20" s="380"/>
      <c r="G20" s="190"/>
      <c r="H20" s="367"/>
      <c r="I20" s="367"/>
      <c r="J20" s="367"/>
      <c r="K20" s="367"/>
      <c r="L20" s="163"/>
      <c r="M20" s="163"/>
      <c r="N20" s="163"/>
      <c r="O20" s="163"/>
      <c r="P20" s="69"/>
      <c r="R20" s="190"/>
      <c r="S20" s="26"/>
      <c r="T20" s="191"/>
      <c r="V20" s="190"/>
      <c r="W20" s="26"/>
      <c r="X20" s="26"/>
      <c r="Y20" s="191"/>
      <c r="AA20" s="190"/>
      <c r="AB20" s="191"/>
    </row>
    <row r="21" spans="1:28" ht="39" hidden="1" customHeight="1" thickBot="1">
      <c r="A21" s="2373"/>
      <c r="B21" s="2528"/>
      <c r="C21" s="2530"/>
      <c r="D21" s="2838"/>
      <c r="E21" s="2823"/>
      <c r="F21" s="417"/>
      <c r="G21" s="343"/>
      <c r="H21" s="367"/>
      <c r="I21" s="367"/>
      <c r="J21" s="367"/>
      <c r="K21" s="367"/>
      <c r="L21" s="163"/>
      <c r="M21" s="163"/>
      <c r="N21" s="163"/>
      <c r="O21" s="163"/>
      <c r="P21" s="69"/>
      <c r="R21" s="190"/>
      <c r="S21" s="26"/>
      <c r="T21" s="191"/>
      <c r="V21" s="190"/>
      <c r="W21" s="26"/>
      <c r="X21" s="26"/>
      <c r="Y21" s="191"/>
      <c r="AA21" s="190"/>
      <c r="AB21" s="191"/>
    </row>
    <row r="22" spans="1:28" ht="32.25" hidden="1" customHeight="1">
      <c r="A22" s="2373"/>
      <c r="B22" s="2403" t="s">
        <v>128</v>
      </c>
      <c r="C22" s="2406" t="s">
        <v>82</v>
      </c>
      <c r="D22" s="2409">
        <v>0.92</v>
      </c>
      <c r="E22" s="2412" t="s">
        <v>75</v>
      </c>
      <c r="F22" s="817"/>
      <c r="G22" s="188"/>
      <c r="H22" s="367"/>
      <c r="I22" s="367"/>
      <c r="J22" s="367"/>
      <c r="K22" s="367"/>
      <c r="L22" s="163"/>
      <c r="M22" s="163"/>
      <c r="N22" s="163"/>
      <c r="O22" s="163"/>
      <c r="P22" s="69"/>
      <c r="R22" s="500"/>
      <c r="S22" s="477"/>
      <c r="T22" s="818"/>
      <c r="V22" s="190"/>
      <c r="W22" s="26"/>
      <c r="X22" s="26"/>
      <c r="Y22" s="191"/>
      <c r="AA22" s="190"/>
      <c r="AB22" s="191"/>
    </row>
    <row r="23" spans="1:28" ht="32.25" hidden="1" customHeight="1">
      <c r="A23" s="2373"/>
      <c r="B23" s="2404"/>
      <c r="C23" s="2407"/>
      <c r="D23" s="2410"/>
      <c r="E23" s="2395"/>
      <c r="F23" s="380"/>
      <c r="G23" s="190"/>
      <c r="H23" s="367"/>
      <c r="I23" s="367"/>
      <c r="J23" s="367"/>
      <c r="K23" s="367"/>
      <c r="L23" s="163"/>
      <c r="M23" s="163"/>
      <c r="N23" s="163"/>
      <c r="O23" s="163"/>
      <c r="P23" s="69"/>
      <c r="R23" s="190"/>
      <c r="S23" s="26"/>
      <c r="T23" s="191"/>
      <c r="V23" s="190"/>
      <c r="W23" s="26"/>
      <c r="X23" s="26"/>
      <c r="Y23" s="191"/>
      <c r="AA23" s="190"/>
      <c r="AB23" s="191"/>
    </row>
    <row r="24" spans="1:28" ht="32.25" hidden="1" customHeight="1">
      <c r="A24" s="2373"/>
      <c r="B24" s="2404"/>
      <c r="C24" s="2407"/>
      <c r="D24" s="2410"/>
      <c r="E24" s="2395"/>
      <c r="F24" s="380"/>
      <c r="G24" s="190"/>
      <c r="H24" s="367"/>
      <c r="I24" s="367"/>
      <c r="J24" s="367"/>
      <c r="K24" s="367"/>
      <c r="L24" s="163"/>
      <c r="M24" s="163"/>
      <c r="N24" s="163"/>
      <c r="O24" s="163"/>
      <c r="P24" s="69"/>
      <c r="R24" s="190"/>
      <c r="S24" s="26"/>
      <c r="T24" s="191"/>
      <c r="V24" s="190"/>
      <c r="W24" s="26"/>
      <c r="X24" s="26"/>
      <c r="Y24" s="191"/>
      <c r="AA24" s="190"/>
      <c r="AB24" s="191"/>
    </row>
    <row r="25" spans="1:28" ht="32.25" hidden="1" customHeight="1" thickBot="1">
      <c r="A25" s="2373"/>
      <c r="B25" s="2404"/>
      <c r="C25" s="2408"/>
      <c r="D25" s="2411"/>
      <c r="E25" s="2413"/>
      <c r="F25" s="417"/>
      <c r="G25" s="343"/>
      <c r="H25" s="367"/>
      <c r="I25" s="367"/>
      <c r="J25" s="367"/>
      <c r="K25" s="367"/>
      <c r="L25" s="163"/>
      <c r="M25" s="163"/>
      <c r="N25" s="163"/>
      <c r="O25" s="163"/>
      <c r="P25" s="69"/>
      <c r="R25" s="190"/>
      <c r="S25" s="26"/>
      <c r="T25" s="191"/>
      <c r="V25" s="190"/>
      <c r="W25" s="26"/>
      <c r="X25" s="26"/>
      <c r="Y25" s="191"/>
      <c r="AA25" s="190"/>
      <c r="AB25" s="191"/>
    </row>
    <row r="26" spans="1:28" ht="25.5" hidden="1" customHeight="1">
      <c r="A26" s="2373"/>
      <c r="B26" s="2404"/>
      <c r="C26" s="2414" t="s">
        <v>83</v>
      </c>
      <c r="D26" s="2409">
        <v>0.83</v>
      </c>
      <c r="E26" s="2416" t="s">
        <v>77</v>
      </c>
      <c r="F26" s="416"/>
      <c r="G26" s="188"/>
      <c r="H26" s="367"/>
      <c r="I26" s="367"/>
      <c r="J26" s="367"/>
      <c r="K26" s="367"/>
      <c r="L26" s="163"/>
      <c r="M26" s="163"/>
      <c r="N26" s="163"/>
      <c r="O26" s="163"/>
      <c r="P26" s="69"/>
      <c r="R26" s="190"/>
      <c r="S26" s="26"/>
      <c r="T26" s="191"/>
      <c r="V26" s="190"/>
      <c r="W26" s="26"/>
      <c r="X26" s="26"/>
      <c r="Y26" s="191"/>
      <c r="AA26" s="190"/>
      <c r="AB26" s="191"/>
    </row>
    <row r="27" spans="1:28" ht="25.5" hidden="1" customHeight="1">
      <c r="A27" s="2373"/>
      <c r="B27" s="2404"/>
      <c r="C27" s="2391"/>
      <c r="D27" s="2410"/>
      <c r="E27" s="2417"/>
      <c r="F27" s="380"/>
      <c r="G27" s="190"/>
      <c r="H27" s="367"/>
      <c r="I27" s="367"/>
      <c r="J27" s="367"/>
      <c r="K27" s="367"/>
      <c r="L27" s="163"/>
      <c r="M27" s="163"/>
      <c r="N27" s="163"/>
      <c r="O27" s="163"/>
      <c r="P27" s="69"/>
      <c r="R27" s="190"/>
      <c r="S27" s="26"/>
      <c r="T27" s="191"/>
      <c r="V27" s="190"/>
      <c r="W27" s="26"/>
      <c r="X27" s="26"/>
      <c r="Y27" s="191"/>
      <c r="AA27" s="190"/>
      <c r="AB27" s="191"/>
    </row>
    <row r="28" spans="1:28" ht="25.5" hidden="1" customHeight="1">
      <c r="A28" s="2373"/>
      <c r="B28" s="2404"/>
      <c r="C28" s="2391"/>
      <c r="D28" s="2410"/>
      <c r="E28" s="2417"/>
      <c r="F28" s="380"/>
      <c r="G28" s="190"/>
      <c r="H28" s="367"/>
      <c r="I28" s="367"/>
      <c r="J28" s="367"/>
      <c r="K28" s="367"/>
      <c r="L28" s="163"/>
      <c r="M28" s="163"/>
      <c r="N28" s="163"/>
      <c r="O28" s="163"/>
      <c r="P28" s="69"/>
      <c r="R28" s="190"/>
      <c r="S28" s="26"/>
      <c r="T28" s="191"/>
      <c r="V28" s="190"/>
      <c r="W28" s="26"/>
      <c r="X28" s="26"/>
      <c r="Y28" s="191"/>
      <c r="AA28" s="190"/>
      <c r="AB28" s="191"/>
    </row>
    <row r="29" spans="1:28" ht="25.5" hidden="1" customHeight="1" thickBot="1">
      <c r="A29" s="2373"/>
      <c r="B29" s="2405"/>
      <c r="C29" s="2415"/>
      <c r="D29" s="2411"/>
      <c r="E29" s="2418"/>
      <c r="F29" s="417"/>
      <c r="G29" s="343"/>
      <c r="H29" s="350"/>
      <c r="I29" s="350"/>
      <c r="J29" s="350"/>
      <c r="K29" s="350"/>
      <c r="L29" s="164"/>
      <c r="M29" s="164"/>
      <c r="N29" s="164"/>
      <c r="O29" s="164"/>
      <c r="P29" s="70"/>
      <c r="Q29" s="171"/>
      <c r="R29" s="343"/>
      <c r="S29" s="93"/>
      <c r="T29" s="342"/>
      <c r="V29" s="190"/>
      <c r="W29" s="26"/>
      <c r="X29" s="26"/>
      <c r="Y29" s="191"/>
      <c r="AA29" s="190"/>
      <c r="AB29" s="191"/>
    </row>
    <row r="30" spans="1:28" ht="45.75" customHeight="1">
      <c r="A30" s="2373"/>
      <c r="B30" s="2388" t="s">
        <v>84</v>
      </c>
      <c r="C30" s="2391" t="s">
        <v>85</v>
      </c>
      <c r="D30" s="2393">
        <v>0.84</v>
      </c>
      <c r="E30" s="2395" t="s">
        <v>75</v>
      </c>
      <c r="F30" s="18" t="s">
        <v>152</v>
      </c>
      <c r="G30" s="413">
        <v>2</v>
      </c>
      <c r="H30" s="352">
        <v>1</v>
      </c>
      <c r="I30" s="352"/>
      <c r="J30" s="352">
        <v>1</v>
      </c>
      <c r="K30" s="352"/>
      <c r="L30" s="166"/>
      <c r="M30" s="166"/>
      <c r="N30" s="166"/>
      <c r="O30" s="166"/>
      <c r="P30" s="68">
        <f>(SUM(L30:O30)/SUM(H30:K30))</f>
        <v>0</v>
      </c>
      <c r="R30" s="86">
        <v>40000</v>
      </c>
      <c r="S30" s="87">
        <v>0</v>
      </c>
      <c r="T30" s="87">
        <f>R30-S30</f>
        <v>40000</v>
      </c>
      <c r="V30" s="190"/>
      <c r="W30" s="26"/>
      <c r="X30" s="26"/>
      <c r="Y30" s="191"/>
      <c r="AA30" s="190"/>
      <c r="AB30" s="191"/>
    </row>
    <row r="31" spans="1:28" ht="28.5" customHeight="1" thickBot="1">
      <c r="A31" s="2373"/>
      <c r="B31" s="2389"/>
      <c r="C31" s="2391"/>
      <c r="D31" s="2393"/>
      <c r="E31" s="2395"/>
      <c r="F31" s="428" t="s">
        <v>153</v>
      </c>
      <c r="G31" s="399">
        <v>52</v>
      </c>
      <c r="H31" s="367">
        <v>13</v>
      </c>
      <c r="I31" s="367">
        <v>13</v>
      </c>
      <c r="J31" s="367">
        <v>13</v>
      </c>
      <c r="K31" s="367">
        <v>13</v>
      </c>
      <c r="L31" s="163"/>
      <c r="M31" s="163"/>
      <c r="N31" s="163"/>
      <c r="O31" s="163"/>
      <c r="P31" s="69">
        <f>(SUM(L31:O31)/SUM(H31:K31))</f>
        <v>0</v>
      </c>
      <c r="R31" s="88">
        <v>30000</v>
      </c>
      <c r="S31" s="89"/>
      <c r="T31" s="87">
        <f>R31-S31</f>
        <v>30000</v>
      </c>
      <c r="V31" s="190"/>
      <c r="W31" s="26"/>
      <c r="X31" s="26"/>
      <c r="Y31" s="191"/>
      <c r="AA31" s="190"/>
      <c r="AB31" s="191"/>
    </row>
    <row r="32" spans="1:28" ht="31.5" customHeight="1">
      <c r="A32" s="2373"/>
      <c r="B32" s="2389"/>
      <c r="C32" s="2391"/>
      <c r="D32" s="2393"/>
      <c r="E32" s="2395"/>
      <c r="F32" s="471" t="s">
        <v>53</v>
      </c>
      <c r="G32" s="407">
        <v>260</v>
      </c>
      <c r="H32" s="367">
        <v>65</v>
      </c>
      <c r="I32" s="367">
        <v>65</v>
      </c>
      <c r="J32" s="367">
        <v>65</v>
      </c>
      <c r="K32" s="367">
        <v>65</v>
      </c>
      <c r="L32" s="163"/>
      <c r="M32" s="163"/>
      <c r="N32" s="163"/>
      <c r="O32" s="163"/>
      <c r="P32" s="69">
        <f>(SUM(L32:O32)/SUM(H32:K32))</f>
        <v>0</v>
      </c>
      <c r="R32" s="88">
        <v>200000</v>
      </c>
      <c r="S32" s="89">
        <v>100000</v>
      </c>
      <c r="T32" s="87">
        <f>R32-S32</f>
        <v>100000</v>
      </c>
      <c r="V32" s="190"/>
      <c r="W32" s="26"/>
      <c r="X32" s="26"/>
      <c r="Y32" s="191"/>
      <c r="AA32" s="190"/>
      <c r="AB32" s="191"/>
    </row>
    <row r="33" spans="1:28" ht="53.25" customHeight="1">
      <c r="A33" s="2373"/>
      <c r="B33" s="2389"/>
      <c r="C33" s="2391"/>
      <c r="D33" s="2393"/>
      <c r="E33" s="2395"/>
      <c r="F33" s="18" t="s">
        <v>154</v>
      </c>
      <c r="G33" s="399">
        <v>1</v>
      </c>
      <c r="H33" s="367">
        <v>1</v>
      </c>
      <c r="I33" s="367"/>
      <c r="J33" s="367"/>
      <c r="K33" s="367"/>
      <c r="L33" s="163"/>
      <c r="M33" s="163"/>
      <c r="N33" s="163"/>
      <c r="O33" s="163"/>
      <c r="P33" s="69">
        <f>(SUM(L33:O33)/SUM(H33:K33))</f>
        <v>0</v>
      </c>
      <c r="R33" s="88">
        <v>180000</v>
      </c>
      <c r="S33" s="89"/>
      <c r="T33" s="87">
        <f>R33-S33</f>
        <v>180000</v>
      </c>
      <c r="V33" s="190"/>
      <c r="W33" s="26"/>
      <c r="X33" s="26"/>
      <c r="Y33" s="191"/>
      <c r="AA33" s="190"/>
      <c r="AB33" s="191"/>
    </row>
    <row r="34" spans="1:28" s="158" customFormat="1" ht="9" customHeight="1" thickBot="1">
      <c r="A34" s="414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194"/>
      <c r="R34" s="194"/>
      <c r="S34" s="301"/>
      <c r="T34" s="195"/>
      <c r="V34" s="194"/>
      <c r="W34" s="301"/>
      <c r="X34" s="301"/>
      <c r="Y34" s="195"/>
      <c r="AA34" s="194"/>
      <c r="AB34" s="195"/>
    </row>
    <row r="35" spans="1:28" ht="33" hidden="1" customHeight="1">
      <c r="A35" s="2372" t="s">
        <v>86</v>
      </c>
      <c r="B35" s="2374" t="s">
        <v>87</v>
      </c>
      <c r="C35" s="2377" t="s">
        <v>88</v>
      </c>
      <c r="D35" s="2397">
        <v>0.5</v>
      </c>
      <c r="E35" s="2445">
        <v>0.6</v>
      </c>
      <c r="F35" s="819"/>
      <c r="G35" s="190"/>
      <c r="H35" s="367"/>
      <c r="I35" s="367"/>
      <c r="J35" s="367"/>
      <c r="K35" s="367"/>
      <c r="L35" s="163"/>
      <c r="M35" s="163"/>
      <c r="N35" s="163"/>
      <c r="O35" s="163"/>
      <c r="P35" s="69"/>
      <c r="R35" s="500"/>
      <c r="S35" s="26"/>
      <c r="T35" s="818"/>
      <c r="V35" s="190"/>
      <c r="W35" s="26"/>
      <c r="X35" s="26"/>
      <c r="Y35" s="191"/>
      <c r="AA35" s="190"/>
      <c r="AB35" s="191"/>
    </row>
    <row r="36" spans="1:28" ht="33" hidden="1" customHeight="1">
      <c r="A36" s="2372"/>
      <c r="B36" s="2375"/>
      <c r="C36" s="2378"/>
      <c r="D36" s="2398"/>
      <c r="E36" s="2446"/>
      <c r="F36" s="820"/>
      <c r="G36" s="190"/>
      <c r="H36" s="367"/>
      <c r="I36" s="367"/>
      <c r="J36" s="367"/>
      <c r="K36" s="367"/>
      <c r="L36" s="163"/>
      <c r="M36" s="163"/>
      <c r="N36" s="163"/>
      <c r="O36" s="163"/>
      <c r="P36" s="69"/>
      <c r="R36" s="500"/>
      <c r="S36" s="477"/>
      <c r="T36" s="818"/>
      <c r="V36" s="190"/>
      <c r="W36" s="26"/>
      <c r="X36" s="26"/>
      <c r="Y36" s="191"/>
      <c r="AA36" s="190"/>
      <c r="AB36" s="191"/>
    </row>
    <row r="37" spans="1:28" ht="33" hidden="1" customHeight="1" thickBot="1">
      <c r="A37" s="2372"/>
      <c r="B37" s="2375"/>
      <c r="C37" s="2378"/>
      <c r="D37" s="2398"/>
      <c r="E37" s="2446"/>
      <c r="F37" s="820"/>
      <c r="G37" s="190"/>
      <c r="H37" s="367"/>
      <c r="I37" s="367"/>
      <c r="J37" s="367"/>
      <c r="K37" s="367"/>
      <c r="L37" s="163"/>
      <c r="M37" s="163"/>
      <c r="N37" s="163"/>
      <c r="O37" s="163"/>
      <c r="P37" s="69"/>
      <c r="R37" s="500"/>
      <c r="S37" s="26"/>
      <c r="T37" s="818"/>
      <c r="V37" s="190"/>
      <c r="W37" s="26"/>
      <c r="X37" s="26"/>
      <c r="Y37" s="191"/>
      <c r="AA37" s="190"/>
      <c r="AB37" s="191"/>
    </row>
    <row r="38" spans="1:28" ht="33" hidden="1" customHeight="1">
      <c r="A38" s="2372"/>
      <c r="B38" s="2375"/>
      <c r="C38" s="2379"/>
      <c r="D38" s="2399"/>
      <c r="E38" s="2447"/>
      <c r="F38" s="821"/>
      <c r="G38" s="343"/>
      <c r="H38" s="367"/>
      <c r="I38" s="367"/>
      <c r="J38" s="367"/>
      <c r="K38" s="367"/>
      <c r="L38" s="163"/>
      <c r="M38" s="163"/>
      <c r="N38" s="163"/>
      <c r="O38" s="163"/>
      <c r="P38" s="69"/>
      <c r="R38" s="500"/>
      <c r="S38" s="26"/>
      <c r="T38" s="477">
        <f>R38-S38</f>
        <v>0</v>
      </c>
      <c r="V38" s="190"/>
      <c r="W38" s="26"/>
      <c r="X38" s="26"/>
      <c r="Y38" s="191"/>
      <c r="AA38" s="190"/>
      <c r="AB38" s="191"/>
    </row>
    <row r="39" spans="1:28" ht="26.25" hidden="1" customHeight="1">
      <c r="A39" s="2372"/>
      <c r="B39" s="2375"/>
      <c r="C39" s="2448" t="s">
        <v>89</v>
      </c>
      <c r="D39" s="2451">
        <v>0.46</v>
      </c>
      <c r="E39" s="2452">
        <v>0.55000000000000004</v>
      </c>
      <c r="F39" s="817"/>
      <c r="G39" s="188"/>
      <c r="H39" s="367"/>
      <c r="I39" s="367"/>
      <c r="J39" s="367"/>
      <c r="K39" s="367"/>
      <c r="L39" s="163"/>
      <c r="M39" s="163"/>
      <c r="N39" s="163"/>
      <c r="O39" s="163"/>
      <c r="P39" s="69"/>
      <c r="R39" s="190"/>
      <c r="S39" s="26"/>
      <c r="T39" s="477">
        <f>R39-S39</f>
        <v>0</v>
      </c>
      <c r="V39" s="190"/>
      <c r="W39" s="26"/>
      <c r="X39" s="26"/>
      <c r="Y39" s="191"/>
      <c r="AA39" s="190"/>
      <c r="AB39" s="191"/>
    </row>
    <row r="40" spans="1:28" ht="26.25" hidden="1" customHeight="1">
      <c r="A40" s="2372"/>
      <c r="B40" s="2375"/>
      <c r="C40" s="2449"/>
      <c r="D40" s="2398"/>
      <c r="E40" s="2446"/>
      <c r="F40" s="817"/>
      <c r="G40" s="190"/>
      <c r="H40" s="367"/>
      <c r="I40" s="367"/>
      <c r="J40" s="367"/>
      <c r="K40" s="367"/>
      <c r="L40" s="163"/>
      <c r="M40" s="163"/>
      <c r="N40" s="163"/>
      <c r="O40" s="163"/>
      <c r="P40" s="69"/>
      <c r="R40" s="500"/>
      <c r="S40" s="26"/>
      <c r="T40" s="477">
        <f>R40-S40</f>
        <v>0</v>
      </c>
      <c r="V40" s="190"/>
      <c r="W40" s="26"/>
      <c r="X40" s="26"/>
      <c r="Y40" s="191"/>
      <c r="AA40" s="190"/>
      <c r="AB40" s="191"/>
    </row>
    <row r="41" spans="1:28" ht="26.25" hidden="1" customHeight="1">
      <c r="A41" s="2372"/>
      <c r="B41" s="2375"/>
      <c r="C41" s="2449"/>
      <c r="D41" s="2398"/>
      <c r="E41" s="2446"/>
      <c r="F41" s="26"/>
      <c r="G41" s="190"/>
      <c r="H41" s="367"/>
      <c r="I41" s="367"/>
      <c r="J41" s="367"/>
      <c r="K41" s="367"/>
      <c r="L41" s="163"/>
      <c r="M41" s="163"/>
      <c r="N41" s="163"/>
      <c r="O41" s="163"/>
      <c r="P41" s="69"/>
      <c r="R41" s="500"/>
      <c r="S41" s="26"/>
      <c r="T41" s="477"/>
      <c r="V41" s="190"/>
      <c r="W41" s="26"/>
      <c r="X41" s="26"/>
      <c r="Y41" s="191"/>
      <c r="AA41" s="190"/>
      <c r="AB41" s="191"/>
    </row>
    <row r="42" spans="1:28" ht="26.25" hidden="1" customHeight="1">
      <c r="A42" s="2373"/>
      <c r="B42" s="2376"/>
      <c r="C42" s="2450"/>
      <c r="D42" s="2399"/>
      <c r="E42" s="2447"/>
      <c r="F42" s="819"/>
      <c r="G42" s="343"/>
      <c r="H42" s="367"/>
      <c r="I42" s="367"/>
      <c r="J42" s="367"/>
      <c r="K42" s="367"/>
      <c r="L42" s="163"/>
      <c r="M42" s="163"/>
      <c r="N42" s="163"/>
      <c r="O42" s="163"/>
      <c r="P42" s="69"/>
      <c r="R42" s="500"/>
      <c r="S42" s="26"/>
      <c r="T42" s="477">
        <f>R42-S42</f>
        <v>0</v>
      </c>
      <c r="V42" s="190"/>
      <c r="W42" s="26"/>
      <c r="X42" s="26"/>
      <c r="Y42" s="191"/>
      <c r="AA42" s="190"/>
      <c r="AB42" s="191"/>
    </row>
    <row r="43" spans="1:28" ht="26.25" hidden="1" customHeight="1">
      <c r="A43" s="2373"/>
      <c r="B43" s="2380" t="s">
        <v>90</v>
      </c>
      <c r="C43" s="2453" t="s">
        <v>91</v>
      </c>
      <c r="D43" s="2456">
        <v>0.28999999999999998</v>
      </c>
      <c r="E43" s="2452">
        <v>0.4</v>
      </c>
      <c r="F43" s="416"/>
      <c r="G43" s="188"/>
      <c r="H43" s="367"/>
      <c r="I43" s="367"/>
      <c r="J43" s="367"/>
      <c r="K43" s="367"/>
      <c r="L43" s="163"/>
      <c r="M43" s="163"/>
      <c r="N43" s="163"/>
      <c r="O43" s="163"/>
      <c r="P43" s="69"/>
      <c r="R43" s="500"/>
      <c r="S43" s="26"/>
      <c r="T43" s="477">
        <f>R43-S43</f>
        <v>0</v>
      </c>
      <c r="V43" s="190"/>
      <c r="W43" s="26"/>
      <c r="X43" s="26"/>
      <c r="Y43" s="191"/>
      <c r="AA43" s="190"/>
      <c r="AB43" s="191"/>
    </row>
    <row r="44" spans="1:28" ht="26.25" hidden="1" customHeight="1">
      <c r="A44" s="2373"/>
      <c r="B44" s="2381"/>
      <c r="C44" s="2454"/>
      <c r="D44" s="2457"/>
      <c r="E44" s="2446"/>
      <c r="F44" s="380"/>
      <c r="G44" s="190"/>
      <c r="H44" s="367"/>
      <c r="I44" s="367"/>
      <c r="J44" s="367"/>
      <c r="K44" s="367"/>
      <c r="L44" s="163"/>
      <c r="M44" s="163"/>
      <c r="N44" s="163"/>
      <c r="O44" s="163"/>
      <c r="P44" s="69"/>
      <c r="R44" s="190"/>
      <c r="S44" s="26"/>
      <c r="T44" s="191"/>
      <c r="V44" s="190"/>
      <c r="W44" s="26"/>
      <c r="X44" s="26"/>
      <c r="Y44" s="191"/>
      <c r="AA44" s="190"/>
      <c r="AB44" s="191"/>
    </row>
    <row r="45" spans="1:28" ht="26.25" hidden="1" customHeight="1">
      <c r="A45" s="2373"/>
      <c r="B45" s="2381"/>
      <c r="C45" s="2454"/>
      <c r="D45" s="2457"/>
      <c r="E45" s="2446"/>
      <c r="F45" s="380"/>
      <c r="G45" s="190"/>
      <c r="H45" s="367"/>
      <c r="I45" s="367"/>
      <c r="J45" s="367"/>
      <c r="K45" s="367"/>
      <c r="L45" s="163"/>
      <c r="M45" s="163"/>
      <c r="N45" s="163"/>
      <c r="O45" s="163"/>
      <c r="P45" s="69"/>
      <c r="R45" s="190"/>
      <c r="S45" s="26"/>
      <c r="T45" s="191"/>
      <c r="V45" s="190"/>
      <c r="W45" s="26"/>
      <c r="X45" s="26"/>
      <c r="Y45" s="191"/>
      <c r="AA45" s="190"/>
      <c r="AB45" s="191"/>
    </row>
    <row r="46" spans="1:28" ht="39" hidden="1" customHeight="1" thickBot="1">
      <c r="A46" s="2373"/>
      <c r="B46" s="2381"/>
      <c r="C46" s="2455"/>
      <c r="D46" s="2458"/>
      <c r="E46" s="2447"/>
      <c r="F46" s="417"/>
      <c r="G46" s="343"/>
      <c r="H46" s="367"/>
      <c r="I46" s="367"/>
      <c r="J46" s="367"/>
      <c r="K46" s="367"/>
      <c r="L46" s="163"/>
      <c r="M46" s="163"/>
      <c r="N46" s="163"/>
      <c r="O46" s="163"/>
      <c r="P46" s="69"/>
      <c r="R46" s="190"/>
      <c r="S46" s="26"/>
      <c r="T46" s="191"/>
      <c r="V46" s="190"/>
      <c r="W46" s="26"/>
      <c r="X46" s="26"/>
      <c r="Y46" s="191"/>
      <c r="AA46" s="190"/>
      <c r="AB46" s="191"/>
    </row>
    <row r="47" spans="1:28" ht="33.75" hidden="1" customHeight="1" thickTop="1">
      <c r="A47" s="2373"/>
      <c r="B47" s="2381"/>
      <c r="C47" s="2453" t="s">
        <v>92</v>
      </c>
      <c r="D47" s="2451">
        <v>0.27</v>
      </c>
      <c r="E47" s="2452">
        <v>0.4</v>
      </c>
      <c r="F47" s="416"/>
      <c r="G47" s="188"/>
      <c r="H47" s="367"/>
      <c r="I47" s="367"/>
      <c r="J47" s="367"/>
      <c r="K47" s="367"/>
      <c r="L47" s="163"/>
      <c r="M47" s="163"/>
      <c r="N47" s="163"/>
      <c r="O47" s="163"/>
      <c r="P47" s="69"/>
      <c r="R47" s="190"/>
      <c r="S47" s="26"/>
      <c r="T47" s="191"/>
      <c r="V47" s="190"/>
      <c r="W47" s="26"/>
      <c r="X47" s="26"/>
      <c r="Y47" s="191"/>
      <c r="AA47" s="190"/>
      <c r="AB47" s="191"/>
    </row>
    <row r="48" spans="1:28" ht="33.75" hidden="1" customHeight="1">
      <c r="A48" s="2373"/>
      <c r="B48" s="2381"/>
      <c r="C48" s="2454"/>
      <c r="D48" s="2398"/>
      <c r="E48" s="2446"/>
      <c r="F48" s="380"/>
      <c r="G48" s="190"/>
      <c r="H48" s="367"/>
      <c r="I48" s="367"/>
      <c r="J48" s="367"/>
      <c r="K48" s="367"/>
      <c r="L48" s="163"/>
      <c r="M48" s="163"/>
      <c r="N48" s="163"/>
      <c r="O48" s="163"/>
      <c r="P48" s="69"/>
      <c r="R48" s="190"/>
      <c r="S48" s="26"/>
      <c r="T48" s="191"/>
      <c r="V48" s="190"/>
      <c r="W48" s="26"/>
      <c r="X48" s="26"/>
      <c r="Y48" s="191"/>
      <c r="AA48" s="190"/>
      <c r="AB48" s="191"/>
    </row>
    <row r="49" spans="1:28" ht="33.75" hidden="1" customHeight="1">
      <c r="A49" s="2373"/>
      <c r="B49" s="2381"/>
      <c r="C49" s="2454"/>
      <c r="D49" s="2398"/>
      <c r="E49" s="2446"/>
      <c r="F49" s="380"/>
      <c r="G49" s="190"/>
      <c r="H49" s="367"/>
      <c r="I49" s="367"/>
      <c r="J49" s="367"/>
      <c r="K49" s="367"/>
      <c r="L49" s="163"/>
      <c r="M49" s="163"/>
      <c r="N49" s="163"/>
      <c r="O49" s="163"/>
      <c r="P49" s="69"/>
      <c r="R49" s="190"/>
      <c r="S49" s="26"/>
      <c r="T49" s="191"/>
      <c r="V49" s="190"/>
      <c r="W49" s="26"/>
      <c r="X49" s="26"/>
      <c r="Y49" s="191"/>
      <c r="AA49" s="190"/>
      <c r="AB49" s="191"/>
    </row>
    <row r="50" spans="1:28" ht="33.75" hidden="1" customHeight="1">
      <c r="A50" s="2373"/>
      <c r="B50" s="2381"/>
      <c r="C50" s="2455"/>
      <c r="D50" s="2399"/>
      <c r="E50" s="2447"/>
      <c r="F50" s="417"/>
      <c r="G50" s="343"/>
      <c r="H50" s="367"/>
      <c r="I50" s="367"/>
      <c r="J50" s="367"/>
      <c r="K50" s="367"/>
      <c r="L50" s="163"/>
      <c r="M50" s="163"/>
      <c r="N50" s="163"/>
      <c r="O50" s="163"/>
      <c r="P50" s="69"/>
      <c r="R50" s="190"/>
      <c r="S50" s="26"/>
      <c r="T50" s="191"/>
      <c r="V50" s="190"/>
      <c r="W50" s="26"/>
      <c r="X50" s="26"/>
      <c r="Y50" s="191"/>
      <c r="AA50" s="190"/>
      <c r="AB50" s="191"/>
    </row>
    <row r="51" spans="1:28" ht="33.75" customHeight="1">
      <c r="A51" s="2373"/>
      <c r="B51" s="2459" t="s">
        <v>93</v>
      </c>
      <c r="C51" s="2533" t="s">
        <v>94</v>
      </c>
      <c r="D51" s="2815" t="s">
        <v>95</v>
      </c>
      <c r="E51" s="2467" t="s">
        <v>96</v>
      </c>
      <c r="F51" s="819" t="s">
        <v>49</v>
      </c>
      <c r="G51" s="399">
        <v>12</v>
      </c>
      <c r="H51" s="367">
        <v>3</v>
      </c>
      <c r="I51" s="367">
        <v>3</v>
      </c>
      <c r="J51" s="367">
        <v>3</v>
      </c>
      <c r="K51" s="367">
        <v>3</v>
      </c>
      <c r="L51" s="163"/>
      <c r="M51" s="163"/>
      <c r="N51" s="163"/>
      <c r="O51" s="163"/>
      <c r="P51" s="69">
        <f t="shared" ref="P51:P60" si="0">(SUM(L51:O51)/SUM(H51:K51))</f>
        <v>0</v>
      </c>
      <c r="R51" s="91">
        <v>40000</v>
      </c>
      <c r="S51" s="92"/>
      <c r="T51" s="37">
        <f>R51-S51</f>
        <v>40000</v>
      </c>
      <c r="V51" s="190"/>
      <c r="W51" s="26"/>
      <c r="X51" s="26"/>
      <c r="Y51" s="191"/>
      <c r="AA51" s="190"/>
      <c r="AB51" s="191"/>
    </row>
    <row r="52" spans="1:28" ht="33.75" customHeight="1">
      <c r="A52" s="2373"/>
      <c r="B52" s="2460"/>
      <c r="C52" s="2534"/>
      <c r="D52" s="2817"/>
      <c r="E52" s="2459"/>
      <c r="F52" s="820" t="s">
        <v>155</v>
      </c>
      <c r="G52" s="399">
        <v>2</v>
      </c>
      <c r="H52" s="367"/>
      <c r="I52" s="367">
        <v>1</v>
      </c>
      <c r="J52" s="367"/>
      <c r="K52" s="367">
        <v>1</v>
      </c>
      <c r="L52" s="163"/>
      <c r="M52" s="163"/>
      <c r="N52" s="163"/>
      <c r="O52" s="163"/>
      <c r="P52" s="69">
        <f t="shared" si="0"/>
        <v>0</v>
      </c>
      <c r="R52" s="88">
        <v>90000</v>
      </c>
      <c r="S52" s="89">
        <v>50000</v>
      </c>
      <c r="T52" s="90">
        <f>R52-S52</f>
        <v>40000</v>
      </c>
      <c r="V52" s="190"/>
      <c r="W52" s="26"/>
      <c r="X52" s="26"/>
      <c r="Y52" s="191"/>
      <c r="AA52" s="190"/>
      <c r="AB52" s="191"/>
    </row>
    <row r="53" spans="1:28" ht="33.75" customHeight="1">
      <c r="A53" s="2373"/>
      <c r="B53" s="2460"/>
      <c r="C53" s="2534"/>
      <c r="D53" s="2817"/>
      <c r="E53" s="2459"/>
      <c r="F53" s="820" t="s">
        <v>156</v>
      </c>
      <c r="G53" s="399">
        <v>4</v>
      </c>
      <c r="H53" s="367">
        <v>1</v>
      </c>
      <c r="I53" s="367">
        <v>1</v>
      </c>
      <c r="J53" s="367">
        <v>1</v>
      </c>
      <c r="K53" s="367">
        <v>1</v>
      </c>
      <c r="L53" s="163"/>
      <c r="M53" s="163"/>
      <c r="N53" s="163"/>
      <c r="O53" s="163"/>
      <c r="P53" s="69">
        <f t="shared" si="0"/>
        <v>0</v>
      </c>
      <c r="R53" s="88">
        <v>40000</v>
      </c>
      <c r="S53" s="89">
        <v>10000</v>
      </c>
      <c r="T53" s="90">
        <f>R53-S53</f>
        <v>30000</v>
      </c>
      <c r="V53" s="190"/>
      <c r="W53" s="26"/>
      <c r="X53" s="26"/>
      <c r="Y53" s="191"/>
      <c r="AA53" s="190"/>
      <c r="AB53" s="191"/>
    </row>
    <row r="54" spans="1:28" ht="33.75" customHeight="1">
      <c r="A54" s="2373"/>
      <c r="B54" s="2460"/>
      <c r="C54" s="2832"/>
      <c r="D54" s="2833"/>
      <c r="E54" s="2802"/>
      <c r="F54" s="412" t="s">
        <v>157</v>
      </c>
      <c r="G54" s="413">
        <v>1</v>
      </c>
      <c r="H54" s="352">
        <v>1</v>
      </c>
      <c r="I54" s="352"/>
      <c r="J54" s="367"/>
      <c r="K54" s="367"/>
      <c r="L54" s="163"/>
      <c r="M54" s="163"/>
      <c r="N54" s="163"/>
      <c r="O54" s="163"/>
      <c r="P54" s="69">
        <f t="shared" si="0"/>
        <v>0</v>
      </c>
      <c r="R54" s="88">
        <v>25000</v>
      </c>
      <c r="S54" s="89"/>
      <c r="T54" s="89">
        <f>R54-S54</f>
        <v>25000</v>
      </c>
      <c r="V54" s="190"/>
      <c r="W54" s="26"/>
      <c r="X54" s="26"/>
      <c r="Y54" s="191"/>
      <c r="AA54" s="190"/>
      <c r="AB54" s="191"/>
    </row>
    <row r="55" spans="1:28" ht="34.5" customHeight="1" thickBot="1">
      <c r="A55" s="2373"/>
      <c r="B55" s="2460"/>
      <c r="C55" s="2535"/>
      <c r="D55" s="2834"/>
      <c r="E55" s="2468"/>
      <c r="F55" s="93" t="s">
        <v>51</v>
      </c>
      <c r="G55" s="411">
        <v>2</v>
      </c>
      <c r="H55" s="350"/>
      <c r="I55" s="350">
        <v>1</v>
      </c>
      <c r="J55" s="350"/>
      <c r="K55" s="350">
        <v>1</v>
      </c>
      <c r="L55" s="164"/>
      <c r="M55" s="164"/>
      <c r="N55" s="164"/>
      <c r="O55" s="164"/>
      <c r="P55" s="69">
        <f t="shared" si="0"/>
        <v>0</v>
      </c>
      <c r="R55" s="88">
        <v>30000</v>
      </c>
      <c r="S55" s="89"/>
      <c r="T55" s="89">
        <f>R55-S55</f>
        <v>30000</v>
      </c>
      <c r="V55" s="190"/>
      <c r="W55" s="26"/>
      <c r="X55" s="26"/>
      <c r="Y55" s="191"/>
      <c r="AA55" s="190"/>
      <c r="AB55" s="191"/>
    </row>
    <row r="56" spans="1:28" ht="34.5" customHeight="1">
      <c r="A56" s="2373"/>
      <c r="B56" s="2460"/>
      <c r="C56" s="2461" t="s">
        <v>97</v>
      </c>
      <c r="D56" s="2815" t="s">
        <v>98</v>
      </c>
      <c r="E56" s="2467"/>
      <c r="F56" s="819" t="s">
        <v>255</v>
      </c>
      <c r="G56" s="399">
        <v>4</v>
      </c>
      <c r="H56" s="367">
        <v>1</v>
      </c>
      <c r="I56" s="367">
        <v>1</v>
      </c>
      <c r="J56" s="367">
        <v>1</v>
      </c>
      <c r="K56" s="367">
        <v>1</v>
      </c>
      <c r="L56" s="166"/>
      <c r="M56" s="166"/>
      <c r="N56" s="166"/>
      <c r="O56" s="166"/>
      <c r="P56" s="69">
        <f t="shared" si="0"/>
        <v>0</v>
      </c>
      <c r="R56" s="88"/>
      <c r="S56" s="89"/>
      <c r="T56" s="90"/>
      <c r="V56" s="190"/>
      <c r="W56" s="26"/>
      <c r="X56" s="26"/>
      <c r="Y56" s="191"/>
      <c r="AA56" s="190"/>
      <c r="AB56" s="191"/>
    </row>
    <row r="57" spans="1:28" ht="34.5" customHeight="1">
      <c r="A57" s="2373"/>
      <c r="B57" s="2460"/>
      <c r="C57" s="2835"/>
      <c r="D57" s="2816"/>
      <c r="E57" s="2718"/>
      <c r="F57" s="819" t="s">
        <v>256</v>
      </c>
      <c r="G57" s="413">
        <v>1</v>
      </c>
      <c r="H57" s="352"/>
      <c r="I57" s="352">
        <v>1</v>
      </c>
      <c r="J57" s="352"/>
      <c r="K57" s="352"/>
      <c r="L57" s="166"/>
      <c r="M57" s="166"/>
      <c r="N57" s="166"/>
      <c r="O57" s="166"/>
      <c r="P57" s="69">
        <f t="shared" si="0"/>
        <v>0</v>
      </c>
      <c r="R57" s="88"/>
      <c r="S57" s="89"/>
      <c r="T57" s="90"/>
      <c r="V57" s="190"/>
      <c r="W57" s="26"/>
      <c r="X57" s="26"/>
      <c r="Y57" s="191"/>
      <c r="AA57" s="190"/>
      <c r="AB57" s="191"/>
    </row>
    <row r="58" spans="1:28" ht="34.5" customHeight="1">
      <c r="A58" s="2373"/>
      <c r="B58" s="2460"/>
      <c r="C58" s="2835"/>
      <c r="D58" s="2816"/>
      <c r="E58" s="2718"/>
      <c r="F58" s="819" t="s">
        <v>257</v>
      </c>
      <c r="G58" s="399">
        <v>4</v>
      </c>
      <c r="H58" s="367">
        <v>1</v>
      </c>
      <c r="I58" s="367">
        <v>1</v>
      </c>
      <c r="J58" s="367">
        <v>1</v>
      </c>
      <c r="K58" s="367">
        <v>1</v>
      </c>
      <c r="L58" s="166"/>
      <c r="M58" s="166"/>
      <c r="N58" s="166"/>
      <c r="O58" s="166"/>
      <c r="P58" s="69">
        <f t="shared" si="0"/>
        <v>0</v>
      </c>
      <c r="R58" s="88"/>
      <c r="S58" s="89"/>
      <c r="T58" s="90"/>
      <c r="V58" s="190"/>
      <c r="W58" s="26"/>
      <c r="X58" s="26"/>
      <c r="Y58" s="191"/>
      <c r="AA58" s="190"/>
      <c r="AB58" s="191"/>
    </row>
    <row r="59" spans="1:28" ht="34.5" customHeight="1">
      <c r="A59" s="2373"/>
      <c r="B59" s="2460"/>
      <c r="C59" s="2462"/>
      <c r="D59" s="2817"/>
      <c r="E59" s="2459"/>
      <c r="F59" s="94" t="s">
        <v>258</v>
      </c>
      <c r="G59" s="399">
        <v>1</v>
      </c>
      <c r="H59" s="367">
        <v>1</v>
      </c>
      <c r="I59" s="367"/>
      <c r="J59" s="367"/>
      <c r="K59" s="367"/>
      <c r="L59" s="163"/>
      <c r="M59" s="163"/>
      <c r="N59" s="163"/>
      <c r="O59" s="163"/>
      <c r="P59" s="69">
        <f t="shared" si="0"/>
        <v>0</v>
      </c>
      <c r="R59" s="88"/>
      <c r="S59" s="89"/>
      <c r="T59" s="90"/>
      <c r="V59" s="190"/>
      <c r="W59" s="26"/>
      <c r="X59" s="26"/>
      <c r="Y59" s="191"/>
      <c r="AA59" s="190"/>
      <c r="AB59" s="191"/>
    </row>
    <row r="60" spans="1:28" ht="34.5" customHeight="1" thickBot="1">
      <c r="A60" s="2373"/>
      <c r="B60" s="2460"/>
      <c r="C60" s="2462"/>
      <c r="D60" s="2817"/>
      <c r="E60" s="2459"/>
      <c r="F60" s="95" t="s">
        <v>259</v>
      </c>
      <c r="G60" s="411">
        <v>2</v>
      </c>
      <c r="H60" s="350"/>
      <c r="I60" s="350">
        <v>2</v>
      </c>
      <c r="J60" s="350"/>
      <c r="K60" s="350">
        <v>2</v>
      </c>
      <c r="L60" s="164"/>
      <c r="M60" s="164"/>
      <c r="N60" s="164"/>
      <c r="O60" s="164"/>
      <c r="P60" s="69">
        <f t="shared" si="0"/>
        <v>0</v>
      </c>
      <c r="R60" s="88"/>
      <c r="S60" s="89"/>
      <c r="T60" s="90"/>
      <c r="V60" s="190"/>
      <c r="W60" s="26"/>
      <c r="X60" s="26"/>
      <c r="Y60" s="191"/>
      <c r="AA60" s="190"/>
      <c r="AB60" s="191"/>
    </row>
    <row r="61" spans="1:28" ht="36" hidden="1" customHeight="1">
      <c r="A61" s="2373"/>
      <c r="B61" s="2536" t="s">
        <v>99</v>
      </c>
      <c r="C61" s="2461" t="s">
        <v>100</v>
      </c>
      <c r="D61" s="2539">
        <v>0.12</v>
      </c>
      <c r="E61" s="2539">
        <v>0.4</v>
      </c>
      <c r="F61" s="416"/>
      <c r="G61" s="413"/>
      <c r="H61" s="352"/>
      <c r="I61" s="352"/>
      <c r="J61" s="352"/>
      <c r="K61" s="352"/>
      <c r="L61" s="166"/>
      <c r="M61" s="166"/>
      <c r="N61" s="166"/>
      <c r="O61" s="166"/>
      <c r="P61" s="69"/>
      <c r="R61" s="88"/>
      <c r="S61" s="89"/>
      <c r="T61" s="90"/>
      <c r="V61" s="190"/>
      <c r="W61" s="26"/>
      <c r="X61" s="26"/>
      <c r="Y61" s="191"/>
      <c r="AA61" s="190"/>
      <c r="AB61" s="191"/>
    </row>
    <row r="62" spans="1:28" ht="36" hidden="1" customHeight="1">
      <c r="A62" s="2373"/>
      <c r="B62" s="2537"/>
      <c r="C62" s="2462"/>
      <c r="D62" s="2540"/>
      <c r="E62" s="2540"/>
      <c r="F62" s="380"/>
      <c r="G62" s="399"/>
      <c r="H62" s="367"/>
      <c r="I62" s="367"/>
      <c r="J62" s="367"/>
      <c r="K62" s="367"/>
      <c r="L62" s="163"/>
      <c r="M62" s="163"/>
      <c r="N62" s="163"/>
      <c r="O62" s="163"/>
      <c r="P62" s="69"/>
      <c r="R62" s="88"/>
      <c r="S62" s="89"/>
      <c r="T62" s="90"/>
      <c r="V62" s="190"/>
      <c r="W62" s="26"/>
      <c r="X62" s="26"/>
      <c r="Y62" s="191"/>
      <c r="AA62" s="190"/>
      <c r="AB62" s="191"/>
    </row>
    <row r="63" spans="1:28" ht="36" hidden="1" customHeight="1">
      <c r="A63" s="2373"/>
      <c r="B63" s="2537"/>
      <c r="C63" s="2462"/>
      <c r="D63" s="2540"/>
      <c r="E63" s="2540"/>
      <c r="F63" s="380"/>
      <c r="G63" s="399"/>
      <c r="H63" s="367"/>
      <c r="I63" s="367"/>
      <c r="J63" s="367"/>
      <c r="K63" s="367"/>
      <c r="L63" s="163"/>
      <c r="M63" s="163"/>
      <c r="N63" s="163"/>
      <c r="O63" s="163"/>
      <c r="P63" s="69"/>
      <c r="R63" s="88"/>
      <c r="S63" s="89"/>
      <c r="T63" s="90"/>
      <c r="V63" s="190"/>
      <c r="W63" s="26"/>
      <c r="X63" s="26"/>
      <c r="Y63" s="191"/>
      <c r="AA63" s="190"/>
      <c r="AB63" s="191"/>
    </row>
    <row r="64" spans="1:28" ht="36" hidden="1" customHeight="1">
      <c r="A64" s="2373"/>
      <c r="B64" s="2538"/>
      <c r="C64" s="2463"/>
      <c r="D64" s="2541"/>
      <c r="E64" s="2541"/>
      <c r="F64" s="417"/>
      <c r="G64" s="411"/>
      <c r="H64" s="367"/>
      <c r="I64" s="367"/>
      <c r="J64" s="367"/>
      <c r="K64" s="367"/>
      <c r="L64" s="163"/>
      <c r="M64" s="163"/>
      <c r="N64" s="163"/>
      <c r="O64" s="163"/>
      <c r="P64" s="69"/>
      <c r="R64" s="88"/>
      <c r="S64" s="89"/>
      <c r="T64" s="90"/>
      <c r="V64" s="190"/>
      <c r="W64" s="26"/>
      <c r="X64" s="26"/>
      <c r="Y64" s="191"/>
      <c r="AA64" s="190"/>
      <c r="AB64" s="191"/>
    </row>
    <row r="65" spans="1:28" s="158" customFormat="1" ht="9" customHeight="1" thickBot="1">
      <c r="A65" s="414"/>
      <c r="G65" s="423"/>
      <c r="H65" s="312"/>
      <c r="I65" s="312"/>
      <c r="J65" s="312"/>
      <c r="K65" s="312"/>
      <c r="L65" s="312"/>
      <c r="M65" s="312"/>
      <c r="N65" s="312"/>
      <c r="O65" s="312"/>
      <c r="P65" s="312"/>
      <c r="Q65" s="312"/>
      <c r="R65" s="96"/>
      <c r="S65" s="97"/>
      <c r="T65" s="98"/>
      <c r="V65" s="194"/>
      <c r="W65" s="301"/>
      <c r="X65" s="301"/>
      <c r="Y65" s="195"/>
      <c r="AA65" s="194"/>
      <c r="AB65" s="195"/>
    </row>
    <row r="66" spans="1:28" ht="36.75" hidden="1" customHeight="1">
      <c r="A66" s="2372" t="s">
        <v>101</v>
      </c>
      <c r="B66" s="2380" t="s">
        <v>102</v>
      </c>
      <c r="C66" s="2471" t="s">
        <v>103</v>
      </c>
      <c r="D66" s="2397">
        <v>0.22</v>
      </c>
      <c r="E66" s="2445">
        <v>0.55000000000000004</v>
      </c>
      <c r="F66" s="819"/>
      <c r="G66" s="399"/>
      <c r="H66" s="367"/>
      <c r="I66" s="367"/>
      <c r="J66" s="367"/>
      <c r="K66" s="367"/>
      <c r="L66" s="163"/>
      <c r="M66" s="163"/>
      <c r="N66" s="163"/>
      <c r="O66" s="163"/>
      <c r="P66" s="69"/>
      <c r="R66" s="88"/>
      <c r="S66" s="89"/>
      <c r="T66" s="90">
        <f>R66-S66</f>
        <v>0</v>
      </c>
      <c r="V66" s="190"/>
      <c r="W66" s="26"/>
      <c r="X66" s="26"/>
      <c r="Y66" s="191"/>
      <c r="AA66" s="190"/>
      <c r="AB66" s="191"/>
    </row>
    <row r="67" spans="1:28" ht="36.75" hidden="1" customHeight="1">
      <c r="A67" s="2372"/>
      <c r="B67" s="2469"/>
      <c r="C67" s="2472"/>
      <c r="D67" s="2398"/>
      <c r="E67" s="2446"/>
      <c r="F67" s="819"/>
      <c r="G67" s="399"/>
      <c r="H67" s="367"/>
      <c r="I67" s="367"/>
      <c r="J67" s="367"/>
      <c r="K67" s="367"/>
      <c r="L67" s="163"/>
      <c r="M67" s="163"/>
      <c r="N67" s="163"/>
      <c r="O67" s="163"/>
      <c r="P67" s="69"/>
      <c r="R67" s="88"/>
      <c r="S67" s="89"/>
      <c r="T67" s="90">
        <f>R67-S67</f>
        <v>0</v>
      </c>
      <c r="V67" s="190"/>
      <c r="W67" s="26"/>
      <c r="X67" s="26"/>
      <c r="Y67" s="191"/>
      <c r="AA67" s="190"/>
      <c r="AB67" s="191"/>
    </row>
    <row r="68" spans="1:28" ht="36.75" hidden="1" customHeight="1">
      <c r="A68" s="2372"/>
      <c r="B68" s="2469"/>
      <c r="C68" s="2472"/>
      <c r="D68" s="2398"/>
      <c r="E68" s="2446"/>
      <c r="F68" s="822"/>
      <c r="G68" s="399"/>
      <c r="H68" s="367"/>
      <c r="I68" s="367"/>
      <c r="J68" s="367"/>
      <c r="K68" s="367"/>
      <c r="L68" s="163"/>
      <c r="M68" s="163"/>
      <c r="N68" s="163"/>
      <c r="O68" s="163"/>
      <c r="P68" s="69"/>
      <c r="R68" s="88"/>
      <c r="S68" s="89"/>
      <c r="T68" s="90"/>
      <c r="V68" s="190"/>
      <c r="W68" s="26"/>
      <c r="X68" s="26"/>
      <c r="Y68" s="191"/>
      <c r="AA68" s="190"/>
      <c r="AB68" s="191"/>
    </row>
    <row r="69" spans="1:28" ht="36.75" hidden="1" customHeight="1">
      <c r="A69" s="2372"/>
      <c r="B69" s="2470"/>
      <c r="C69" s="2473"/>
      <c r="D69" s="2399"/>
      <c r="E69" s="2447"/>
      <c r="G69" s="411"/>
      <c r="H69" s="367"/>
      <c r="I69" s="367"/>
      <c r="J69" s="367"/>
      <c r="K69" s="367"/>
      <c r="L69" s="163"/>
      <c r="M69" s="163"/>
      <c r="N69" s="163"/>
      <c r="O69" s="163"/>
      <c r="P69" s="69"/>
      <c r="R69" s="88"/>
      <c r="S69" s="89"/>
      <c r="T69" s="90"/>
      <c r="V69" s="190"/>
      <c r="W69" s="26"/>
      <c r="X69" s="26"/>
      <c r="Y69" s="191"/>
      <c r="AA69" s="190"/>
      <c r="AB69" s="191"/>
    </row>
    <row r="70" spans="1:28" ht="48" customHeight="1">
      <c r="A70" s="2372"/>
      <c r="B70" s="2474" t="s">
        <v>104</v>
      </c>
      <c r="C70" s="2453" t="s">
        <v>105</v>
      </c>
      <c r="D70" s="2451">
        <v>0.45</v>
      </c>
      <c r="E70" s="2452">
        <v>0.65</v>
      </c>
      <c r="F70" s="819" t="s">
        <v>158</v>
      </c>
      <c r="G70" s="399">
        <v>4</v>
      </c>
      <c r="H70" s="367">
        <v>1</v>
      </c>
      <c r="I70" s="367">
        <v>1</v>
      </c>
      <c r="J70" s="367">
        <v>1</v>
      </c>
      <c r="K70" s="367">
        <v>1</v>
      </c>
      <c r="L70" s="163"/>
      <c r="M70" s="163"/>
      <c r="N70" s="163"/>
      <c r="O70" s="163"/>
      <c r="P70" s="69">
        <f>(SUM(L70:O70)/SUM(H70:K70))</f>
        <v>0</v>
      </c>
      <c r="R70" s="88">
        <v>45000</v>
      </c>
      <c r="S70" s="89">
        <v>25000</v>
      </c>
      <c r="T70" s="90">
        <f>R70-S70</f>
        <v>20000</v>
      </c>
      <c r="V70" s="190"/>
      <c r="W70" s="26"/>
      <c r="X70" s="26"/>
      <c r="Y70" s="191"/>
      <c r="AA70" s="190"/>
      <c r="AB70" s="191"/>
    </row>
    <row r="71" spans="1:28" ht="42" hidden="1" customHeight="1">
      <c r="A71" s="2372"/>
      <c r="B71" s="2469"/>
      <c r="C71" s="2472"/>
      <c r="D71" s="2398"/>
      <c r="E71" s="2446"/>
      <c r="F71" s="819"/>
      <c r="G71" s="190"/>
      <c r="H71" s="367"/>
      <c r="I71" s="367"/>
      <c r="J71" s="367"/>
      <c r="K71" s="367"/>
      <c r="L71" s="163"/>
      <c r="M71" s="163"/>
      <c r="N71" s="163"/>
      <c r="O71" s="163"/>
      <c r="P71" s="69"/>
      <c r="R71" s="88"/>
      <c r="S71" s="89"/>
      <c r="T71" s="90">
        <f>R71-S71</f>
        <v>0</v>
      </c>
      <c r="V71" s="190"/>
      <c r="W71" s="26"/>
      <c r="X71" s="26"/>
      <c r="Y71" s="191"/>
      <c r="AA71" s="190"/>
      <c r="AB71" s="191"/>
    </row>
    <row r="72" spans="1:28" ht="31.5" hidden="1" customHeight="1" thickBot="1">
      <c r="A72" s="2373"/>
      <c r="B72" s="2475"/>
      <c r="C72" s="2473"/>
      <c r="D72" s="2399"/>
      <c r="E72" s="2447"/>
      <c r="F72" s="417"/>
      <c r="G72" s="343"/>
      <c r="H72" s="350"/>
      <c r="I72" s="350"/>
      <c r="J72" s="350"/>
      <c r="K72" s="350"/>
      <c r="L72" s="164"/>
      <c r="M72" s="164"/>
      <c r="N72" s="164"/>
      <c r="O72" s="164"/>
      <c r="P72" s="69"/>
      <c r="R72" s="88"/>
      <c r="S72" s="89"/>
      <c r="T72" s="90"/>
      <c r="V72" s="190"/>
      <c r="W72" s="26"/>
      <c r="X72" s="26"/>
      <c r="Y72" s="191"/>
      <c r="AA72" s="190"/>
      <c r="AB72" s="191"/>
    </row>
    <row r="73" spans="1:28" ht="33.75" hidden="1" customHeight="1">
      <c r="A73" s="2373"/>
      <c r="B73" s="2476" t="s">
        <v>106</v>
      </c>
      <c r="C73" s="2478" t="s">
        <v>107</v>
      </c>
      <c r="D73" s="2481">
        <v>3</v>
      </c>
      <c r="E73" s="2412">
        <v>5</v>
      </c>
      <c r="F73" s="416"/>
      <c r="G73" s="188"/>
      <c r="H73" s="352"/>
      <c r="I73" s="352"/>
      <c r="J73" s="352"/>
      <c r="K73" s="352"/>
      <c r="L73" s="166"/>
      <c r="M73" s="166"/>
      <c r="N73" s="166"/>
      <c r="O73" s="166"/>
      <c r="P73" s="69"/>
      <c r="R73" s="190"/>
      <c r="S73" s="26"/>
      <c r="T73" s="191"/>
      <c r="V73" s="190"/>
      <c r="W73" s="26"/>
      <c r="X73" s="26"/>
      <c r="Y73" s="191"/>
      <c r="AA73" s="190"/>
      <c r="AB73" s="191"/>
    </row>
    <row r="74" spans="1:28" ht="33.75" hidden="1" customHeight="1">
      <c r="A74" s="2373"/>
      <c r="B74" s="2476"/>
      <c r="C74" s="2479"/>
      <c r="D74" s="2482"/>
      <c r="E74" s="2395"/>
      <c r="F74" s="380"/>
      <c r="G74" s="190"/>
      <c r="H74" s="367"/>
      <c r="I74" s="367"/>
      <c r="J74" s="367"/>
      <c r="K74" s="367"/>
      <c r="L74" s="163"/>
      <c r="M74" s="163"/>
      <c r="N74" s="163"/>
      <c r="O74" s="163"/>
      <c r="P74" s="69"/>
      <c r="R74" s="190"/>
      <c r="S74" s="26"/>
      <c r="T74" s="191"/>
      <c r="V74" s="190"/>
      <c r="W74" s="26"/>
      <c r="X74" s="26"/>
      <c r="Y74" s="191"/>
      <c r="AA74" s="190"/>
      <c r="AB74" s="191"/>
    </row>
    <row r="75" spans="1:28" ht="33.75" hidden="1" customHeight="1">
      <c r="A75" s="2373"/>
      <c r="B75" s="2476"/>
      <c r="C75" s="2479"/>
      <c r="D75" s="2482"/>
      <c r="E75" s="2395"/>
      <c r="F75" s="380"/>
      <c r="G75" s="190"/>
      <c r="H75" s="367"/>
      <c r="I75" s="367"/>
      <c r="J75" s="367"/>
      <c r="K75" s="367"/>
      <c r="L75" s="163"/>
      <c r="M75" s="163"/>
      <c r="N75" s="163"/>
      <c r="O75" s="163"/>
      <c r="P75" s="69"/>
      <c r="R75" s="190"/>
      <c r="S75" s="26"/>
      <c r="T75" s="191"/>
      <c r="V75" s="190"/>
      <c r="W75" s="26"/>
      <c r="X75" s="26"/>
      <c r="Y75" s="191"/>
      <c r="AA75" s="190"/>
      <c r="AB75" s="191"/>
    </row>
    <row r="76" spans="1:28" ht="33.75" hidden="1" customHeight="1">
      <c r="A76" s="2373"/>
      <c r="B76" s="2476"/>
      <c r="C76" s="2480"/>
      <c r="D76" s="2483"/>
      <c r="E76" s="2413"/>
      <c r="F76" s="417"/>
      <c r="G76" s="343"/>
      <c r="H76" s="350"/>
      <c r="I76" s="350"/>
      <c r="J76" s="350"/>
      <c r="K76" s="350"/>
      <c r="L76" s="164"/>
      <c r="M76" s="164"/>
      <c r="N76" s="164"/>
      <c r="O76" s="164"/>
      <c r="P76" s="69"/>
      <c r="R76" s="190"/>
      <c r="S76" s="26"/>
      <c r="T76" s="191"/>
      <c r="V76" s="190"/>
      <c r="W76" s="26"/>
      <c r="X76" s="26"/>
      <c r="Y76" s="191"/>
      <c r="AA76" s="190"/>
      <c r="AB76" s="191"/>
    </row>
    <row r="77" spans="1:28" ht="33.75" hidden="1" customHeight="1">
      <c r="A77" s="2373"/>
      <c r="B77" s="2476"/>
      <c r="C77" s="2478" t="s">
        <v>108</v>
      </c>
      <c r="D77" s="2496">
        <v>28</v>
      </c>
      <c r="E77" s="2499">
        <v>35</v>
      </c>
      <c r="F77" s="416"/>
      <c r="G77" s="188"/>
      <c r="H77" s="352"/>
      <c r="I77" s="352"/>
      <c r="J77" s="352"/>
      <c r="K77" s="352"/>
      <c r="L77" s="166"/>
      <c r="M77" s="166"/>
      <c r="N77" s="166"/>
      <c r="O77" s="166"/>
      <c r="P77" s="69"/>
      <c r="R77" s="190"/>
      <c r="S77" s="26"/>
      <c r="T77" s="191"/>
      <c r="V77" s="190"/>
      <c r="W77" s="26"/>
      <c r="X77" s="26"/>
      <c r="Y77" s="191"/>
      <c r="AA77" s="190"/>
      <c r="AB77" s="191"/>
    </row>
    <row r="78" spans="1:28" ht="33.75" hidden="1" customHeight="1">
      <c r="A78" s="2373"/>
      <c r="B78" s="2476"/>
      <c r="C78" s="2494"/>
      <c r="D78" s="2497"/>
      <c r="E78" s="2500"/>
      <c r="F78" s="380"/>
      <c r="G78" s="190"/>
      <c r="H78" s="367"/>
      <c r="I78" s="367"/>
      <c r="J78" s="367"/>
      <c r="K78" s="367"/>
      <c r="L78" s="163"/>
      <c r="M78" s="163"/>
      <c r="N78" s="163"/>
      <c r="O78" s="163"/>
      <c r="P78" s="69"/>
      <c r="R78" s="190"/>
      <c r="S78" s="26"/>
      <c r="T78" s="191"/>
      <c r="V78" s="190"/>
      <c r="W78" s="26"/>
      <c r="X78" s="26"/>
      <c r="Y78" s="191"/>
      <c r="AA78" s="190"/>
      <c r="AB78" s="191"/>
    </row>
    <row r="79" spans="1:28" ht="33.75" hidden="1" customHeight="1">
      <c r="A79" s="2373"/>
      <c r="B79" s="2476"/>
      <c r="C79" s="2494"/>
      <c r="D79" s="2497"/>
      <c r="E79" s="2500"/>
      <c r="F79" s="380"/>
      <c r="G79" s="190"/>
      <c r="H79" s="367"/>
      <c r="I79" s="367"/>
      <c r="J79" s="367"/>
      <c r="K79" s="367"/>
      <c r="L79" s="163"/>
      <c r="M79" s="163"/>
      <c r="N79" s="163"/>
      <c r="O79" s="163"/>
      <c r="P79" s="69"/>
      <c r="R79" s="190"/>
      <c r="S79" s="26"/>
      <c r="T79" s="191"/>
      <c r="V79" s="190"/>
      <c r="W79" s="26"/>
      <c r="X79" s="26"/>
      <c r="Y79" s="191"/>
      <c r="AA79" s="190"/>
      <c r="AB79" s="191"/>
    </row>
    <row r="80" spans="1:28" ht="33" hidden="1" customHeight="1">
      <c r="A80" s="2373"/>
      <c r="B80" s="2477"/>
      <c r="C80" s="2495"/>
      <c r="D80" s="2498"/>
      <c r="E80" s="2501"/>
      <c r="F80" s="417"/>
      <c r="G80" s="343"/>
      <c r="H80" s="367"/>
      <c r="I80" s="367"/>
      <c r="J80" s="367"/>
      <c r="K80" s="367"/>
      <c r="L80" s="163"/>
      <c r="M80" s="163"/>
      <c r="N80" s="163"/>
      <c r="O80" s="163"/>
      <c r="P80" s="69"/>
      <c r="R80" s="190"/>
      <c r="S80" s="26"/>
      <c r="T80" s="191"/>
      <c r="V80" s="190"/>
      <c r="W80" s="26"/>
      <c r="X80" s="26"/>
      <c r="Y80" s="191"/>
      <c r="AA80" s="190"/>
      <c r="AB80" s="191"/>
    </row>
    <row r="81" spans="1:28" s="158" customFormat="1" ht="6" hidden="1" customHeight="1">
      <c r="A81" s="414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R81" s="194"/>
      <c r="S81" s="301"/>
      <c r="T81" s="195"/>
      <c r="V81" s="194"/>
      <c r="W81" s="301"/>
      <c r="X81" s="301"/>
      <c r="Y81" s="195"/>
      <c r="AA81" s="194"/>
      <c r="AB81" s="195"/>
    </row>
    <row r="82" spans="1:28" ht="36.75" hidden="1" customHeight="1">
      <c r="A82" s="2372" t="s">
        <v>109</v>
      </c>
      <c r="B82" s="2474" t="s">
        <v>110</v>
      </c>
      <c r="C82" s="2542" t="s">
        <v>111</v>
      </c>
      <c r="D82" s="2545">
        <v>0.49</v>
      </c>
      <c r="E82" s="2445">
        <v>0.6</v>
      </c>
      <c r="F82" s="380"/>
      <c r="G82" s="190"/>
      <c r="H82" s="367"/>
      <c r="I82" s="367"/>
      <c r="J82" s="367"/>
      <c r="K82" s="367"/>
      <c r="L82" s="163"/>
      <c r="M82" s="163"/>
      <c r="N82" s="163"/>
      <c r="O82" s="163"/>
      <c r="P82" s="69"/>
      <c r="R82" s="190"/>
      <c r="S82" s="26"/>
      <c r="T82" s="191"/>
      <c r="V82" s="190"/>
      <c r="W82" s="26"/>
      <c r="X82" s="26"/>
      <c r="Y82" s="191"/>
      <c r="AA82" s="190"/>
      <c r="AB82" s="191"/>
    </row>
    <row r="83" spans="1:28" ht="36.75" hidden="1" customHeight="1">
      <c r="A83" s="2372"/>
      <c r="B83" s="2469"/>
      <c r="C83" s="2543"/>
      <c r="D83" s="2410"/>
      <c r="E83" s="2446"/>
      <c r="F83" s="380"/>
      <c r="G83" s="190"/>
      <c r="H83" s="367"/>
      <c r="I83" s="367"/>
      <c r="J83" s="367"/>
      <c r="K83" s="367"/>
      <c r="L83" s="163"/>
      <c r="M83" s="163"/>
      <c r="N83" s="163"/>
      <c r="O83" s="163"/>
      <c r="P83" s="69"/>
      <c r="R83" s="190"/>
      <c r="S83" s="26"/>
      <c r="T83" s="191"/>
      <c r="V83" s="190"/>
      <c r="W83" s="26"/>
      <c r="X83" s="26"/>
      <c r="Y83" s="191"/>
      <c r="AA83" s="190"/>
      <c r="AB83" s="191"/>
    </row>
    <row r="84" spans="1:28" ht="36.75" hidden="1" customHeight="1">
      <c r="A84" s="2372"/>
      <c r="B84" s="2469"/>
      <c r="C84" s="2543"/>
      <c r="D84" s="2410"/>
      <c r="E84" s="2446"/>
      <c r="F84" s="380"/>
      <c r="G84" s="190"/>
      <c r="H84" s="367"/>
      <c r="I84" s="367"/>
      <c r="J84" s="367"/>
      <c r="K84" s="367"/>
      <c r="L84" s="163"/>
      <c r="M84" s="163"/>
      <c r="N84" s="163"/>
      <c r="O84" s="163"/>
      <c r="P84" s="69"/>
      <c r="R84" s="190"/>
      <c r="S84" s="26"/>
      <c r="T84" s="191"/>
      <c r="V84" s="190"/>
      <c r="W84" s="26"/>
      <c r="X84" s="26"/>
      <c r="Y84" s="191"/>
      <c r="AA84" s="190"/>
      <c r="AB84" s="191"/>
    </row>
    <row r="85" spans="1:28" ht="36.75" hidden="1" customHeight="1">
      <c r="A85" s="2372"/>
      <c r="B85" s="2470"/>
      <c r="C85" s="2544"/>
      <c r="D85" s="2411"/>
      <c r="E85" s="2447"/>
      <c r="F85" s="417"/>
      <c r="G85" s="343"/>
      <c r="H85" s="367"/>
      <c r="I85" s="367"/>
      <c r="J85" s="367"/>
      <c r="K85" s="367"/>
      <c r="L85" s="163"/>
      <c r="M85" s="163"/>
      <c r="N85" s="163"/>
      <c r="O85" s="163"/>
      <c r="P85" s="69"/>
      <c r="R85" s="190"/>
      <c r="S85" s="26"/>
      <c r="T85" s="191"/>
      <c r="V85" s="190"/>
      <c r="W85" s="26"/>
      <c r="X85" s="26"/>
      <c r="Y85" s="191"/>
      <c r="AA85" s="190"/>
      <c r="AB85" s="191"/>
    </row>
    <row r="86" spans="1:28" ht="36.75" hidden="1" customHeight="1">
      <c r="A86" s="2372"/>
      <c r="B86" s="2474" t="s">
        <v>112</v>
      </c>
      <c r="C86" s="2484" t="s">
        <v>113</v>
      </c>
      <c r="D86" s="2487">
        <v>0.13</v>
      </c>
      <c r="E86" s="2452">
        <v>0.45</v>
      </c>
      <c r="F86" s="416"/>
      <c r="G86" s="188"/>
      <c r="H86" s="367"/>
      <c r="I86" s="367"/>
      <c r="J86" s="367"/>
      <c r="K86" s="367"/>
      <c r="L86" s="163"/>
      <c r="M86" s="163"/>
      <c r="N86" s="163"/>
      <c r="O86" s="163"/>
      <c r="P86" s="69"/>
      <c r="R86" s="190"/>
      <c r="S86" s="26"/>
      <c r="T86" s="191"/>
      <c r="V86" s="190"/>
      <c r="W86" s="26"/>
      <c r="X86" s="26"/>
      <c r="Y86" s="191"/>
      <c r="AA86" s="190"/>
      <c r="AB86" s="191"/>
    </row>
    <row r="87" spans="1:28" ht="36.75" hidden="1" customHeight="1">
      <c r="A87" s="2372"/>
      <c r="B87" s="2469"/>
      <c r="C87" s="2485"/>
      <c r="D87" s="2488"/>
      <c r="E87" s="2446"/>
      <c r="F87" s="380"/>
      <c r="G87" s="190"/>
      <c r="H87" s="367"/>
      <c r="I87" s="367"/>
      <c r="J87" s="367"/>
      <c r="K87" s="367"/>
      <c r="L87" s="163"/>
      <c r="M87" s="163"/>
      <c r="N87" s="163"/>
      <c r="O87" s="163"/>
      <c r="P87" s="69"/>
      <c r="R87" s="190"/>
      <c r="S87" s="26"/>
      <c r="T87" s="191"/>
      <c r="V87" s="190"/>
      <c r="W87" s="26"/>
      <c r="X87" s="26"/>
      <c r="Y87" s="191"/>
      <c r="AA87" s="190"/>
      <c r="AB87" s="191"/>
    </row>
    <row r="88" spans="1:28" ht="36.75" hidden="1" customHeight="1">
      <c r="A88" s="2372"/>
      <c r="B88" s="2469"/>
      <c r="C88" s="2485"/>
      <c r="D88" s="2488"/>
      <c r="E88" s="2446"/>
      <c r="F88" s="380"/>
      <c r="G88" s="190"/>
      <c r="H88" s="367"/>
      <c r="I88" s="367"/>
      <c r="J88" s="367"/>
      <c r="K88" s="367"/>
      <c r="L88" s="163"/>
      <c r="M88" s="163"/>
      <c r="N88" s="163"/>
      <c r="O88" s="163"/>
      <c r="P88" s="69"/>
      <c r="R88" s="190"/>
      <c r="S88" s="26"/>
      <c r="T88" s="191"/>
      <c r="V88" s="190"/>
      <c r="W88" s="26"/>
      <c r="X88" s="26"/>
      <c r="Y88" s="191"/>
      <c r="AA88" s="190"/>
      <c r="AB88" s="191"/>
    </row>
    <row r="89" spans="1:28" ht="36" hidden="1" customHeight="1">
      <c r="A89" s="2373"/>
      <c r="B89" s="2470"/>
      <c r="C89" s="2486"/>
      <c r="D89" s="2489"/>
      <c r="E89" s="2447"/>
      <c r="F89" s="417"/>
      <c r="G89" s="343"/>
      <c r="H89" s="367"/>
      <c r="I89" s="367"/>
      <c r="J89" s="367"/>
      <c r="K89" s="367"/>
      <c r="L89" s="163"/>
      <c r="M89" s="163"/>
      <c r="N89" s="163"/>
      <c r="O89" s="163"/>
      <c r="P89" s="69"/>
      <c r="R89" s="190"/>
      <c r="S89" s="26"/>
      <c r="T89" s="191"/>
      <c r="V89" s="190"/>
      <c r="W89" s="26"/>
      <c r="X89" s="26"/>
      <c r="Y89" s="191"/>
      <c r="AA89" s="190"/>
      <c r="AB89" s="191"/>
    </row>
    <row r="90" spans="1:28" ht="40.5" hidden="1" customHeight="1">
      <c r="A90" s="2373"/>
      <c r="B90" s="2474" t="s">
        <v>114</v>
      </c>
      <c r="C90" s="2490" t="s">
        <v>115</v>
      </c>
      <c r="D90" s="2488">
        <v>0.16</v>
      </c>
      <c r="E90" s="2446">
        <v>0.45</v>
      </c>
      <c r="F90" s="412"/>
      <c r="G90" s="341"/>
      <c r="H90" s="367"/>
      <c r="I90" s="367"/>
      <c r="J90" s="367"/>
      <c r="K90" s="367"/>
      <c r="L90" s="163"/>
      <c r="M90" s="163"/>
      <c r="N90" s="163"/>
      <c r="O90" s="163"/>
      <c r="P90" s="69"/>
      <c r="R90" s="190"/>
      <c r="S90" s="26"/>
      <c r="T90" s="191"/>
      <c r="V90" s="190"/>
      <c r="W90" s="26"/>
      <c r="X90" s="26"/>
      <c r="Y90" s="191"/>
      <c r="AA90" s="190"/>
      <c r="AB90" s="191"/>
    </row>
    <row r="91" spans="1:28" ht="40.5" hidden="1" customHeight="1">
      <c r="A91" s="2373"/>
      <c r="B91" s="2469"/>
      <c r="C91" s="2490"/>
      <c r="D91" s="2488"/>
      <c r="E91" s="2446"/>
      <c r="F91" s="380"/>
      <c r="G91" s="190"/>
      <c r="H91" s="367"/>
      <c r="I91" s="367"/>
      <c r="J91" s="367"/>
      <c r="K91" s="367"/>
      <c r="L91" s="163"/>
      <c r="M91" s="163"/>
      <c r="N91" s="163"/>
      <c r="O91" s="163"/>
      <c r="P91" s="69"/>
      <c r="R91" s="190"/>
      <c r="S91" s="26"/>
      <c r="T91" s="191"/>
      <c r="V91" s="190"/>
      <c r="W91" s="26"/>
      <c r="X91" s="26"/>
      <c r="Y91" s="191"/>
      <c r="AA91" s="190"/>
      <c r="AB91" s="191"/>
    </row>
    <row r="92" spans="1:28" ht="40.5" hidden="1" customHeight="1">
      <c r="A92" s="2373"/>
      <c r="B92" s="2469"/>
      <c r="C92" s="2490"/>
      <c r="D92" s="2488"/>
      <c r="E92" s="2446"/>
      <c r="F92" s="380"/>
      <c r="G92" s="190"/>
      <c r="H92" s="367"/>
      <c r="I92" s="367"/>
      <c r="J92" s="367"/>
      <c r="K92" s="367"/>
      <c r="L92" s="163"/>
      <c r="M92" s="163"/>
      <c r="N92" s="163"/>
      <c r="O92" s="163"/>
      <c r="P92" s="69"/>
      <c r="R92" s="190"/>
      <c r="S92" s="26"/>
      <c r="T92" s="191"/>
      <c r="V92" s="190"/>
      <c r="W92" s="26"/>
      <c r="X92" s="26"/>
      <c r="Y92" s="191"/>
      <c r="AA92" s="190"/>
      <c r="AB92" s="191"/>
    </row>
    <row r="93" spans="1:28" ht="59.25" hidden="1" customHeight="1">
      <c r="A93" s="2373"/>
      <c r="B93" s="2470"/>
      <c r="C93" s="2491"/>
      <c r="D93" s="2492"/>
      <c r="E93" s="2493"/>
      <c r="F93" s="380"/>
      <c r="G93" s="190"/>
      <c r="H93" s="367"/>
      <c r="I93" s="367"/>
      <c r="J93" s="367"/>
      <c r="K93" s="367"/>
      <c r="L93" s="163"/>
      <c r="M93" s="163"/>
      <c r="N93" s="163"/>
      <c r="O93" s="163"/>
      <c r="P93" s="69"/>
      <c r="R93" s="190"/>
      <c r="S93" s="26"/>
      <c r="T93" s="191"/>
      <c r="V93" s="190"/>
      <c r="W93" s="26"/>
      <c r="X93" s="26"/>
      <c r="Y93" s="191"/>
      <c r="AA93" s="190"/>
      <c r="AB93" s="191"/>
    </row>
    <row r="94" spans="1:28" s="158" customFormat="1" ht="7.5" customHeight="1">
      <c r="A94" s="414"/>
      <c r="G94" s="194"/>
      <c r="H94" s="99"/>
      <c r="I94" s="99"/>
      <c r="J94" s="99"/>
      <c r="K94" s="99"/>
      <c r="L94" s="100"/>
      <c r="M94" s="100"/>
      <c r="N94" s="100"/>
      <c r="O94" s="100"/>
      <c r="P94" s="79"/>
      <c r="R94" s="194"/>
      <c r="S94" s="301"/>
      <c r="T94" s="195"/>
      <c r="V94" s="194"/>
      <c r="W94" s="301"/>
      <c r="X94" s="301"/>
      <c r="Y94" s="195"/>
      <c r="AA94" s="194"/>
      <c r="AB94" s="195"/>
    </row>
    <row r="95" spans="1:28" s="291" customFormat="1" ht="38.25" hidden="1" customHeight="1">
      <c r="A95" s="2516" t="s">
        <v>116</v>
      </c>
      <c r="B95" s="2505" t="s">
        <v>117</v>
      </c>
      <c r="C95" s="2517" t="s">
        <v>118</v>
      </c>
      <c r="D95" s="2520">
        <v>0.72</v>
      </c>
      <c r="E95" s="2502">
        <v>0.95</v>
      </c>
      <c r="F95" s="438"/>
      <c r="G95" s="344"/>
      <c r="H95" s="367"/>
      <c r="I95" s="367"/>
      <c r="J95" s="367"/>
      <c r="K95" s="367"/>
      <c r="L95" s="163"/>
      <c r="M95" s="163"/>
      <c r="N95" s="163"/>
      <c r="O95" s="163"/>
      <c r="P95" s="69"/>
      <c r="R95" s="344"/>
      <c r="S95" s="366"/>
      <c r="T95" s="308"/>
      <c r="V95" s="344"/>
      <c r="W95" s="366"/>
      <c r="X95" s="366"/>
      <c r="Y95" s="308"/>
      <c r="AA95" s="344"/>
      <c r="AB95" s="308"/>
    </row>
    <row r="96" spans="1:28" s="291" customFormat="1" ht="38.25" hidden="1" customHeight="1">
      <c r="A96" s="2516"/>
      <c r="B96" s="2506"/>
      <c r="C96" s="2518"/>
      <c r="D96" s="2512"/>
      <c r="E96" s="2503"/>
      <c r="F96" s="438"/>
      <c r="G96" s="344"/>
      <c r="H96" s="367"/>
      <c r="I96" s="367"/>
      <c r="J96" s="367"/>
      <c r="K96" s="367"/>
      <c r="L96" s="163"/>
      <c r="M96" s="163"/>
      <c r="N96" s="163"/>
      <c r="O96" s="163"/>
      <c r="P96" s="69"/>
      <c r="R96" s="344"/>
      <c r="S96" s="366"/>
      <c r="T96" s="308"/>
      <c r="V96" s="344"/>
      <c r="W96" s="366"/>
      <c r="X96" s="366"/>
      <c r="Y96" s="308"/>
      <c r="AA96" s="344"/>
      <c r="AB96" s="308"/>
    </row>
    <row r="97" spans="1:28" s="291" customFormat="1" ht="38.25" hidden="1" customHeight="1">
      <c r="A97" s="2516"/>
      <c r="B97" s="2506"/>
      <c r="C97" s="2518"/>
      <c r="D97" s="2512"/>
      <c r="E97" s="2503"/>
      <c r="F97" s="438"/>
      <c r="G97" s="344"/>
      <c r="H97" s="367"/>
      <c r="I97" s="367"/>
      <c r="J97" s="367"/>
      <c r="K97" s="367"/>
      <c r="L97" s="163"/>
      <c r="M97" s="163"/>
      <c r="N97" s="163"/>
      <c r="O97" s="163"/>
      <c r="P97" s="69"/>
      <c r="R97" s="344"/>
      <c r="S97" s="366"/>
      <c r="T97" s="308"/>
      <c r="V97" s="344"/>
      <c r="W97" s="366"/>
      <c r="X97" s="366"/>
      <c r="Y97" s="308"/>
      <c r="AA97" s="344"/>
      <c r="AB97" s="308"/>
    </row>
    <row r="98" spans="1:28" s="291" customFormat="1" ht="38.25" hidden="1" customHeight="1">
      <c r="A98" s="2516"/>
      <c r="B98" s="2507"/>
      <c r="C98" s="2519"/>
      <c r="D98" s="2513"/>
      <c r="E98" s="2504"/>
      <c r="F98" s="439"/>
      <c r="G98" s="345"/>
      <c r="H98" s="367"/>
      <c r="I98" s="367"/>
      <c r="J98" s="367"/>
      <c r="K98" s="367"/>
      <c r="L98" s="163"/>
      <c r="M98" s="163"/>
      <c r="N98" s="163"/>
      <c r="O98" s="163"/>
      <c r="P98" s="69"/>
      <c r="R98" s="344"/>
      <c r="S98" s="366"/>
      <c r="T98" s="308"/>
      <c r="V98" s="344"/>
      <c r="W98" s="366"/>
      <c r="X98" s="366"/>
      <c r="Y98" s="308"/>
      <c r="AA98" s="344"/>
      <c r="AB98" s="308"/>
    </row>
    <row r="99" spans="1:28" s="291" customFormat="1" ht="37.5" hidden="1" customHeight="1">
      <c r="A99" s="2516"/>
      <c r="B99" s="2505" t="s">
        <v>119</v>
      </c>
      <c r="C99" s="2508" t="s">
        <v>120</v>
      </c>
      <c r="D99" s="2511">
        <v>0.7</v>
      </c>
      <c r="E99" s="2514">
        <v>0.95</v>
      </c>
      <c r="F99" s="823"/>
      <c r="G99" s="824"/>
      <c r="H99" s="367"/>
      <c r="I99" s="367"/>
      <c r="J99" s="367"/>
      <c r="K99" s="367"/>
      <c r="L99" s="163"/>
      <c r="M99" s="163"/>
      <c r="N99" s="163"/>
      <c r="O99" s="163"/>
      <c r="P99" s="69"/>
      <c r="R99" s="344"/>
      <c r="S99" s="366"/>
      <c r="T99" s="308"/>
      <c r="V99" s="344"/>
      <c r="W99" s="366"/>
      <c r="X99" s="366"/>
      <c r="Y99" s="308"/>
      <c r="AA99" s="344"/>
      <c r="AB99" s="308"/>
    </row>
    <row r="100" spans="1:28" s="291" customFormat="1" ht="37.5" hidden="1" customHeight="1">
      <c r="A100" s="2516"/>
      <c r="B100" s="2506"/>
      <c r="C100" s="2509"/>
      <c r="D100" s="2512"/>
      <c r="E100" s="2503"/>
      <c r="F100" s="438"/>
      <c r="G100" s="344"/>
      <c r="H100" s="367"/>
      <c r="I100" s="367"/>
      <c r="J100" s="367"/>
      <c r="K100" s="367"/>
      <c r="L100" s="163"/>
      <c r="M100" s="163"/>
      <c r="N100" s="163"/>
      <c r="O100" s="163"/>
      <c r="P100" s="69"/>
      <c r="R100" s="344"/>
      <c r="S100" s="366"/>
      <c r="T100" s="308"/>
      <c r="V100" s="344"/>
      <c r="W100" s="366"/>
      <c r="X100" s="366"/>
      <c r="Y100" s="308"/>
      <c r="AA100" s="344"/>
      <c r="AB100" s="308"/>
    </row>
    <row r="101" spans="1:28" s="291" customFormat="1" ht="37.5" hidden="1" customHeight="1">
      <c r="A101" s="2516"/>
      <c r="B101" s="2506"/>
      <c r="C101" s="2509"/>
      <c r="D101" s="2512"/>
      <c r="E101" s="2503"/>
      <c r="F101" s="438"/>
      <c r="G101" s="344"/>
      <c r="H101" s="367"/>
      <c r="I101" s="367"/>
      <c r="J101" s="367"/>
      <c r="K101" s="367"/>
      <c r="L101" s="163"/>
      <c r="M101" s="163"/>
      <c r="N101" s="163"/>
      <c r="O101" s="163"/>
      <c r="P101" s="69"/>
      <c r="R101" s="344"/>
      <c r="S101" s="366"/>
      <c r="T101" s="308"/>
      <c r="V101" s="344"/>
      <c r="W101" s="366"/>
      <c r="X101" s="366"/>
      <c r="Y101" s="308"/>
      <c r="AA101" s="344"/>
      <c r="AB101" s="308"/>
    </row>
    <row r="102" spans="1:28" s="291" customFormat="1" ht="37.5" hidden="1" customHeight="1">
      <c r="A102" s="2516"/>
      <c r="B102" s="2507"/>
      <c r="C102" s="2510"/>
      <c r="D102" s="2513"/>
      <c r="E102" s="2504"/>
      <c r="F102" s="439"/>
      <c r="G102" s="345"/>
      <c r="H102" s="367"/>
      <c r="I102" s="367"/>
      <c r="J102" s="367"/>
      <c r="K102" s="367"/>
      <c r="L102" s="163"/>
      <c r="M102" s="163"/>
      <c r="N102" s="163"/>
      <c r="O102" s="163"/>
      <c r="P102" s="69"/>
      <c r="R102" s="344"/>
      <c r="S102" s="366"/>
      <c r="T102" s="308"/>
      <c r="V102" s="344"/>
      <c r="W102" s="366"/>
      <c r="X102" s="366"/>
      <c r="Y102" s="308"/>
      <c r="AA102" s="344"/>
      <c r="AB102" s="308"/>
    </row>
    <row r="103" spans="1:28" s="291" customFormat="1" ht="60" hidden="1" customHeight="1">
      <c r="A103" s="2516"/>
      <c r="B103" s="2521" t="s">
        <v>121</v>
      </c>
      <c r="C103" s="2454" t="s">
        <v>122</v>
      </c>
      <c r="D103" s="2398">
        <v>0.31</v>
      </c>
      <c r="E103" s="2395" t="s">
        <v>123</v>
      </c>
      <c r="F103" s="825"/>
      <c r="G103" s="347"/>
      <c r="H103" s="367"/>
      <c r="I103" s="367"/>
      <c r="J103" s="367"/>
      <c r="K103" s="367"/>
      <c r="L103" s="163"/>
      <c r="M103" s="163"/>
      <c r="N103" s="163"/>
      <c r="O103" s="163"/>
      <c r="P103" s="69"/>
      <c r="R103" s="344"/>
      <c r="S103" s="366"/>
      <c r="T103" s="308"/>
      <c r="V103" s="344"/>
      <c r="W103" s="366"/>
      <c r="X103" s="366"/>
      <c r="Y103" s="308"/>
      <c r="AA103" s="344"/>
      <c r="AB103" s="308"/>
    </row>
    <row r="104" spans="1:28" s="291" customFormat="1" ht="30.75" hidden="1" customHeight="1">
      <c r="A104" s="2516"/>
      <c r="B104" s="2522"/>
      <c r="C104" s="2472"/>
      <c r="D104" s="2398"/>
      <c r="E104" s="2395"/>
      <c r="F104" s="438"/>
      <c r="G104" s="344"/>
      <c r="H104" s="367"/>
      <c r="I104" s="367"/>
      <c r="J104" s="367"/>
      <c r="K104" s="367"/>
      <c r="L104" s="163"/>
      <c r="M104" s="163"/>
      <c r="N104" s="163"/>
      <c r="O104" s="163"/>
      <c r="P104" s="69"/>
      <c r="R104" s="344"/>
      <c r="S104" s="366"/>
      <c r="T104" s="308"/>
      <c r="V104" s="344"/>
      <c r="W104" s="366"/>
      <c r="X104" s="366"/>
      <c r="Y104" s="308"/>
      <c r="AA104" s="344"/>
      <c r="AB104" s="308"/>
    </row>
    <row r="105" spans="1:28" s="291" customFormat="1" ht="30.75" hidden="1" customHeight="1">
      <c r="A105" s="2516"/>
      <c r="B105" s="2522"/>
      <c r="C105" s="2472"/>
      <c r="D105" s="2398"/>
      <c r="E105" s="2395"/>
      <c r="F105" s="438"/>
      <c r="G105" s="344"/>
      <c r="H105" s="367"/>
      <c r="I105" s="367"/>
      <c r="J105" s="367"/>
      <c r="K105" s="367"/>
      <c r="L105" s="163"/>
      <c r="M105" s="163"/>
      <c r="N105" s="163"/>
      <c r="O105" s="163"/>
      <c r="P105" s="69"/>
      <c r="R105" s="344"/>
      <c r="S105" s="366"/>
      <c r="T105" s="308"/>
      <c r="V105" s="344"/>
      <c r="W105" s="366"/>
      <c r="X105" s="366"/>
      <c r="Y105" s="308"/>
      <c r="AA105" s="344"/>
      <c r="AB105" s="308"/>
    </row>
    <row r="106" spans="1:28" ht="27" hidden="1" customHeight="1">
      <c r="A106" s="2516"/>
      <c r="B106" s="2523"/>
      <c r="C106" s="2524"/>
      <c r="D106" s="2525"/>
      <c r="E106" s="2526"/>
      <c r="F106" s="380"/>
      <c r="G106" s="190"/>
      <c r="H106" s="367"/>
      <c r="I106" s="367"/>
      <c r="J106" s="367"/>
      <c r="K106" s="367"/>
      <c r="L106" s="163"/>
      <c r="M106" s="163"/>
      <c r="N106" s="163"/>
      <c r="O106" s="163"/>
      <c r="P106" s="69"/>
      <c r="R106" s="190"/>
      <c r="S106" s="26"/>
      <c r="T106" s="191"/>
      <c r="V106" s="190"/>
      <c r="W106" s="26"/>
      <c r="X106" s="26"/>
      <c r="Y106" s="191"/>
      <c r="AA106" s="190"/>
      <c r="AB106" s="191"/>
    </row>
    <row r="107" spans="1:28" ht="48.75" customHeight="1">
      <c r="A107" s="2515" t="s">
        <v>124</v>
      </c>
      <c r="B107" s="2459" t="s">
        <v>159</v>
      </c>
      <c r="C107" s="2459" t="s">
        <v>160</v>
      </c>
      <c r="D107" s="2824"/>
      <c r="E107" s="2825"/>
      <c r="F107" s="819" t="s">
        <v>54</v>
      </c>
      <c r="G107" s="399">
        <v>52</v>
      </c>
      <c r="H107" s="367">
        <v>13</v>
      </c>
      <c r="I107" s="367">
        <v>13</v>
      </c>
      <c r="J107" s="367">
        <v>13</v>
      </c>
      <c r="K107" s="367">
        <v>13</v>
      </c>
      <c r="L107" s="163"/>
      <c r="M107" s="163"/>
      <c r="N107" s="163"/>
      <c r="O107" s="163"/>
      <c r="P107" s="69">
        <f t="shared" ref="P107:P112" si="1">(SUM(L107:O107)/SUM(H107:K107))</f>
        <v>0</v>
      </c>
      <c r="R107" s="88">
        <v>50000</v>
      </c>
      <c r="S107" s="89"/>
      <c r="T107" s="90">
        <f>R107-S107</f>
        <v>50000</v>
      </c>
      <c r="V107" s="190"/>
      <c r="W107" s="26"/>
      <c r="X107" s="26"/>
      <c r="Y107" s="191"/>
      <c r="AA107" s="190"/>
      <c r="AB107" s="191"/>
    </row>
    <row r="108" spans="1:28" ht="38.25" customHeight="1">
      <c r="A108" s="2515"/>
      <c r="B108" s="2459"/>
      <c r="C108" s="2459"/>
      <c r="D108" s="2824"/>
      <c r="E108" s="2825"/>
      <c r="F108" s="819" t="s">
        <v>55</v>
      </c>
      <c r="G108" s="413">
        <v>156</v>
      </c>
      <c r="H108" s="367">
        <v>39</v>
      </c>
      <c r="I108" s="367">
        <v>39</v>
      </c>
      <c r="J108" s="367">
        <v>39</v>
      </c>
      <c r="K108" s="367">
        <v>39</v>
      </c>
      <c r="L108" s="163"/>
      <c r="M108" s="163"/>
      <c r="N108" s="163"/>
      <c r="O108" s="163"/>
      <c r="P108" s="69">
        <f t="shared" si="1"/>
        <v>0</v>
      </c>
      <c r="R108" s="103">
        <v>500000</v>
      </c>
      <c r="S108" s="104"/>
      <c r="T108" s="90">
        <f t="shared" ref="T108:T122" si="2">R108-S108</f>
        <v>500000</v>
      </c>
      <c r="V108" s="190"/>
      <c r="W108" s="26"/>
      <c r="X108" s="26"/>
      <c r="Y108" s="191"/>
      <c r="AA108" s="190"/>
      <c r="AB108" s="191"/>
    </row>
    <row r="109" spans="1:28" ht="30.75" customHeight="1">
      <c r="A109" s="2515"/>
      <c r="B109" s="2459"/>
      <c r="C109" s="2459"/>
      <c r="D109" s="2824"/>
      <c r="E109" s="2825"/>
      <c r="F109" s="819" t="s">
        <v>52</v>
      </c>
      <c r="G109" s="399">
        <v>2</v>
      </c>
      <c r="H109" s="367"/>
      <c r="I109" s="367">
        <v>1</v>
      </c>
      <c r="J109" s="367"/>
      <c r="K109" s="367">
        <v>1</v>
      </c>
      <c r="L109" s="163"/>
      <c r="M109" s="163"/>
      <c r="N109" s="163"/>
      <c r="O109" s="163"/>
      <c r="P109" s="69">
        <f t="shared" si="1"/>
        <v>0</v>
      </c>
      <c r="R109" s="88">
        <v>50000</v>
      </c>
      <c r="S109" s="89"/>
      <c r="T109" s="90">
        <f t="shared" si="2"/>
        <v>50000</v>
      </c>
      <c r="V109" s="190"/>
      <c r="W109" s="26"/>
      <c r="X109" s="26"/>
      <c r="Y109" s="191"/>
      <c r="AA109" s="190"/>
      <c r="AB109" s="191"/>
    </row>
    <row r="110" spans="1:28" ht="31.5" customHeight="1">
      <c r="A110" s="2515"/>
      <c r="B110" s="2459"/>
      <c r="C110" s="2459"/>
      <c r="D110" s="2824"/>
      <c r="E110" s="2825"/>
      <c r="F110" s="819" t="s">
        <v>161</v>
      </c>
      <c r="G110" s="399">
        <v>12</v>
      </c>
      <c r="H110" s="367">
        <v>3</v>
      </c>
      <c r="I110" s="367">
        <v>3</v>
      </c>
      <c r="J110" s="367">
        <v>3</v>
      </c>
      <c r="K110" s="367">
        <v>3</v>
      </c>
      <c r="L110" s="163"/>
      <c r="M110" s="163"/>
      <c r="N110" s="163"/>
      <c r="O110" s="163"/>
      <c r="P110" s="69">
        <f t="shared" si="1"/>
        <v>0</v>
      </c>
      <c r="R110" s="88">
        <v>30000</v>
      </c>
      <c r="S110" s="89"/>
      <c r="T110" s="90">
        <f t="shared" si="2"/>
        <v>30000</v>
      </c>
      <c r="V110" s="190"/>
      <c r="W110" s="26"/>
      <c r="X110" s="26"/>
      <c r="Y110" s="191"/>
      <c r="AA110" s="190"/>
      <c r="AB110" s="191"/>
    </row>
    <row r="111" spans="1:28" ht="27.75" customHeight="1">
      <c r="A111" s="2515"/>
      <c r="B111" s="2459"/>
      <c r="C111" s="2459"/>
      <c r="D111" s="2824"/>
      <c r="E111" s="2825"/>
      <c r="F111" s="817" t="s">
        <v>50</v>
      </c>
      <c r="G111" s="413">
        <v>6</v>
      </c>
      <c r="H111" s="367">
        <v>2</v>
      </c>
      <c r="I111" s="367">
        <v>2</v>
      </c>
      <c r="J111" s="367">
        <v>1</v>
      </c>
      <c r="K111" s="367">
        <v>1</v>
      </c>
      <c r="L111" s="163"/>
      <c r="M111" s="163"/>
      <c r="N111" s="163"/>
      <c r="O111" s="163"/>
      <c r="P111" s="69">
        <f t="shared" si="1"/>
        <v>0</v>
      </c>
      <c r="R111" s="88">
        <v>30000</v>
      </c>
      <c r="S111" s="89"/>
      <c r="T111" s="90">
        <f t="shared" si="2"/>
        <v>30000</v>
      </c>
      <c r="V111" s="190"/>
      <c r="W111" s="26"/>
      <c r="X111" s="26"/>
      <c r="Y111" s="191"/>
      <c r="AA111" s="190"/>
      <c r="AB111" s="191"/>
    </row>
    <row r="112" spans="1:28" ht="38.25" customHeight="1">
      <c r="A112" s="2515"/>
      <c r="B112" s="826" t="s">
        <v>162</v>
      </c>
      <c r="C112" s="827" t="s">
        <v>260</v>
      </c>
      <c r="D112" s="828"/>
      <c r="E112" s="829"/>
      <c r="F112" s="819" t="s">
        <v>163</v>
      </c>
      <c r="G112" s="399">
        <v>800</v>
      </c>
      <c r="H112" s="367">
        <v>200</v>
      </c>
      <c r="I112" s="367">
        <v>200</v>
      </c>
      <c r="J112" s="367">
        <v>200</v>
      </c>
      <c r="K112" s="367">
        <v>200</v>
      </c>
      <c r="L112" s="163"/>
      <c r="M112" s="163"/>
      <c r="N112" s="163"/>
      <c r="O112" s="163"/>
      <c r="P112" s="69">
        <f t="shared" si="1"/>
        <v>0</v>
      </c>
      <c r="R112" s="88">
        <v>40000</v>
      </c>
      <c r="S112" s="89"/>
      <c r="T112" s="90">
        <f t="shared" si="2"/>
        <v>40000</v>
      </c>
      <c r="V112" s="190"/>
      <c r="W112" s="26"/>
      <c r="X112" s="26"/>
      <c r="Y112" s="191"/>
      <c r="AA112" s="190"/>
      <c r="AB112" s="191"/>
    </row>
    <row r="113" spans="1:55" s="161" customFormat="1" ht="12.75" customHeight="1">
      <c r="A113" s="2515"/>
      <c r="B113" s="175"/>
      <c r="C113" s="176"/>
      <c r="D113" s="830"/>
      <c r="E113" s="831"/>
      <c r="F113" s="177"/>
      <c r="G113" s="449"/>
      <c r="H113" s="101"/>
      <c r="I113" s="101"/>
      <c r="J113" s="101"/>
      <c r="K113" s="101"/>
      <c r="L113" s="102"/>
      <c r="M113" s="102"/>
      <c r="N113" s="102"/>
      <c r="O113" s="102"/>
      <c r="P113" s="178"/>
      <c r="R113" s="179"/>
      <c r="S113" s="180"/>
      <c r="T113" s="152"/>
      <c r="V113" s="348"/>
      <c r="W113" s="311"/>
      <c r="X113" s="311"/>
      <c r="Y113" s="349"/>
      <c r="AA113" s="348"/>
      <c r="AB113" s="349"/>
    </row>
    <row r="114" spans="1:55" ht="38.25" customHeight="1">
      <c r="A114" s="2515"/>
      <c r="B114" s="2802" t="s">
        <v>164</v>
      </c>
      <c r="C114" s="2802" t="s">
        <v>165</v>
      </c>
      <c r="D114" s="2826"/>
      <c r="E114" s="2829"/>
      <c r="F114" s="819" t="s">
        <v>166</v>
      </c>
      <c r="G114" s="399"/>
      <c r="H114" s="367"/>
      <c r="I114" s="367"/>
      <c r="J114" s="367"/>
      <c r="K114" s="367"/>
      <c r="L114" s="163"/>
      <c r="M114" s="163"/>
      <c r="N114" s="163"/>
      <c r="O114" s="163"/>
      <c r="P114" s="73"/>
      <c r="R114" s="105">
        <v>50000</v>
      </c>
      <c r="S114" s="106"/>
      <c r="T114" s="90">
        <f t="shared" si="2"/>
        <v>50000</v>
      </c>
      <c r="V114" s="190"/>
      <c r="W114" s="26"/>
      <c r="X114" s="26"/>
      <c r="Y114" s="191"/>
      <c r="AA114" s="190"/>
      <c r="AB114" s="191"/>
    </row>
    <row r="115" spans="1:55" ht="38.25" customHeight="1">
      <c r="A115" s="2515"/>
      <c r="B115" s="2717"/>
      <c r="C115" s="2717"/>
      <c r="D115" s="2827"/>
      <c r="E115" s="2830"/>
      <c r="F115" s="819" t="s">
        <v>56</v>
      </c>
      <c r="G115" s="190"/>
      <c r="H115" s="367"/>
      <c r="I115" s="367"/>
      <c r="J115" s="367"/>
      <c r="K115" s="367"/>
      <c r="L115" s="163"/>
      <c r="M115" s="163"/>
      <c r="N115" s="163"/>
      <c r="O115" s="163"/>
      <c r="P115" s="191"/>
      <c r="R115" s="74">
        <v>300000</v>
      </c>
      <c r="S115" s="75"/>
      <c r="T115" s="76">
        <f t="shared" si="2"/>
        <v>300000</v>
      </c>
      <c r="V115" s="190"/>
      <c r="W115" s="26"/>
      <c r="X115" s="26"/>
      <c r="Y115" s="191"/>
      <c r="AA115" s="190"/>
      <c r="AB115" s="191"/>
    </row>
    <row r="116" spans="1:55" ht="24" customHeight="1">
      <c r="A116" s="2515"/>
      <c r="B116" s="2717"/>
      <c r="C116" s="2717"/>
      <c r="D116" s="2827"/>
      <c r="E116" s="2830"/>
      <c r="F116" s="819" t="s">
        <v>1</v>
      </c>
      <c r="G116" s="190"/>
      <c r="H116" s="367"/>
      <c r="I116" s="367"/>
      <c r="J116" s="367"/>
      <c r="K116" s="367"/>
      <c r="L116" s="163"/>
      <c r="M116" s="163"/>
      <c r="N116" s="163"/>
      <c r="O116" s="163"/>
      <c r="P116" s="191"/>
      <c r="R116" s="77">
        <v>500000</v>
      </c>
      <c r="S116" s="75"/>
      <c r="T116" s="76">
        <f t="shared" si="2"/>
        <v>500000</v>
      </c>
      <c r="V116" s="190"/>
      <c r="W116" s="26"/>
      <c r="X116" s="26"/>
      <c r="Y116" s="191"/>
      <c r="AA116" s="190"/>
      <c r="AB116" s="191"/>
    </row>
    <row r="117" spans="1:55" ht="24" customHeight="1">
      <c r="A117" s="2515"/>
      <c r="B117" s="2717"/>
      <c r="C117" s="2717"/>
      <c r="D117" s="2827"/>
      <c r="E117" s="2830"/>
      <c r="F117" s="819" t="s">
        <v>12</v>
      </c>
      <c r="G117" s="190"/>
      <c r="H117" s="367"/>
      <c r="I117" s="367"/>
      <c r="J117" s="367"/>
      <c r="K117" s="367"/>
      <c r="L117" s="163"/>
      <c r="M117" s="163"/>
      <c r="N117" s="163"/>
      <c r="O117" s="163"/>
      <c r="P117" s="191"/>
      <c r="R117" s="77">
        <v>26800</v>
      </c>
      <c r="S117" s="75"/>
      <c r="T117" s="76">
        <f t="shared" si="2"/>
        <v>26800</v>
      </c>
      <c r="V117" s="190"/>
      <c r="W117" s="26"/>
      <c r="X117" s="26"/>
      <c r="Y117" s="191"/>
      <c r="AA117" s="190"/>
      <c r="AB117" s="191"/>
    </row>
    <row r="118" spans="1:55" ht="24" customHeight="1">
      <c r="A118" s="2515"/>
      <c r="B118" s="2717"/>
      <c r="C118" s="2717"/>
      <c r="D118" s="2827"/>
      <c r="E118" s="2830"/>
      <c r="F118" s="819" t="s">
        <v>57</v>
      </c>
      <c r="G118" s="190"/>
      <c r="H118" s="367"/>
      <c r="I118" s="367"/>
      <c r="J118" s="367"/>
      <c r="K118" s="367"/>
      <c r="L118" s="163"/>
      <c r="M118" s="163"/>
      <c r="N118" s="163"/>
      <c r="O118" s="163"/>
      <c r="P118" s="191"/>
      <c r="R118" s="77">
        <v>60000</v>
      </c>
      <c r="S118" s="75"/>
      <c r="T118" s="76">
        <f t="shared" si="2"/>
        <v>60000</v>
      </c>
      <c r="V118" s="190"/>
      <c r="W118" s="26"/>
      <c r="X118" s="26"/>
      <c r="Y118" s="191"/>
      <c r="AA118" s="190"/>
      <c r="AB118" s="191"/>
    </row>
    <row r="119" spans="1:55" ht="27" customHeight="1">
      <c r="A119" s="2515"/>
      <c r="B119" s="2717"/>
      <c r="C119" s="2717"/>
      <c r="D119" s="2827"/>
      <c r="E119" s="2830"/>
      <c r="F119" s="819" t="s">
        <v>167</v>
      </c>
      <c r="G119" s="190"/>
      <c r="H119" s="367"/>
      <c r="I119" s="367"/>
      <c r="J119" s="367"/>
      <c r="K119" s="367"/>
      <c r="L119" s="163"/>
      <c r="M119" s="163"/>
      <c r="N119" s="163"/>
      <c r="O119" s="163"/>
      <c r="P119" s="191"/>
      <c r="R119" s="77">
        <v>100000</v>
      </c>
      <c r="S119" s="75"/>
      <c r="T119" s="76">
        <f t="shared" si="2"/>
        <v>100000</v>
      </c>
      <c r="V119" s="190"/>
      <c r="W119" s="26"/>
      <c r="X119" s="26"/>
      <c r="Y119" s="191"/>
      <c r="AA119" s="190"/>
      <c r="AB119" s="191"/>
    </row>
    <row r="120" spans="1:55" ht="24" customHeight="1">
      <c r="A120" s="2515"/>
      <c r="B120" s="2717"/>
      <c r="C120" s="2717"/>
      <c r="D120" s="2827"/>
      <c r="E120" s="2830"/>
      <c r="F120" s="819" t="s">
        <v>5</v>
      </c>
      <c r="G120" s="190"/>
      <c r="H120" s="367"/>
      <c r="I120" s="367"/>
      <c r="J120" s="367"/>
      <c r="K120" s="367"/>
      <c r="L120" s="163"/>
      <c r="M120" s="163"/>
      <c r="N120" s="163"/>
      <c r="O120" s="163"/>
      <c r="P120" s="191"/>
      <c r="R120" s="77">
        <f>100000*0</f>
        <v>0</v>
      </c>
      <c r="S120" s="78"/>
      <c r="T120" s="76">
        <f t="shared" si="2"/>
        <v>0</v>
      </c>
      <c r="V120" s="190"/>
      <c r="W120" s="26"/>
      <c r="X120" s="26"/>
      <c r="Y120" s="191"/>
      <c r="AA120" s="190"/>
      <c r="AB120" s="191"/>
    </row>
    <row r="121" spans="1:55" ht="24" customHeight="1">
      <c r="A121" s="2515"/>
      <c r="B121" s="2717"/>
      <c r="C121" s="2717"/>
      <c r="D121" s="2827"/>
      <c r="E121" s="2830"/>
      <c r="F121" s="819" t="s">
        <v>58</v>
      </c>
      <c r="G121" s="190"/>
      <c r="H121" s="367"/>
      <c r="I121" s="367"/>
      <c r="J121" s="367"/>
      <c r="K121" s="367"/>
      <c r="L121" s="163"/>
      <c r="M121" s="163"/>
      <c r="N121" s="163"/>
      <c r="O121" s="163"/>
      <c r="P121" s="191"/>
      <c r="R121" s="77">
        <f>50000*0</f>
        <v>0</v>
      </c>
      <c r="S121" s="76"/>
      <c r="T121" s="76">
        <f t="shared" si="2"/>
        <v>0</v>
      </c>
      <c r="V121" s="190"/>
      <c r="W121" s="26"/>
      <c r="X121" s="26"/>
      <c r="Y121" s="191"/>
      <c r="AA121" s="190"/>
      <c r="AB121" s="191"/>
    </row>
    <row r="122" spans="1:55" ht="24" customHeight="1" thickBot="1">
      <c r="A122" s="2515"/>
      <c r="B122" s="2718"/>
      <c r="C122" s="2718"/>
      <c r="D122" s="2828"/>
      <c r="E122" s="2831"/>
      <c r="F122" s="832" t="s">
        <v>4</v>
      </c>
      <c r="G122" s="833"/>
      <c r="H122" s="482"/>
      <c r="I122" s="482"/>
      <c r="J122" s="482"/>
      <c r="K122" s="482"/>
      <c r="L122" s="313"/>
      <c r="M122" s="313"/>
      <c r="N122" s="313"/>
      <c r="O122" s="313"/>
      <c r="P122" s="834"/>
      <c r="R122" s="80">
        <v>25000</v>
      </c>
      <c r="S122" s="81"/>
      <c r="T122" s="81">
        <f t="shared" si="2"/>
        <v>25000</v>
      </c>
      <c r="V122" s="190"/>
      <c r="W122" s="26"/>
      <c r="X122" s="26"/>
      <c r="Y122" s="191"/>
      <c r="AA122" s="190"/>
      <c r="AB122" s="191"/>
    </row>
    <row r="123" spans="1:55" ht="24" customHeight="1" thickBot="1">
      <c r="A123" s="2515"/>
      <c r="F123" s="835" t="s">
        <v>220</v>
      </c>
      <c r="G123" s="836"/>
      <c r="H123" s="837"/>
      <c r="I123" s="837"/>
      <c r="J123" s="837"/>
      <c r="K123" s="837"/>
      <c r="L123" s="314"/>
      <c r="M123" s="314"/>
      <c r="N123" s="314"/>
      <c r="O123" s="314"/>
      <c r="P123" s="838"/>
      <c r="Q123" s="839"/>
      <c r="R123" s="840">
        <f>SUM(R3:R122)</f>
        <v>2481800</v>
      </c>
      <c r="S123" s="840">
        <f>SUM(S3:S122)</f>
        <v>185000</v>
      </c>
      <c r="T123" s="841">
        <f>SUM(T3:T122)</f>
        <v>2296800</v>
      </c>
      <c r="U123" s="842"/>
      <c r="V123" s="190"/>
      <c r="W123" s="26"/>
      <c r="X123" s="26"/>
      <c r="Y123" s="191"/>
      <c r="AA123" s="190"/>
      <c r="AB123" s="191"/>
    </row>
    <row r="124" spans="1:55" s="161" customFormat="1" ht="15" customHeight="1">
      <c r="A124" s="447"/>
    </row>
    <row r="125" spans="1:55" ht="15.75" customHeight="1"/>
    <row r="126" spans="1:55" ht="15.75" customHeight="1">
      <c r="R126" s="843" t="s">
        <v>261</v>
      </c>
      <c r="S126" s="226"/>
      <c r="T126" s="226">
        <v>2296800</v>
      </c>
    </row>
    <row r="127" spans="1:55" ht="15.75" customHeight="1"/>
    <row r="128" spans="1:55" ht="15.6">
      <c r="A128"/>
      <c r="B128" s="8" t="s">
        <v>125</v>
      </c>
      <c r="C128" s="57"/>
      <c r="D128" s="57"/>
      <c r="E128" s="453" t="s">
        <v>126</v>
      </c>
      <c r="F128" s="57"/>
      <c r="M128" s="58"/>
      <c r="N128" s="58"/>
      <c r="O128" s="58"/>
      <c r="P128" s="58"/>
      <c r="Q128" s="58"/>
      <c r="R128" s="843"/>
      <c r="S128" s="226"/>
      <c r="T128" s="226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  <c r="AN128" s="58"/>
      <c r="AO128" s="58"/>
      <c r="AP128" s="58"/>
      <c r="AQ128" s="58"/>
      <c r="AR128" s="58"/>
      <c r="AS128" s="58"/>
      <c r="AT128" s="58"/>
      <c r="AU128" s="58"/>
      <c r="AV128" s="58"/>
      <c r="AW128" s="58"/>
      <c r="AX128" s="58"/>
      <c r="AY128" s="58"/>
      <c r="AZ128" s="58"/>
      <c r="BA128" s="58"/>
      <c r="BB128" s="58"/>
      <c r="BC128" s="58"/>
    </row>
    <row r="129" spans="1:55" ht="15.6">
      <c r="A129"/>
      <c r="B129" s="8"/>
      <c r="E129" s="453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8"/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8"/>
    </row>
    <row r="130" spans="1:55" ht="13.8">
      <c r="A130"/>
      <c r="B130" s="7"/>
      <c r="C130" s="6"/>
      <c r="D130" s="6"/>
      <c r="E130" s="6"/>
      <c r="M130" s="58"/>
      <c r="N130" s="58"/>
      <c r="O130" s="58"/>
      <c r="P130" s="58"/>
      <c r="Q130" s="58"/>
      <c r="R130" s="58"/>
      <c r="S130" s="58"/>
      <c r="T130" s="226"/>
      <c r="U130" s="58"/>
      <c r="V130" s="58"/>
      <c r="W130" s="58"/>
      <c r="X130" s="58"/>
      <c r="Y130" s="58"/>
      <c r="Z130" s="58"/>
      <c r="AA130" s="58"/>
      <c r="AB130" s="58"/>
      <c r="AC130" s="58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8"/>
      <c r="AQ130" s="58"/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8"/>
    </row>
    <row r="131" spans="1:55" ht="15.6">
      <c r="A131"/>
      <c r="B131" s="8" t="s">
        <v>127</v>
      </c>
      <c r="C131" s="24"/>
      <c r="D131" s="24"/>
      <c r="E131" s="453" t="s">
        <v>126</v>
      </c>
      <c r="F131" s="57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  <c r="AC131" s="58"/>
      <c r="AD131" s="58"/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8"/>
      <c r="AQ131" s="58"/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8"/>
    </row>
    <row r="132" spans="1:55" ht="15.6">
      <c r="A132"/>
      <c r="C132" s="9"/>
      <c r="D132" s="6"/>
      <c r="E132" s="6"/>
      <c r="F132" s="6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  <c r="AC132" s="58"/>
      <c r="AD132" s="58"/>
      <c r="AE132" s="58"/>
      <c r="AF132" s="58"/>
      <c r="AG132" s="58"/>
      <c r="AH132" s="58"/>
      <c r="AI132" s="58"/>
      <c r="AJ132" s="58"/>
      <c r="AK132" s="58"/>
      <c r="AL132" s="58"/>
      <c r="AM132" s="58"/>
      <c r="AN132" s="58"/>
      <c r="AO132" s="58"/>
      <c r="AP132" s="58"/>
      <c r="AQ132" s="58"/>
      <c r="AR132" s="58"/>
      <c r="AS132" s="58"/>
      <c r="AT132" s="58"/>
      <c r="AU132" s="58"/>
      <c r="AV132" s="58"/>
      <c r="AW132" s="58"/>
      <c r="AX132" s="58"/>
      <c r="AY132" s="58"/>
      <c r="AZ132" s="58"/>
      <c r="BA132" s="58"/>
      <c r="BB132" s="58"/>
      <c r="BC132" s="58"/>
    </row>
    <row r="133" spans="1:55" ht="15.75" customHeight="1"/>
    <row r="134" spans="1:55" ht="15.75" customHeight="1"/>
    <row r="135" spans="1:55" ht="15.75" customHeight="1"/>
    <row r="136" spans="1:55" ht="15.75" customHeight="1"/>
    <row r="137" spans="1:55" ht="15.75" customHeight="1"/>
    <row r="138" spans="1:55" ht="15.75" customHeight="1"/>
    <row r="139" spans="1:55" ht="15.75" customHeight="1"/>
    <row r="140" spans="1:55" ht="15.75" customHeight="1"/>
    <row r="141" spans="1:55" ht="15.75" customHeight="1"/>
    <row r="142" spans="1:55" ht="15.75" customHeight="1"/>
    <row r="143" spans="1:55" ht="15.75" customHeight="1"/>
    <row r="144" spans="1:55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</sheetData>
  <mergeCells count="113">
    <mergeCell ref="V4:Y4"/>
    <mergeCell ref="AA4:AB4"/>
    <mergeCell ref="A6:A33"/>
    <mergeCell ref="B6:B13"/>
    <mergeCell ref="C6:C9"/>
    <mergeCell ref="D6:D9"/>
    <mergeCell ref="E6:E9"/>
    <mergeCell ref="C10:C13"/>
    <mergeCell ref="D10:D13"/>
    <mergeCell ref="E10:E13"/>
    <mergeCell ref="B14:B21"/>
    <mergeCell ref="C14:C17"/>
    <mergeCell ref="D14:D17"/>
    <mergeCell ref="E14:E17"/>
    <mergeCell ref="C18:C21"/>
    <mergeCell ref="D18:D21"/>
    <mergeCell ref="B22:B29"/>
    <mergeCell ref="C22:C25"/>
    <mergeCell ref="A35:A64"/>
    <mergeCell ref="B35:B42"/>
    <mergeCell ref="C35:C38"/>
    <mergeCell ref="D35:D38"/>
    <mergeCell ref="E35:E38"/>
    <mergeCell ref="C39:C42"/>
    <mergeCell ref="D39:D42"/>
    <mergeCell ref="E39:E42"/>
    <mergeCell ref="B43:B50"/>
    <mergeCell ref="C43:C46"/>
    <mergeCell ref="D43:D46"/>
    <mergeCell ref="E43:E46"/>
    <mergeCell ref="C47:C50"/>
    <mergeCell ref="D47:D50"/>
    <mergeCell ref="E47:E50"/>
    <mergeCell ref="B51:B60"/>
    <mergeCell ref="C61:C64"/>
    <mergeCell ref="D61:D64"/>
    <mergeCell ref="E61:E64"/>
    <mergeCell ref="B61:B64"/>
    <mergeCell ref="C51:C55"/>
    <mergeCell ref="D51:D55"/>
    <mergeCell ref="E51:E55"/>
    <mergeCell ref="C56:C60"/>
    <mergeCell ref="D86:D89"/>
    <mergeCell ref="E86:E89"/>
    <mergeCell ref="A66:A80"/>
    <mergeCell ref="B66:B69"/>
    <mergeCell ref="C66:C69"/>
    <mergeCell ref="D66:D69"/>
    <mergeCell ref="E66:E69"/>
    <mergeCell ref="B70:B72"/>
    <mergeCell ref="C70:C72"/>
    <mergeCell ref="E77:E80"/>
    <mergeCell ref="D70:D72"/>
    <mergeCell ref="E70:E72"/>
    <mergeCell ref="B73:B80"/>
    <mergeCell ref="C73:C76"/>
    <mergeCell ref="D73:D76"/>
    <mergeCell ref="E73:E76"/>
    <mergeCell ref="C77:C80"/>
    <mergeCell ref="D77:D80"/>
    <mergeCell ref="D90:D93"/>
    <mergeCell ref="E90:E93"/>
    <mergeCell ref="A95:A106"/>
    <mergeCell ref="B95:B98"/>
    <mergeCell ref="C95:C98"/>
    <mergeCell ref="D95:D98"/>
    <mergeCell ref="E95:E98"/>
    <mergeCell ref="B99:B102"/>
    <mergeCell ref="B90:B93"/>
    <mergeCell ref="C90:C93"/>
    <mergeCell ref="C99:C102"/>
    <mergeCell ref="D99:D102"/>
    <mergeCell ref="E99:E102"/>
    <mergeCell ref="B103:B106"/>
    <mergeCell ref="C103:C106"/>
    <mergeCell ref="D103:D106"/>
    <mergeCell ref="E103:E106"/>
    <mergeCell ref="A82:A93"/>
    <mergeCell ref="B82:B85"/>
    <mergeCell ref="C82:C85"/>
    <mergeCell ref="D82:D85"/>
    <mergeCell ref="E82:E85"/>
    <mergeCell ref="B86:B89"/>
    <mergeCell ref="C86:C89"/>
    <mergeCell ref="A107:A123"/>
    <mergeCell ref="B107:B111"/>
    <mergeCell ref="C107:C111"/>
    <mergeCell ref="D107:D111"/>
    <mergeCell ref="E107:E111"/>
    <mergeCell ref="B114:B122"/>
    <mergeCell ref="C114:C122"/>
    <mergeCell ref="D114:D122"/>
    <mergeCell ref="E114:E122"/>
    <mergeCell ref="D56:D60"/>
    <mergeCell ref="E56:E60"/>
    <mergeCell ref="B30:B33"/>
    <mergeCell ref="C30:C33"/>
    <mergeCell ref="D30:D33"/>
    <mergeCell ref="E30:E33"/>
    <mergeCell ref="L3:O3"/>
    <mergeCell ref="R3:T3"/>
    <mergeCell ref="H4:K4"/>
    <mergeCell ref="L4:O4"/>
    <mergeCell ref="R4:R5"/>
    <mergeCell ref="S4:S5"/>
    <mergeCell ref="T4:T5"/>
    <mergeCell ref="E18:E21"/>
    <mergeCell ref="C26:C29"/>
    <mergeCell ref="D26:D29"/>
    <mergeCell ref="E26:E29"/>
    <mergeCell ref="D22:D25"/>
    <mergeCell ref="E22:E25"/>
    <mergeCell ref="H3:K3"/>
  </mergeCells>
  <conditionalFormatting sqref="L6:O29 L32:O32 L35:O50 L67:O69 L108:O108 L115:O123">
    <cfRule type="notContainsBlanks" dxfId="674" priority="56">
      <formula>LEN(TRIM(L6))&gt;0</formula>
    </cfRule>
  </conditionalFormatting>
  <conditionalFormatting sqref="P30">
    <cfRule type="colorScale" priority="5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31">
    <cfRule type="colorScale" priority="5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30:O31">
    <cfRule type="notContainsBlanks" dxfId="673" priority="51">
      <formula>LEN(TRIM(L30))&gt;0</formula>
    </cfRule>
  </conditionalFormatting>
  <conditionalFormatting sqref="H30:J31">
    <cfRule type="notContainsBlanks" dxfId="672" priority="50">
      <formula>LEN(TRIM(H30))&gt;0</formula>
    </cfRule>
  </conditionalFormatting>
  <conditionalFormatting sqref="K30:K31">
    <cfRule type="notContainsBlanks" dxfId="671" priority="49">
      <formula>LEN(TRIM(K30))&gt;0</formula>
    </cfRule>
  </conditionalFormatting>
  <conditionalFormatting sqref="H51:J53">
    <cfRule type="notContainsBlanks" dxfId="670" priority="44">
      <formula>LEN(TRIM(H51))&gt;0</formula>
    </cfRule>
  </conditionalFormatting>
  <conditionalFormatting sqref="K51:K53">
    <cfRule type="notContainsBlanks" dxfId="669" priority="43">
      <formula>LEN(TRIM(K51))&gt;0</formula>
    </cfRule>
  </conditionalFormatting>
  <conditionalFormatting sqref="K54">
    <cfRule type="notContainsBlanks" dxfId="668" priority="39">
      <formula>LEN(TRIM(K54))&gt;0</formula>
    </cfRule>
  </conditionalFormatting>
  <conditionalFormatting sqref="K55">
    <cfRule type="notContainsBlanks" dxfId="667" priority="35">
      <formula>LEN(TRIM(K55))&gt;0</formula>
    </cfRule>
  </conditionalFormatting>
  <conditionalFormatting sqref="K33">
    <cfRule type="notContainsBlanks" dxfId="666" priority="31">
      <formula>LEN(TRIM(K33))&gt;0</formula>
    </cfRule>
  </conditionalFormatting>
  <conditionalFormatting sqref="K66">
    <cfRule type="notContainsBlanks" dxfId="665" priority="27">
      <formula>LEN(TRIM(K66))&gt;0</formula>
    </cfRule>
  </conditionalFormatting>
  <conditionalFormatting sqref="K107">
    <cfRule type="notContainsBlanks" dxfId="664" priority="23">
      <formula>LEN(TRIM(K107))&gt;0</formula>
    </cfRule>
  </conditionalFormatting>
  <conditionalFormatting sqref="H108:J108">
    <cfRule type="notContainsBlanks" dxfId="663" priority="22">
      <formula>LEN(TRIM(H108))&gt;0</formula>
    </cfRule>
  </conditionalFormatting>
  <conditionalFormatting sqref="H70:J70">
    <cfRule type="notContainsBlanks" dxfId="662" priority="18">
      <formula>LEN(TRIM(H70))&gt;0</formula>
    </cfRule>
  </conditionalFormatting>
  <conditionalFormatting sqref="K70">
    <cfRule type="notContainsBlanks" dxfId="661" priority="17">
      <formula>LEN(TRIM(K70))&gt;0</formula>
    </cfRule>
  </conditionalFormatting>
  <conditionalFormatting sqref="K111">
    <cfRule type="notContainsBlanks" dxfId="660" priority="10">
      <formula>LEN(TRIM(K111))&gt;0</formula>
    </cfRule>
  </conditionalFormatting>
  <conditionalFormatting sqref="K112:K114">
    <cfRule type="notContainsBlanks" dxfId="659" priority="6">
      <formula>LEN(TRIM(K112))&gt;0</formula>
    </cfRule>
  </conditionalFormatting>
  <conditionalFormatting sqref="H56:J56">
    <cfRule type="notContainsBlanks" dxfId="658" priority="5">
      <formula>LEN(TRIM(H56))&gt;0</formula>
    </cfRule>
  </conditionalFormatting>
  <conditionalFormatting sqref="K58">
    <cfRule type="notContainsBlanks" dxfId="657" priority="2">
      <formula>LEN(TRIM(K58))&gt;0</formula>
    </cfRule>
  </conditionalFormatting>
  <conditionalFormatting sqref="H3:K5 H71:K80 H82:K106 H59:K64">
    <cfRule type="notContainsBlanks" dxfId="656" priority="62">
      <formula>LEN(TRIM(H3))&gt;0</formula>
    </cfRule>
  </conditionalFormatting>
  <conditionalFormatting sqref="L3:O5 L71:O80 L82:O106 L56:O64">
    <cfRule type="notContainsBlanks" dxfId="655" priority="61">
      <formula>LEN(TRIM(L3))&gt;0</formula>
    </cfRule>
  </conditionalFormatting>
  <conditionalFormatting sqref="P71:P80 P2 P82:P106 P61:P64">
    <cfRule type="colorScale" priority="6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5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3">
    <cfRule type="colorScale" priority="5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4:P29 P32 P67:P69 P35:P50">
    <cfRule type="colorScale" priority="5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J29 H35:J50 H57:J57 H67:J69 H115:J123">
    <cfRule type="notContainsBlanks" dxfId="654" priority="55">
      <formula>LEN(TRIM(H6))&gt;0</formula>
    </cfRule>
  </conditionalFormatting>
  <conditionalFormatting sqref="K6:K29 K35:K50 K57 K67:K69 K115:K123">
    <cfRule type="notContainsBlanks" dxfId="653" priority="54">
      <formula>LEN(TRIM(K6))&gt;0</formula>
    </cfRule>
  </conditionalFormatting>
  <conditionalFormatting sqref="H32:J32">
    <cfRule type="notContainsBlanks" dxfId="652" priority="48">
      <formula>LEN(TRIM(H32))&gt;0</formula>
    </cfRule>
  </conditionalFormatting>
  <conditionalFormatting sqref="K32">
    <cfRule type="notContainsBlanks" dxfId="651" priority="47">
      <formula>LEN(TRIM(K32))&gt;0</formula>
    </cfRule>
  </conditionalFormatting>
  <conditionalFormatting sqref="P51:P53">
    <cfRule type="colorScale" priority="4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51:O53">
    <cfRule type="notContainsBlanks" dxfId="650" priority="45">
      <formula>LEN(TRIM(L51))&gt;0</formula>
    </cfRule>
  </conditionalFormatting>
  <conditionalFormatting sqref="P54">
    <cfRule type="colorScale" priority="4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54:O54">
    <cfRule type="notContainsBlanks" dxfId="649" priority="41">
      <formula>LEN(TRIM(L54))&gt;0</formula>
    </cfRule>
  </conditionalFormatting>
  <conditionalFormatting sqref="H54:J54">
    <cfRule type="notContainsBlanks" dxfId="648" priority="40">
      <formula>LEN(TRIM(H54))&gt;0</formula>
    </cfRule>
  </conditionalFormatting>
  <conditionalFormatting sqref="P55">
    <cfRule type="colorScale" priority="3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55:O55">
    <cfRule type="notContainsBlanks" dxfId="647" priority="37">
      <formula>LEN(TRIM(L55))&gt;0</formula>
    </cfRule>
  </conditionalFormatting>
  <conditionalFormatting sqref="H55:J55">
    <cfRule type="notContainsBlanks" dxfId="646" priority="36">
      <formula>LEN(TRIM(H55))&gt;0</formula>
    </cfRule>
  </conditionalFormatting>
  <conditionalFormatting sqref="P33">
    <cfRule type="colorScale" priority="3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33:O33">
    <cfRule type="notContainsBlanks" dxfId="645" priority="33">
      <formula>LEN(TRIM(L33))&gt;0</formula>
    </cfRule>
  </conditionalFormatting>
  <conditionalFormatting sqref="H33:J33">
    <cfRule type="notContainsBlanks" dxfId="644" priority="32">
      <formula>LEN(TRIM(H33))&gt;0</formula>
    </cfRule>
  </conditionalFormatting>
  <conditionalFormatting sqref="P66">
    <cfRule type="colorScale" priority="3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66:O66">
    <cfRule type="notContainsBlanks" dxfId="643" priority="29">
      <formula>LEN(TRIM(L66))&gt;0</formula>
    </cfRule>
  </conditionalFormatting>
  <conditionalFormatting sqref="H66:J66">
    <cfRule type="notContainsBlanks" dxfId="642" priority="28">
      <formula>LEN(TRIM(H66))&gt;0</formula>
    </cfRule>
  </conditionalFormatting>
  <conditionalFormatting sqref="P107:P110">
    <cfRule type="colorScale" priority="2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107:O107">
    <cfRule type="notContainsBlanks" dxfId="641" priority="25">
      <formula>LEN(TRIM(L107))&gt;0</formula>
    </cfRule>
  </conditionalFormatting>
  <conditionalFormatting sqref="H107:J107">
    <cfRule type="notContainsBlanks" dxfId="640" priority="24">
      <formula>LEN(TRIM(H107))&gt;0</formula>
    </cfRule>
  </conditionalFormatting>
  <conditionalFormatting sqref="K108">
    <cfRule type="notContainsBlanks" dxfId="639" priority="21">
      <formula>LEN(TRIM(K108))&gt;0</formula>
    </cfRule>
  </conditionalFormatting>
  <conditionalFormatting sqref="P70">
    <cfRule type="colorScale" priority="2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70:O70">
    <cfRule type="notContainsBlanks" dxfId="638" priority="19">
      <formula>LEN(TRIM(L70))&gt;0</formula>
    </cfRule>
  </conditionalFormatting>
  <conditionalFormatting sqref="L109:O110">
    <cfRule type="notContainsBlanks" dxfId="637" priority="16">
      <formula>LEN(TRIM(L109))&gt;0</formula>
    </cfRule>
  </conditionalFormatting>
  <conditionalFormatting sqref="H109:J110">
    <cfRule type="notContainsBlanks" dxfId="636" priority="15">
      <formula>LEN(TRIM(H109))&gt;0</formula>
    </cfRule>
  </conditionalFormatting>
  <conditionalFormatting sqref="K109:K110">
    <cfRule type="notContainsBlanks" dxfId="635" priority="14">
      <formula>LEN(TRIM(K109))&gt;0</formula>
    </cfRule>
  </conditionalFormatting>
  <conditionalFormatting sqref="P111">
    <cfRule type="colorScale" priority="1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111:O111">
    <cfRule type="notContainsBlanks" dxfId="634" priority="12">
      <formula>LEN(TRIM(L111))&gt;0</formula>
    </cfRule>
  </conditionalFormatting>
  <conditionalFormatting sqref="H111:J111">
    <cfRule type="notContainsBlanks" dxfId="633" priority="11">
      <formula>LEN(TRIM(H111))&gt;0</formula>
    </cfRule>
  </conditionalFormatting>
  <conditionalFormatting sqref="P112:P114">
    <cfRule type="colorScale" priority="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112:O114">
    <cfRule type="notContainsBlanks" dxfId="632" priority="8">
      <formula>LEN(TRIM(L112))&gt;0</formula>
    </cfRule>
  </conditionalFormatting>
  <conditionalFormatting sqref="H112:J114">
    <cfRule type="notContainsBlanks" dxfId="631" priority="7">
      <formula>LEN(TRIM(H112))&gt;0</formula>
    </cfRule>
  </conditionalFormatting>
  <conditionalFormatting sqref="K56">
    <cfRule type="notContainsBlanks" dxfId="630" priority="4">
      <formula>LEN(TRIM(K56))&gt;0</formula>
    </cfRule>
  </conditionalFormatting>
  <conditionalFormatting sqref="H58:J58">
    <cfRule type="notContainsBlanks" dxfId="629" priority="3">
      <formula>LEN(TRIM(H58))&gt;0</formula>
    </cfRule>
  </conditionalFormatting>
  <conditionalFormatting sqref="P56:P60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C241"/>
  <sheetViews>
    <sheetView topLeftCell="C1" workbookViewId="0">
      <pane xSplit="3" ySplit="5" topLeftCell="F95" activePane="bottomRight" state="frozen"/>
      <selection activeCell="C1" sqref="C1"/>
      <selection pane="topRight" activeCell="F1" sqref="F1"/>
      <selection pane="bottomLeft" activeCell="C6" sqref="C6"/>
      <selection pane="bottomRight" activeCell="V1" sqref="V1:AB1048576"/>
    </sheetView>
  </sheetViews>
  <sheetFormatPr defaultColWidth="9.21875" defaultRowHeight="13.2"/>
  <cols>
    <col min="1" max="1" width="4.6640625" style="383" customWidth="1"/>
    <col min="2" max="2" width="16.88671875" style="383" customWidth="1"/>
    <col min="3" max="3" width="13.6640625" style="924" customWidth="1"/>
    <col min="4" max="5" width="8.6640625" style="924" hidden="1" customWidth="1"/>
    <col min="6" max="6" width="34.6640625" style="905" customWidth="1"/>
    <col min="7" max="7" width="9.21875" style="383" customWidth="1"/>
    <col min="8" max="15" width="5.5546875" style="383" customWidth="1"/>
    <col min="16" max="16" width="9.21875" style="383" customWidth="1"/>
    <col min="17" max="17" width="2.21875" style="383" customWidth="1"/>
    <col min="18" max="18" width="15.44140625" style="383" hidden="1" customWidth="1"/>
    <col min="19" max="20" width="15.77734375" style="383" hidden="1" customWidth="1"/>
    <col min="21" max="21" width="3.6640625" style="383" hidden="1" customWidth="1"/>
    <col min="22" max="25" width="33.21875" style="383" customWidth="1"/>
    <col min="26" max="26" width="2.44140625" style="383" customWidth="1"/>
    <col min="27" max="28" width="13.109375" style="383" customWidth="1"/>
    <col min="29" max="29" width="3.6640625" style="383" customWidth="1"/>
    <col min="30" max="16384" width="9.21875" style="383"/>
  </cols>
  <sheetData>
    <row r="1" spans="1:28" ht="20.55" customHeight="1" thickBot="1">
      <c r="A1" s="525"/>
      <c r="B1" s="526" t="s">
        <v>814</v>
      </c>
      <c r="C1" s="525"/>
      <c r="D1" s="525"/>
      <c r="E1" s="525"/>
      <c r="F1" s="846"/>
      <c r="G1" s="525"/>
      <c r="H1" s="525"/>
      <c r="I1" s="525"/>
      <c r="J1" s="525"/>
      <c r="K1" s="525"/>
      <c r="L1" s="525"/>
      <c r="M1" s="525"/>
      <c r="N1" s="525"/>
      <c r="O1" s="525"/>
      <c r="P1" s="525"/>
      <c r="Q1" s="525"/>
      <c r="R1" s="525"/>
      <c r="S1" s="525"/>
      <c r="T1" s="525"/>
      <c r="U1" s="525"/>
      <c r="V1" s="525"/>
      <c r="W1" s="525"/>
      <c r="X1" s="525"/>
      <c r="Y1" s="525"/>
      <c r="Z1" s="525"/>
      <c r="AA1" s="525"/>
      <c r="AB1" s="525"/>
    </row>
    <row r="2" spans="1:28" ht="14.55" customHeight="1" thickBot="1">
      <c r="A2" s="525"/>
      <c r="B2" s="525"/>
      <c r="C2" s="525"/>
      <c r="D2" s="525"/>
      <c r="E2" s="525"/>
      <c r="F2" s="846"/>
      <c r="G2" s="525"/>
      <c r="H2" s="525"/>
      <c r="I2" s="525"/>
      <c r="J2" s="525"/>
      <c r="K2" s="525"/>
      <c r="L2" s="525"/>
      <c r="M2" s="527"/>
      <c r="N2" s="528"/>
      <c r="O2" s="847" t="s">
        <v>31</v>
      </c>
      <c r="P2" s="12">
        <f>AVERAGE(P6:P96)</f>
        <v>0</v>
      </c>
      <c r="Q2" s="525"/>
      <c r="R2" s="525"/>
      <c r="S2" s="525"/>
      <c r="T2" s="525"/>
      <c r="U2" s="525"/>
      <c r="V2" s="525"/>
      <c r="W2" s="525"/>
      <c r="X2" s="525"/>
      <c r="Y2" s="525"/>
      <c r="Z2" s="525"/>
      <c r="AA2" s="525"/>
      <c r="AB2" s="525"/>
    </row>
    <row r="3" spans="1:28" ht="10.5" customHeight="1" thickBot="1">
      <c r="A3" s="525"/>
      <c r="B3" s="525" t="s">
        <v>63</v>
      </c>
      <c r="C3" s="530"/>
      <c r="D3" s="525"/>
      <c r="E3" s="530" t="s">
        <v>17</v>
      </c>
      <c r="F3" s="687"/>
      <c r="G3" s="640"/>
      <c r="H3" s="2363" t="s">
        <v>18</v>
      </c>
      <c r="I3" s="2364"/>
      <c r="J3" s="2364"/>
      <c r="K3" s="2365"/>
      <c r="L3" s="2363" t="s">
        <v>18</v>
      </c>
      <c r="M3" s="2818"/>
      <c r="N3" s="2818"/>
      <c r="O3" s="2819"/>
      <c r="P3" s="533"/>
      <c r="Q3" s="525"/>
      <c r="R3" s="2595" t="s">
        <v>64</v>
      </c>
      <c r="S3" s="2596"/>
      <c r="T3" s="2597"/>
      <c r="U3" s="534"/>
      <c r="V3" s="535"/>
      <c r="W3" s="536"/>
      <c r="X3" s="535"/>
      <c r="Y3" s="536"/>
      <c r="Z3" s="537"/>
      <c r="AA3" s="535"/>
      <c r="AB3" s="536"/>
    </row>
    <row r="4" spans="1:28" ht="14.25" customHeight="1" thickBot="1">
      <c r="A4" s="525"/>
      <c r="B4" s="525"/>
      <c r="C4" s="525"/>
      <c r="D4" s="525"/>
      <c r="E4" s="525"/>
      <c r="F4" s="846"/>
      <c r="G4" s="848"/>
      <c r="H4" s="2384" t="s">
        <v>32</v>
      </c>
      <c r="I4" s="2384"/>
      <c r="J4" s="2384"/>
      <c r="K4" s="2384"/>
      <c r="L4" s="2384" t="s">
        <v>33</v>
      </c>
      <c r="M4" s="2384"/>
      <c r="N4" s="2384"/>
      <c r="O4" s="2384"/>
      <c r="P4" s="539" t="s">
        <v>34</v>
      </c>
      <c r="Q4" s="525"/>
      <c r="R4" s="2386" t="s">
        <v>13</v>
      </c>
      <c r="S4" s="2386" t="s">
        <v>19</v>
      </c>
      <c r="T4" s="2386" t="s">
        <v>30</v>
      </c>
      <c r="U4" s="534"/>
      <c r="V4" s="2586" t="s">
        <v>604</v>
      </c>
      <c r="W4" s="2587"/>
      <c r="X4" s="2587"/>
      <c r="Y4" s="2588"/>
      <c r="Z4" s="540"/>
      <c r="AA4" s="2552" t="s">
        <v>20</v>
      </c>
      <c r="AB4" s="2553"/>
    </row>
    <row r="5" spans="1:28" ht="43.95" customHeight="1" thickBot="1">
      <c r="A5" s="849" t="s">
        <v>65</v>
      </c>
      <c r="B5" s="850" t="s">
        <v>66</v>
      </c>
      <c r="C5" s="851" t="s">
        <v>67</v>
      </c>
      <c r="D5" s="852" t="s">
        <v>68</v>
      </c>
      <c r="E5" s="853" t="s">
        <v>69</v>
      </c>
      <c r="F5" s="546" t="s">
        <v>585</v>
      </c>
      <c r="G5" s="854" t="s">
        <v>70</v>
      </c>
      <c r="H5" s="391" t="s">
        <v>10</v>
      </c>
      <c r="I5" s="391" t="s">
        <v>21</v>
      </c>
      <c r="J5" s="391" t="s">
        <v>22</v>
      </c>
      <c r="K5" s="391" t="s">
        <v>23</v>
      </c>
      <c r="L5" s="391" t="s">
        <v>10</v>
      </c>
      <c r="M5" s="391" t="s">
        <v>21</v>
      </c>
      <c r="N5" s="391" t="s">
        <v>22</v>
      </c>
      <c r="O5" s="391" t="s">
        <v>23</v>
      </c>
      <c r="P5" s="550" t="s">
        <v>71</v>
      </c>
      <c r="Q5" s="525"/>
      <c r="R5" s="2387"/>
      <c r="S5" s="2387"/>
      <c r="T5" s="2387"/>
      <c r="U5" s="551"/>
      <c r="V5" s="552" t="s">
        <v>35</v>
      </c>
      <c r="W5" s="553" t="s">
        <v>36</v>
      </c>
      <c r="X5" s="553" t="s">
        <v>37</v>
      </c>
      <c r="Y5" s="554" t="s">
        <v>38</v>
      </c>
      <c r="Z5" s="555"/>
      <c r="AA5" s="63" t="s">
        <v>2</v>
      </c>
      <c r="AB5" s="64" t="s">
        <v>24</v>
      </c>
    </row>
    <row r="6" spans="1:28" customFormat="1" ht="27.75" customHeight="1">
      <c r="A6" s="2372" t="s">
        <v>72</v>
      </c>
      <c r="B6" s="2421" t="s">
        <v>73</v>
      </c>
      <c r="C6" s="2423" t="s">
        <v>74</v>
      </c>
      <c r="D6" s="2426">
        <v>0.87</v>
      </c>
      <c r="E6" s="2429" t="s">
        <v>75</v>
      </c>
      <c r="F6" s="855" t="s">
        <v>579</v>
      </c>
      <c r="G6" s="399">
        <v>1</v>
      </c>
      <c r="H6" s="367"/>
      <c r="I6" s="367">
        <v>1</v>
      </c>
      <c r="J6" s="367"/>
      <c r="K6" s="367"/>
      <c r="L6" s="163"/>
      <c r="M6" s="163"/>
      <c r="N6" s="163"/>
      <c r="O6" s="163"/>
      <c r="P6" s="65">
        <f>(SUM(L6:O6)/SUM(H6:K6))</f>
        <v>0</v>
      </c>
      <c r="R6" s="856">
        <v>30000</v>
      </c>
      <c r="S6" s="857"/>
      <c r="T6" s="858">
        <f t="shared" ref="T6:T68" si="0">R6-S6</f>
        <v>30000</v>
      </c>
      <c r="V6" s="188"/>
      <c r="W6" s="401"/>
      <c r="X6" s="401"/>
      <c r="Y6" s="189"/>
      <c r="AA6" s="188"/>
      <c r="AB6" s="189"/>
    </row>
    <row r="7" spans="1:28" customFormat="1" ht="27.75" customHeight="1">
      <c r="A7" s="2372"/>
      <c r="B7" s="2422"/>
      <c r="C7" s="2423"/>
      <c r="D7" s="2427"/>
      <c r="E7" s="2395"/>
      <c r="F7" s="380" t="s">
        <v>521</v>
      </c>
      <c r="G7" s="399">
        <v>1</v>
      </c>
      <c r="H7" s="367">
        <v>1</v>
      </c>
      <c r="I7" s="367"/>
      <c r="J7" s="367"/>
      <c r="K7" s="367"/>
      <c r="L7" s="163"/>
      <c r="M7" s="163"/>
      <c r="N7" s="163"/>
      <c r="O7" s="163"/>
      <c r="P7" s="65">
        <f t="shared" ref="P7:P70" si="1">(SUM(L7:O7)/SUM(H7:K7))</f>
        <v>0</v>
      </c>
      <c r="R7" s="859">
        <v>15000</v>
      </c>
      <c r="S7" s="108"/>
      <c r="T7" s="858">
        <f t="shared" si="0"/>
        <v>15000</v>
      </c>
      <c r="V7" s="190"/>
      <c r="W7" s="26"/>
      <c r="X7" s="26"/>
      <c r="Y7" s="191"/>
      <c r="AA7" s="190"/>
      <c r="AB7" s="191"/>
    </row>
    <row r="8" spans="1:28" customFormat="1" ht="27.75" customHeight="1">
      <c r="A8" s="2372"/>
      <c r="B8" s="2422"/>
      <c r="C8" s="2423"/>
      <c r="D8" s="2427"/>
      <c r="E8" s="2395"/>
      <c r="F8" s="380" t="s">
        <v>522</v>
      </c>
      <c r="G8" s="399">
        <v>4</v>
      </c>
      <c r="H8" s="367">
        <v>1</v>
      </c>
      <c r="I8" s="367">
        <v>1</v>
      </c>
      <c r="J8" s="367">
        <v>1</v>
      </c>
      <c r="K8" s="367">
        <v>1</v>
      </c>
      <c r="L8" s="163"/>
      <c r="M8" s="163"/>
      <c r="N8" s="163"/>
      <c r="O8" s="163"/>
      <c r="P8" s="65">
        <f t="shared" si="1"/>
        <v>0</v>
      </c>
      <c r="R8" s="859">
        <v>7000</v>
      </c>
      <c r="S8" s="108"/>
      <c r="T8" s="858">
        <f t="shared" si="0"/>
        <v>7000</v>
      </c>
      <c r="V8" s="190"/>
      <c r="W8" s="26"/>
      <c r="X8" s="26"/>
      <c r="Y8" s="191"/>
      <c r="AA8" s="190"/>
      <c r="AB8" s="191"/>
    </row>
    <row r="9" spans="1:28" customFormat="1" ht="27.75" customHeight="1">
      <c r="A9" s="2372"/>
      <c r="B9" s="2422"/>
      <c r="C9" s="2423"/>
      <c r="D9" s="2427"/>
      <c r="E9" s="2395"/>
      <c r="F9" s="860" t="s">
        <v>578</v>
      </c>
      <c r="G9" s="399">
        <v>4</v>
      </c>
      <c r="H9" s="367">
        <v>1</v>
      </c>
      <c r="I9" s="367">
        <v>1</v>
      </c>
      <c r="J9" s="367">
        <v>1</v>
      </c>
      <c r="K9" s="367">
        <v>1</v>
      </c>
      <c r="L9" s="163"/>
      <c r="M9" s="163"/>
      <c r="N9" s="163"/>
      <c r="O9" s="163"/>
      <c r="P9" s="65">
        <f>(SUM(L9:O9)/SUM(H9:K9))</f>
        <v>0</v>
      </c>
      <c r="R9" s="859">
        <v>5000</v>
      </c>
      <c r="S9" s="108"/>
      <c r="T9" s="858">
        <f t="shared" si="0"/>
        <v>5000</v>
      </c>
      <c r="V9" s="190"/>
      <c r="W9" s="26"/>
      <c r="X9" s="26"/>
      <c r="Y9" s="191"/>
      <c r="AA9" s="190"/>
      <c r="AB9" s="191"/>
    </row>
    <row r="10" spans="1:28" customFormat="1" ht="27.75" customHeight="1" thickBot="1">
      <c r="A10" s="2372"/>
      <c r="B10" s="2422"/>
      <c r="C10" s="2423"/>
      <c r="D10" s="2427"/>
      <c r="E10" s="2395"/>
      <c r="F10" s="417" t="s">
        <v>523</v>
      </c>
      <c r="G10" s="399">
        <v>1</v>
      </c>
      <c r="H10" s="367"/>
      <c r="I10" s="367">
        <v>1</v>
      </c>
      <c r="J10" s="367"/>
      <c r="K10" s="367"/>
      <c r="L10" s="163"/>
      <c r="M10" s="163"/>
      <c r="N10" s="163"/>
      <c r="O10" s="163"/>
      <c r="P10" s="65">
        <f>(SUM(L10:O10)/SUM(H10:K10))</f>
        <v>0</v>
      </c>
      <c r="R10" s="859">
        <v>7000</v>
      </c>
      <c r="S10" s="108"/>
      <c r="T10" s="858">
        <f t="shared" si="0"/>
        <v>7000</v>
      </c>
      <c r="V10" s="190"/>
      <c r="W10" s="26"/>
      <c r="X10" s="26"/>
      <c r="Y10" s="191"/>
      <c r="AA10" s="190"/>
      <c r="AB10" s="191"/>
    </row>
    <row r="11" spans="1:28" customFormat="1" ht="27.75" customHeight="1" thickBot="1">
      <c r="A11" s="2372"/>
      <c r="B11" s="2422"/>
      <c r="C11" s="2425"/>
      <c r="D11" s="2428"/>
      <c r="E11" s="2413"/>
      <c r="F11" s="861" t="s">
        <v>536</v>
      </c>
      <c r="G11" s="411">
        <v>4</v>
      </c>
      <c r="H11" s="350">
        <v>1</v>
      </c>
      <c r="I11" s="350">
        <v>1</v>
      </c>
      <c r="J11" s="350">
        <v>1</v>
      </c>
      <c r="K11" s="350">
        <v>1</v>
      </c>
      <c r="L11" s="164"/>
      <c r="M11" s="164"/>
      <c r="N11" s="164"/>
      <c r="O11" s="164"/>
      <c r="P11" s="65">
        <f>(SUM(L11:O11)/SUM(H11:K11))</f>
        <v>0</v>
      </c>
      <c r="R11" s="859">
        <v>15000</v>
      </c>
      <c r="S11" s="108"/>
      <c r="T11" s="858">
        <f t="shared" si="0"/>
        <v>15000</v>
      </c>
      <c r="V11" s="190"/>
      <c r="W11" s="26"/>
      <c r="X11" s="26"/>
      <c r="Y11" s="191"/>
      <c r="AA11" s="190"/>
      <c r="AB11" s="191"/>
    </row>
    <row r="12" spans="1:28" customFormat="1" ht="27.75" customHeight="1">
      <c r="A12" s="2372"/>
      <c r="B12" s="2422"/>
      <c r="C12" s="2406" t="s">
        <v>76</v>
      </c>
      <c r="D12" s="2431">
        <v>0.63</v>
      </c>
      <c r="E12" s="2416" t="s">
        <v>77</v>
      </c>
      <c r="F12" s="416" t="s">
        <v>524</v>
      </c>
      <c r="G12" s="407"/>
      <c r="H12" s="351"/>
      <c r="I12" s="351">
        <v>1</v>
      </c>
      <c r="J12" s="351"/>
      <c r="K12" s="351"/>
      <c r="L12" s="165"/>
      <c r="M12" s="165"/>
      <c r="N12" s="165"/>
      <c r="O12" s="165"/>
      <c r="P12" s="65">
        <f t="shared" ref="P12" si="2">(SUM(L12:O12)/SUM(H12:K12))</f>
        <v>0</v>
      </c>
      <c r="R12" s="862">
        <v>30000</v>
      </c>
      <c r="S12" s="108"/>
      <c r="T12" s="858">
        <f t="shared" si="0"/>
        <v>30000</v>
      </c>
      <c r="V12" s="190"/>
      <c r="W12" s="26"/>
      <c r="X12" s="26"/>
      <c r="Y12" s="191"/>
      <c r="AA12" s="190"/>
      <c r="AB12" s="191"/>
    </row>
    <row r="13" spans="1:28" customFormat="1" ht="27.75" customHeight="1">
      <c r="A13" s="2372"/>
      <c r="B13" s="2422"/>
      <c r="C13" s="2430"/>
      <c r="D13" s="2432"/>
      <c r="E13" s="2417"/>
      <c r="F13" s="380" t="s">
        <v>130</v>
      </c>
      <c r="G13" s="399"/>
      <c r="H13" s="367"/>
      <c r="I13" s="367"/>
      <c r="J13" s="367"/>
      <c r="K13" s="367">
        <v>1</v>
      </c>
      <c r="L13" s="163"/>
      <c r="M13" s="163"/>
      <c r="N13" s="163"/>
      <c r="O13" s="163"/>
      <c r="P13" s="65">
        <f t="shared" si="1"/>
        <v>0</v>
      </c>
      <c r="R13" s="862">
        <v>10000</v>
      </c>
      <c r="S13" s="108"/>
      <c r="T13" s="858">
        <f t="shared" si="0"/>
        <v>10000</v>
      </c>
      <c r="V13" s="190"/>
      <c r="W13" s="26"/>
      <c r="X13" s="26"/>
      <c r="Y13" s="191"/>
      <c r="AA13" s="190"/>
      <c r="AB13" s="191"/>
    </row>
    <row r="14" spans="1:28" customFormat="1" ht="27.75" customHeight="1">
      <c r="A14" s="2372"/>
      <c r="B14" s="2422"/>
      <c r="C14" s="2430"/>
      <c r="D14" s="2432"/>
      <c r="E14" s="2417"/>
      <c r="F14" s="855" t="s">
        <v>580</v>
      </c>
      <c r="G14" s="399"/>
      <c r="H14" s="367"/>
      <c r="I14" s="367"/>
      <c r="J14" s="367"/>
      <c r="K14" s="367">
        <v>1</v>
      </c>
      <c r="L14" s="163"/>
      <c r="M14" s="163"/>
      <c r="N14" s="163"/>
      <c r="O14" s="163"/>
      <c r="P14" s="65">
        <f t="shared" si="1"/>
        <v>0</v>
      </c>
      <c r="R14" s="862">
        <v>25000</v>
      </c>
      <c r="S14" s="108"/>
      <c r="T14" s="858">
        <f t="shared" si="0"/>
        <v>25000</v>
      </c>
      <c r="V14" s="190"/>
      <c r="W14" s="26"/>
      <c r="X14" s="26"/>
      <c r="Y14" s="191"/>
      <c r="AA14" s="190"/>
      <c r="AB14" s="191"/>
    </row>
    <row r="15" spans="1:28" customFormat="1" ht="32.25" customHeight="1" thickBot="1">
      <c r="A15" s="2373"/>
      <c r="B15" s="2527"/>
      <c r="C15" s="2529"/>
      <c r="D15" s="2438"/>
      <c r="E15" s="2418"/>
      <c r="F15" s="417" t="s">
        <v>762</v>
      </c>
      <c r="G15" s="411">
        <v>1</v>
      </c>
      <c r="H15" s="350">
        <v>1</v>
      </c>
      <c r="I15" s="350"/>
      <c r="J15" s="350"/>
      <c r="K15" s="350"/>
      <c r="L15" s="164"/>
      <c r="M15" s="164"/>
      <c r="N15" s="164"/>
      <c r="O15" s="164"/>
      <c r="P15" s="65">
        <f t="shared" si="1"/>
        <v>0</v>
      </c>
      <c r="R15" s="862">
        <v>5000</v>
      </c>
      <c r="S15" s="108"/>
      <c r="T15" s="858">
        <f t="shared" si="0"/>
        <v>5000</v>
      </c>
      <c r="V15" s="190"/>
      <c r="W15" s="26"/>
      <c r="X15" s="26"/>
      <c r="Y15" s="191"/>
      <c r="AA15" s="190"/>
      <c r="AB15" s="191"/>
    </row>
    <row r="16" spans="1:28" customFormat="1" ht="32.25" customHeight="1">
      <c r="A16" s="2373"/>
      <c r="B16" s="2433" t="s">
        <v>78</v>
      </c>
      <c r="C16" s="2435" t="s">
        <v>79</v>
      </c>
      <c r="D16" s="2431">
        <v>0.44</v>
      </c>
      <c r="E16" s="2416" t="s">
        <v>80</v>
      </c>
      <c r="F16" s="416" t="s">
        <v>525</v>
      </c>
      <c r="G16" s="407">
        <v>49</v>
      </c>
      <c r="H16" s="351">
        <v>11</v>
      </c>
      <c r="I16" s="351">
        <v>13</v>
      </c>
      <c r="J16" s="351">
        <v>13</v>
      </c>
      <c r="K16" s="351">
        <v>12</v>
      </c>
      <c r="L16" s="165"/>
      <c r="M16" s="165"/>
      <c r="N16" s="165"/>
      <c r="O16" s="165"/>
      <c r="P16" s="65">
        <f t="shared" si="1"/>
        <v>0</v>
      </c>
      <c r="R16" s="862">
        <v>44000</v>
      </c>
      <c r="S16" s="108"/>
      <c r="T16" s="858">
        <f t="shared" si="0"/>
        <v>44000</v>
      </c>
      <c r="V16" s="190"/>
      <c r="W16" s="26"/>
      <c r="X16" s="26"/>
      <c r="Y16" s="191"/>
      <c r="AA16" s="190"/>
      <c r="AB16" s="191"/>
    </row>
    <row r="17" spans="1:28" customFormat="1" ht="32.25" customHeight="1" thickBot="1">
      <c r="A17" s="2373"/>
      <c r="B17" s="2434"/>
      <c r="C17" s="2436"/>
      <c r="D17" s="2432"/>
      <c r="E17" s="2417"/>
      <c r="F17" s="380" t="s">
        <v>526</v>
      </c>
      <c r="G17" s="399">
        <v>52</v>
      </c>
      <c r="H17" s="367">
        <v>13</v>
      </c>
      <c r="I17" s="367">
        <v>13</v>
      </c>
      <c r="J17" s="367">
        <v>13</v>
      </c>
      <c r="K17" s="367">
        <v>13</v>
      </c>
      <c r="L17" s="163"/>
      <c r="M17" s="163"/>
      <c r="N17" s="163"/>
      <c r="O17" s="163"/>
      <c r="P17" s="65">
        <f t="shared" si="1"/>
        <v>0</v>
      </c>
      <c r="R17" s="862"/>
      <c r="S17" s="108"/>
      <c r="T17" s="858">
        <f t="shared" si="0"/>
        <v>0</v>
      </c>
      <c r="V17" s="190"/>
      <c r="W17" s="26"/>
      <c r="X17" s="26"/>
      <c r="Y17" s="191"/>
      <c r="AA17" s="190"/>
      <c r="AB17" s="191"/>
    </row>
    <row r="18" spans="1:28" customFormat="1" ht="32.25" customHeight="1">
      <c r="A18" s="2373"/>
      <c r="B18" s="2434"/>
      <c r="C18" s="2436"/>
      <c r="D18" s="2432"/>
      <c r="E18" s="2417"/>
      <c r="F18" s="863" t="s">
        <v>763</v>
      </c>
      <c r="G18" s="407">
        <v>8</v>
      </c>
      <c r="H18" s="351">
        <v>2</v>
      </c>
      <c r="I18" s="351">
        <v>2</v>
      </c>
      <c r="J18" s="351">
        <v>2</v>
      </c>
      <c r="K18" s="351">
        <v>2</v>
      </c>
      <c r="L18" s="165"/>
      <c r="M18" s="165"/>
      <c r="N18" s="165"/>
      <c r="O18" s="165"/>
      <c r="P18" s="65">
        <f t="shared" si="1"/>
        <v>0</v>
      </c>
      <c r="R18" s="862">
        <v>20000</v>
      </c>
      <c r="S18" s="108">
        <v>10000</v>
      </c>
      <c r="T18" s="858">
        <f t="shared" si="0"/>
        <v>10000</v>
      </c>
      <c r="V18" s="190"/>
      <c r="W18" s="26"/>
      <c r="X18" s="26"/>
      <c r="Y18" s="191"/>
      <c r="AA18" s="190"/>
      <c r="AB18" s="191"/>
    </row>
    <row r="19" spans="1:28" customFormat="1" ht="33.75" customHeight="1" thickBot="1">
      <c r="A19" s="2373"/>
      <c r="B19" s="2434"/>
      <c r="C19" s="2437"/>
      <c r="D19" s="2438"/>
      <c r="E19" s="2418"/>
      <c r="F19" s="380" t="s">
        <v>527</v>
      </c>
      <c r="G19" s="399">
        <v>3</v>
      </c>
      <c r="H19" s="367">
        <v>1</v>
      </c>
      <c r="I19" s="367">
        <v>1</v>
      </c>
      <c r="J19" s="367">
        <v>1</v>
      </c>
      <c r="K19" s="367"/>
      <c r="L19" s="163"/>
      <c r="M19" s="163"/>
      <c r="N19" s="163"/>
      <c r="O19" s="163"/>
      <c r="P19" s="65">
        <f t="shared" si="1"/>
        <v>0</v>
      </c>
      <c r="R19" s="862"/>
      <c r="S19" s="108"/>
      <c r="T19" s="858">
        <f t="shared" si="0"/>
        <v>0</v>
      </c>
      <c r="V19" s="190"/>
      <c r="W19" s="26"/>
      <c r="X19" s="26"/>
      <c r="Y19" s="191"/>
      <c r="AA19" s="190"/>
      <c r="AB19" s="191"/>
    </row>
    <row r="20" spans="1:28" customFormat="1" ht="33.75" customHeight="1">
      <c r="A20" s="2373"/>
      <c r="B20" s="2434"/>
      <c r="C20" s="2439" t="s">
        <v>81</v>
      </c>
      <c r="D20" s="2441"/>
      <c r="E20" s="2443"/>
      <c r="F20" s="380" t="s">
        <v>528</v>
      </c>
      <c r="G20" s="399">
        <v>3</v>
      </c>
      <c r="H20" s="367">
        <v>1</v>
      </c>
      <c r="I20" s="367">
        <v>1</v>
      </c>
      <c r="J20" s="367">
        <v>1</v>
      </c>
      <c r="K20" s="367"/>
      <c r="L20" s="163"/>
      <c r="M20" s="163"/>
      <c r="N20" s="163"/>
      <c r="O20" s="163"/>
      <c r="P20" s="65">
        <f t="shared" si="1"/>
        <v>0</v>
      </c>
      <c r="R20" s="862">
        <v>20000</v>
      </c>
      <c r="S20" s="108"/>
      <c r="T20" s="858">
        <f t="shared" si="0"/>
        <v>20000</v>
      </c>
      <c r="V20" s="190"/>
      <c r="W20" s="26"/>
      <c r="X20" s="26"/>
      <c r="Y20" s="191"/>
      <c r="AA20" s="190"/>
      <c r="AB20" s="191"/>
    </row>
    <row r="21" spans="1:28" customFormat="1" ht="33.75" customHeight="1" thickBot="1">
      <c r="A21" s="2373"/>
      <c r="B21" s="2434"/>
      <c r="C21" s="2440"/>
      <c r="D21" s="2442"/>
      <c r="E21" s="2444"/>
      <c r="F21" s="861" t="s">
        <v>581</v>
      </c>
      <c r="G21" s="411">
        <v>1</v>
      </c>
      <c r="H21" s="350"/>
      <c r="I21" s="350"/>
      <c r="J21" s="350"/>
      <c r="K21" s="350">
        <v>1</v>
      </c>
      <c r="L21" s="164"/>
      <c r="M21" s="164"/>
      <c r="N21" s="164"/>
      <c r="O21" s="164"/>
      <c r="P21" s="65">
        <f>(SUM(L21:O21)/SUM(H21:K21))</f>
        <v>0</v>
      </c>
      <c r="R21" s="862">
        <v>20000</v>
      </c>
      <c r="S21" s="108"/>
      <c r="T21" s="858">
        <f t="shared" si="0"/>
        <v>20000</v>
      </c>
      <c r="V21" s="190"/>
      <c r="W21" s="26"/>
      <c r="X21" s="26"/>
      <c r="Y21" s="191"/>
      <c r="AA21" s="190"/>
      <c r="AB21" s="191"/>
    </row>
    <row r="22" spans="1:28" customFormat="1" ht="32.25" customHeight="1">
      <c r="A22" s="2373"/>
      <c r="B22" s="2403" t="s">
        <v>128</v>
      </c>
      <c r="C22" s="2406" t="s">
        <v>82</v>
      </c>
      <c r="D22" s="2409">
        <v>0.92</v>
      </c>
      <c r="E22" s="2412" t="s">
        <v>75</v>
      </c>
      <c r="F22" s="416" t="s">
        <v>764</v>
      </c>
      <c r="G22" s="407">
        <v>4</v>
      </c>
      <c r="H22" s="351">
        <v>1</v>
      </c>
      <c r="I22" s="351">
        <v>1</v>
      </c>
      <c r="J22" s="351">
        <v>1</v>
      </c>
      <c r="K22" s="351">
        <v>1</v>
      </c>
      <c r="L22" s="165"/>
      <c r="M22" s="165"/>
      <c r="N22" s="165"/>
      <c r="O22" s="165"/>
      <c r="P22" s="65">
        <f t="shared" si="1"/>
        <v>0</v>
      </c>
      <c r="R22" s="862">
        <v>40000</v>
      </c>
      <c r="S22" s="108"/>
      <c r="T22" s="858">
        <f t="shared" si="0"/>
        <v>40000</v>
      </c>
      <c r="V22" s="190"/>
      <c r="W22" s="26"/>
      <c r="X22" s="26"/>
      <c r="Y22" s="191"/>
      <c r="AA22" s="190"/>
      <c r="AB22" s="191"/>
    </row>
    <row r="23" spans="1:28" customFormat="1" ht="32.25" customHeight="1">
      <c r="A23" s="2373"/>
      <c r="B23" s="2404"/>
      <c r="C23" s="2407"/>
      <c r="D23" s="2410"/>
      <c r="E23" s="2395"/>
      <c r="F23" s="380" t="s">
        <v>489</v>
      </c>
      <c r="G23" s="399">
        <v>1</v>
      </c>
      <c r="H23" s="367"/>
      <c r="I23" s="367">
        <v>1</v>
      </c>
      <c r="J23" s="367"/>
      <c r="K23" s="367"/>
      <c r="L23" s="163"/>
      <c r="M23" s="163"/>
      <c r="N23" s="163"/>
      <c r="O23" s="163"/>
      <c r="P23" s="65">
        <f t="shared" si="1"/>
        <v>0</v>
      </c>
      <c r="R23" s="862">
        <v>5000</v>
      </c>
      <c r="S23" s="108"/>
      <c r="T23" s="858">
        <f t="shared" si="0"/>
        <v>5000</v>
      </c>
      <c r="V23" s="190"/>
      <c r="W23" s="26"/>
      <c r="X23" s="26"/>
      <c r="Y23" s="191"/>
      <c r="AA23" s="190"/>
      <c r="AB23" s="191"/>
    </row>
    <row r="24" spans="1:28" customFormat="1" ht="32.25" customHeight="1">
      <c r="A24" s="2373"/>
      <c r="B24" s="2404"/>
      <c r="C24" s="2407"/>
      <c r="D24" s="2410"/>
      <c r="E24" s="2395"/>
      <c r="F24" s="380" t="s">
        <v>529</v>
      </c>
      <c r="G24" s="399">
        <v>1</v>
      </c>
      <c r="H24" s="367">
        <v>1</v>
      </c>
      <c r="I24" s="367"/>
      <c r="J24" s="367"/>
      <c r="K24" s="367"/>
      <c r="L24" s="163"/>
      <c r="M24" s="163"/>
      <c r="N24" s="163"/>
      <c r="O24" s="163"/>
      <c r="P24" s="65">
        <f t="shared" si="1"/>
        <v>0</v>
      </c>
      <c r="R24" s="862">
        <v>2000</v>
      </c>
      <c r="S24" s="108"/>
      <c r="T24" s="858">
        <f t="shared" si="0"/>
        <v>2000</v>
      </c>
      <c r="V24" s="190"/>
      <c r="W24" s="26"/>
      <c r="X24" s="26"/>
      <c r="Y24" s="191"/>
      <c r="AA24" s="190"/>
      <c r="AB24" s="191"/>
    </row>
    <row r="25" spans="1:28" customFormat="1" ht="32.25" customHeight="1">
      <c r="A25" s="2373"/>
      <c r="B25" s="2404"/>
      <c r="C25" s="2407"/>
      <c r="D25" s="2410"/>
      <c r="E25" s="2395"/>
      <c r="F25" s="864" t="s">
        <v>530</v>
      </c>
      <c r="G25" s="481">
        <v>1</v>
      </c>
      <c r="H25" s="482"/>
      <c r="I25" s="482">
        <v>1</v>
      </c>
      <c r="J25" s="482"/>
      <c r="K25" s="482"/>
      <c r="L25" s="313"/>
      <c r="M25" s="313"/>
      <c r="N25" s="313"/>
      <c r="O25" s="313"/>
      <c r="P25" s="65">
        <f t="shared" si="1"/>
        <v>0</v>
      </c>
      <c r="R25" s="862">
        <v>33000</v>
      </c>
      <c r="S25" s="108">
        <v>12500</v>
      </c>
      <c r="T25" s="858">
        <f t="shared" si="0"/>
        <v>20500</v>
      </c>
      <c r="V25" s="190"/>
      <c r="W25" s="26"/>
      <c r="X25" s="26"/>
      <c r="Y25" s="191"/>
      <c r="AA25" s="190"/>
      <c r="AB25" s="191"/>
    </row>
    <row r="26" spans="1:28" customFormat="1" ht="32.25" customHeight="1">
      <c r="A26" s="2373"/>
      <c r="B26" s="2404"/>
      <c r="C26" s="2407"/>
      <c r="D26" s="2410"/>
      <c r="E26" s="2395"/>
      <c r="F26" s="864" t="s">
        <v>131</v>
      </c>
      <c r="G26" s="925" t="s">
        <v>815</v>
      </c>
      <c r="H26" s="482"/>
      <c r="I26" s="482">
        <v>1</v>
      </c>
      <c r="J26" s="482"/>
      <c r="K26" s="482">
        <v>1</v>
      </c>
      <c r="L26" s="313"/>
      <c r="M26" s="313"/>
      <c r="N26" s="313"/>
      <c r="O26" s="313"/>
      <c r="P26" s="65">
        <f t="shared" si="1"/>
        <v>0</v>
      </c>
      <c r="R26" s="862">
        <v>30000</v>
      </c>
      <c r="S26" s="108"/>
      <c r="T26" s="858">
        <f t="shared" si="0"/>
        <v>30000</v>
      </c>
      <c r="V26" s="190"/>
      <c r="W26" s="26"/>
      <c r="X26" s="26"/>
      <c r="Y26" s="191"/>
      <c r="AA26" s="190"/>
      <c r="AB26" s="191"/>
    </row>
    <row r="27" spans="1:28" customFormat="1" ht="32.25" customHeight="1">
      <c r="A27" s="2373"/>
      <c r="B27" s="2404"/>
      <c r="C27" s="2407"/>
      <c r="D27" s="2410"/>
      <c r="E27" s="2395"/>
      <c r="F27" s="864" t="s">
        <v>765</v>
      </c>
      <c r="G27" s="925" t="s">
        <v>815</v>
      </c>
      <c r="H27" s="482"/>
      <c r="I27" s="482">
        <v>1</v>
      </c>
      <c r="J27" s="482"/>
      <c r="K27" s="482">
        <v>1</v>
      </c>
      <c r="L27" s="313"/>
      <c r="M27" s="313"/>
      <c r="N27" s="313"/>
      <c r="O27" s="313"/>
      <c r="P27" s="65">
        <f t="shared" si="1"/>
        <v>0</v>
      </c>
      <c r="R27" s="862">
        <v>20000</v>
      </c>
      <c r="S27" s="108"/>
      <c r="T27" s="858">
        <f t="shared" si="0"/>
        <v>20000</v>
      </c>
      <c r="V27" s="190"/>
      <c r="W27" s="26"/>
      <c r="X27" s="26"/>
      <c r="Y27" s="191"/>
      <c r="AA27" s="190"/>
      <c r="AB27" s="191"/>
    </row>
    <row r="28" spans="1:28" customFormat="1" ht="32.25" customHeight="1">
      <c r="A28" s="2373"/>
      <c r="B28" s="2404"/>
      <c r="C28" s="2407"/>
      <c r="D28" s="2410"/>
      <c r="E28" s="2395"/>
      <c r="F28" s="864" t="s">
        <v>766</v>
      </c>
      <c r="G28" s="481">
        <v>4</v>
      </c>
      <c r="H28" s="482">
        <v>1</v>
      </c>
      <c r="I28" s="482">
        <v>1</v>
      </c>
      <c r="J28" s="482">
        <v>1</v>
      </c>
      <c r="K28" s="482">
        <v>1</v>
      </c>
      <c r="L28" s="313"/>
      <c r="M28" s="313"/>
      <c r="N28" s="313"/>
      <c r="O28" s="313"/>
      <c r="P28" s="65">
        <f t="shared" si="1"/>
        <v>0</v>
      </c>
      <c r="R28" s="862">
        <v>40000</v>
      </c>
      <c r="S28" s="108"/>
      <c r="T28" s="858">
        <f t="shared" si="0"/>
        <v>40000</v>
      </c>
      <c r="V28" s="190"/>
      <c r="W28" s="26"/>
      <c r="X28" s="26"/>
      <c r="Y28" s="191"/>
      <c r="AA28" s="190"/>
      <c r="AB28" s="191"/>
    </row>
    <row r="29" spans="1:28" customFormat="1" ht="32.25" customHeight="1">
      <c r="A29" s="2373"/>
      <c r="B29" s="2404"/>
      <c r="C29" s="2407"/>
      <c r="D29" s="2410"/>
      <c r="E29" s="2395"/>
      <c r="F29" s="864" t="s">
        <v>267</v>
      </c>
      <c r="G29" s="481">
        <v>4</v>
      </c>
      <c r="H29" s="482">
        <v>1</v>
      </c>
      <c r="I29" s="482">
        <v>1</v>
      </c>
      <c r="J29" s="482">
        <v>11</v>
      </c>
      <c r="K29" s="482"/>
      <c r="L29" s="313"/>
      <c r="M29" s="313"/>
      <c r="N29" s="313"/>
      <c r="O29" s="313"/>
      <c r="P29" s="65">
        <f t="shared" si="1"/>
        <v>0</v>
      </c>
      <c r="R29" s="862">
        <v>100000</v>
      </c>
      <c r="S29" s="108"/>
      <c r="T29" s="858">
        <f t="shared" si="0"/>
        <v>100000</v>
      </c>
      <c r="V29" s="190"/>
      <c r="W29" s="26"/>
      <c r="X29" s="26"/>
      <c r="Y29" s="191"/>
      <c r="AA29" s="190"/>
      <c r="AB29" s="191"/>
    </row>
    <row r="30" spans="1:28" customFormat="1" ht="32.25" customHeight="1" thickBot="1">
      <c r="A30" s="2373"/>
      <c r="B30" s="2404"/>
      <c r="C30" s="2408"/>
      <c r="D30" s="2411"/>
      <c r="E30" s="2413"/>
      <c r="F30" s="417" t="s">
        <v>582</v>
      </c>
      <c r="G30" s="411">
        <v>2</v>
      </c>
      <c r="H30" s="350">
        <v>1</v>
      </c>
      <c r="I30" s="350"/>
      <c r="J30" s="350">
        <v>1</v>
      </c>
      <c r="K30" s="350"/>
      <c r="L30" s="164"/>
      <c r="M30" s="164"/>
      <c r="N30" s="164"/>
      <c r="O30" s="164"/>
      <c r="P30" s="65">
        <f t="shared" si="1"/>
        <v>0</v>
      </c>
      <c r="R30" s="862">
        <v>25000</v>
      </c>
      <c r="S30" s="108"/>
      <c r="T30" s="858">
        <f t="shared" si="0"/>
        <v>25000</v>
      </c>
      <c r="V30" s="190"/>
      <c r="W30" s="26"/>
      <c r="X30" s="26"/>
      <c r="Y30" s="191"/>
      <c r="AA30" s="190"/>
      <c r="AB30" s="191"/>
    </row>
    <row r="31" spans="1:28" customFormat="1" ht="32.25" customHeight="1" thickBot="1">
      <c r="A31" s="2373"/>
      <c r="B31" s="2404"/>
      <c r="C31" s="2794" t="s">
        <v>83</v>
      </c>
      <c r="D31" s="931"/>
      <c r="E31" s="932"/>
      <c r="F31" s="867"/>
      <c r="G31" s="868"/>
      <c r="H31" s="363"/>
      <c r="I31" s="363"/>
      <c r="J31" s="363"/>
      <c r="K31" s="363"/>
      <c r="L31" s="869"/>
      <c r="M31" s="869"/>
      <c r="N31" s="869"/>
      <c r="O31" s="869"/>
      <c r="P31" s="65"/>
      <c r="R31" s="862"/>
      <c r="S31" s="108"/>
      <c r="T31" s="858"/>
      <c r="V31" s="190"/>
      <c r="W31" s="26"/>
      <c r="X31" s="26"/>
      <c r="Y31" s="191"/>
      <c r="AA31" s="190"/>
      <c r="AB31" s="191"/>
    </row>
    <row r="32" spans="1:28" customFormat="1" ht="31.95" customHeight="1">
      <c r="A32" s="2373"/>
      <c r="B32" s="2404"/>
      <c r="C32" s="2795"/>
      <c r="D32" s="865">
        <v>0.83</v>
      </c>
      <c r="E32" s="355" t="s">
        <v>77</v>
      </c>
      <c r="F32" s="412"/>
      <c r="G32" s="413"/>
      <c r="H32" s="367"/>
      <c r="I32" s="367"/>
      <c r="J32" s="367"/>
      <c r="K32" s="367"/>
      <c r="L32" s="163"/>
      <c r="M32" s="163"/>
      <c r="N32" s="163"/>
      <c r="O32" s="163"/>
      <c r="P32" s="65"/>
      <c r="R32" s="862"/>
      <c r="S32" s="108"/>
      <c r="T32" s="858">
        <f t="shared" si="0"/>
        <v>0</v>
      </c>
      <c r="V32" s="190"/>
      <c r="W32" s="26"/>
      <c r="X32" s="26"/>
      <c r="Y32" s="191"/>
      <c r="AA32" s="190"/>
      <c r="AB32" s="191"/>
    </row>
    <row r="33" spans="1:28" s="1" customFormat="1" ht="25.95" customHeight="1">
      <c r="A33" s="2373"/>
      <c r="B33" s="2388" t="s">
        <v>84</v>
      </c>
      <c r="C33" s="2391" t="s">
        <v>85</v>
      </c>
      <c r="D33" s="2393">
        <v>0.84</v>
      </c>
      <c r="E33" s="2395" t="s">
        <v>75</v>
      </c>
      <c r="G33" s="454"/>
      <c r="H33" s="83"/>
      <c r="I33" s="83"/>
      <c r="J33" s="83"/>
      <c r="K33" s="83"/>
      <c r="L33" s="83"/>
      <c r="M33" s="83"/>
      <c r="N33" s="83"/>
      <c r="O33" s="83"/>
      <c r="P33" s="83"/>
      <c r="R33" s="933"/>
      <c r="S33" s="112"/>
      <c r="T33" s="882">
        <f t="shared" si="0"/>
        <v>0</v>
      </c>
      <c r="V33" s="192"/>
      <c r="W33" s="83"/>
      <c r="X33" s="83"/>
      <c r="Y33" s="193"/>
      <c r="AA33" s="192"/>
      <c r="AB33" s="193"/>
    </row>
    <row r="34" spans="1:28" customFormat="1" ht="31.5" customHeight="1">
      <c r="A34" s="2373"/>
      <c r="B34" s="2390"/>
      <c r="C34" s="2392"/>
      <c r="D34" s="2394"/>
      <c r="E34" s="2396"/>
      <c r="F34" s="380"/>
      <c r="G34" s="399"/>
      <c r="H34" s="367"/>
      <c r="I34" s="367"/>
      <c r="J34" s="367"/>
      <c r="K34" s="367"/>
      <c r="L34" s="163"/>
      <c r="M34" s="163"/>
      <c r="N34" s="163"/>
      <c r="O34" s="163"/>
      <c r="P34" s="65"/>
      <c r="R34" s="862"/>
      <c r="S34" s="108"/>
      <c r="T34" s="858">
        <f t="shared" si="0"/>
        <v>0</v>
      </c>
      <c r="V34" s="190"/>
      <c r="W34" s="26"/>
      <c r="X34" s="26"/>
      <c r="Y34" s="191"/>
      <c r="AA34" s="190"/>
      <c r="AB34" s="191"/>
    </row>
    <row r="35" spans="1:28" s="158" customFormat="1" ht="9" customHeight="1" thickBot="1">
      <c r="A35" s="414"/>
      <c r="F35" s="926"/>
      <c r="G35" s="927"/>
      <c r="H35" s="928"/>
      <c r="I35" s="928"/>
      <c r="J35" s="928"/>
      <c r="K35" s="928"/>
      <c r="L35" s="929"/>
      <c r="M35" s="929"/>
      <c r="N35" s="929"/>
      <c r="O35" s="929"/>
      <c r="P35" s="168"/>
      <c r="R35" s="866"/>
      <c r="S35" s="109"/>
      <c r="T35" s="930">
        <f t="shared" si="0"/>
        <v>0</v>
      </c>
      <c r="V35" s="194"/>
      <c r="W35" s="301"/>
      <c r="X35" s="301"/>
      <c r="Y35" s="195"/>
      <c r="AA35" s="194"/>
      <c r="AB35" s="195"/>
    </row>
    <row r="36" spans="1:28" customFormat="1" ht="33" customHeight="1" thickBot="1">
      <c r="A36" s="2372" t="s">
        <v>86</v>
      </c>
      <c r="B36" s="2374" t="s">
        <v>87</v>
      </c>
      <c r="C36" s="2377" t="s">
        <v>88</v>
      </c>
      <c r="D36" s="2397">
        <v>0.5</v>
      </c>
      <c r="E36" s="2445">
        <v>0.6</v>
      </c>
      <c r="F36" s="867" t="s">
        <v>531</v>
      </c>
      <c r="G36" s="868">
        <v>1</v>
      </c>
      <c r="H36" s="363"/>
      <c r="I36" s="363"/>
      <c r="J36" s="363">
        <v>1</v>
      </c>
      <c r="K36" s="363"/>
      <c r="L36" s="869"/>
      <c r="M36" s="869"/>
      <c r="N36" s="869"/>
      <c r="O36" s="869"/>
      <c r="P36" s="65"/>
      <c r="R36" s="862">
        <v>25000</v>
      </c>
      <c r="S36" s="108">
        <v>15000</v>
      </c>
      <c r="T36" s="858">
        <f t="shared" si="0"/>
        <v>10000</v>
      </c>
      <c r="V36" s="190"/>
      <c r="W36" s="26"/>
      <c r="X36" s="26"/>
      <c r="Y36" s="191"/>
      <c r="AA36" s="190"/>
      <c r="AB36" s="191"/>
    </row>
    <row r="37" spans="1:28" customFormat="1" ht="33" customHeight="1">
      <c r="A37" s="2372"/>
      <c r="B37" s="2375"/>
      <c r="C37" s="2378"/>
      <c r="D37" s="2398"/>
      <c r="E37" s="2446"/>
      <c r="F37" s="416" t="s">
        <v>767</v>
      </c>
      <c r="G37" s="407">
        <v>49</v>
      </c>
      <c r="H37" s="351">
        <v>11</v>
      </c>
      <c r="I37" s="351">
        <v>13</v>
      </c>
      <c r="J37" s="351">
        <v>13</v>
      </c>
      <c r="K37" s="351">
        <v>12</v>
      </c>
      <c r="L37" s="165"/>
      <c r="M37" s="165"/>
      <c r="N37" s="165"/>
      <c r="O37" s="165"/>
      <c r="P37" s="65">
        <f t="shared" si="1"/>
        <v>0</v>
      </c>
      <c r="R37" s="862"/>
      <c r="S37" s="108"/>
      <c r="T37" s="858">
        <f t="shared" si="0"/>
        <v>0</v>
      </c>
      <c r="V37" s="190"/>
      <c r="W37" s="26"/>
      <c r="X37" s="26"/>
      <c r="Y37" s="191"/>
      <c r="AA37" s="190"/>
      <c r="AB37" s="191"/>
    </row>
    <row r="38" spans="1:28" customFormat="1" ht="33" customHeight="1" thickBot="1">
      <c r="A38" s="2372"/>
      <c r="B38" s="2375"/>
      <c r="C38" s="2379"/>
      <c r="D38" s="2399"/>
      <c r="E38" s="2447"/>
      <c r="F38" s="380" t="s">
        <v>768</v>
      </c>
      <c r="G38" s="399">
        <v>2</v>
      </c>
      <c r="H38" s="367"/>
      <c r="I38" s="367">
        <v>1</v>
      </c>
      <c r="J38" s="367"/>
      <c r="K38" s="367">
        <v>1</v>
      </c>
      <c r="L38" s="163"/>
      <c r="M38" s="163"/>
      <c r="N38" s="163"/>
      <c r="O38" s="163"/>
      <c r="P38" s="65">
        <f t="shared" si="1"/>
        <v>0</v>
      </c>
      <c r="R38" s="862">
        <v>10000</v>
      </c>
      <c r="S38" s="108"/>
      <c r="T38" s="858">
        <f t="shared" si="0"/>
        <v>10000</v>
      </c>
      <c r="V38" s="190"/>
      <c r="W38" s="26"/>
      <c r="X38" s="26"/>
      <c r="Y38" s="191"/>
      <c r="AA38" s="190"/>
      <c r="AB38" s="191"/>
    </row>
    <row r="39" spans="1:28" customFormat="1" ht="32.25" customHeight="1">
      <c r="A39" s="2372"/>
      <c r="B39" s="2375"/>
      <c r="C39" s="2448" t="s">
        <v>89</v>
      </c>
      <c r="D39" s="2451">
        <v>0.46</v>
      </c>
      <c r="E39" s="2452">
        <v>0.55000000000000004</v>
      </c>
      <c r="F39" s="380" t="s">
        <v>769</v>
      </c>
      <c r="G39" s="399">
        <v>1</v>
      </c>
      <c r="H39" s="367"/>
      <c r="I39" s="367">
        <v>1</v>
      </c>
      <c r="J39" s="367"/>
      <c r="K39" s="367"/>
      <c r="L39" s="163"/>
      <c r="M39" s="163"/>
      <c r="N39" s="163"/>
      <c r="O39" s="163"/>
      <c r="P39" s="65">
        <f t="shared" si="1"/>
        <v>0</v>
      </c>
      <c r="R39" s="862">
        <v>15000</v>
      </c>
      <c r="S39" s="108">
        <v>7000</v>
      </c>
      <c r="T39" s="858">
        <f t="shared" si="0"/>
        <v>8000</v>
      </c>
      <c r="V39" s="190"/>
      <c r="W39" s="26"/>
      <c r="X39" s="26"/>
      <c r="Y39" s="191"/>
      <c r="AA39" s="190"/>
      <c r="AB39" s="191"/>
    </row>
    <row r="40" spans="1:28" customFormat="1" ht="32.25" customHeight="1" thickBot="1">
      <c r="A40" s="2372"/>
      <c r="B40" s="2375"/>
      <c r="C40" s="2449"/>
      <c r="D40" s="2398"/>
      <c r="E40" s="2446"/>
      <c r="F40" s="417" t="s">
        <v>770</v>
      </c>
      <c r="G40" s="411">
        <v>2</v>
      </c>
      <c r="H40" s="350">
        <v>1</v>
      </c>
      <c r="I40" s="350"/>
      <c r="J40" s="350">
        <v>1</v>
      </c>
      <c r="K40" s="350"/>
      <c r="L40" s="164"/>
      <c r="M40" s="164"/>
      <c r="N40" s="164"/>
      <c r="O40" s="164"/>
      <c r="P40" s="65">
        <f t="shared" si="1"/>
        <v>0</v>
      </c>
      <c r="R40" s="862">
        <v>12000</v>
      </c>
      <c r="S40" s="108"/>
      <c r="T40" s="858">
        <f t="shared" si="0"/>
        <v>12000</v>
      </c>
      <c r="V40" s="190"/>
      <c r="W40" s="26"/>
      <c r="X40" s="26"/>
      <c r="Y40" s="191"/>
      <c r="AA40" s="190"/>
      <c r="AB40" s="191"/>
    </row>
    <row r="41" spans="1:28" customFormat="1" ht="26.25" customHeight="1">
      <c r="A41" s="2372"/>
      <c r="B41" s="2375"/>
      <c r="C41" s="2449"/>
      <c r="D41" s="2398"/>
      <c r="E41" s="2446"/>
      <c r="F41" s="416" t="s">
        <v>771</v>
      </c>
      <c r="G41" s="407">
        <v>1</v>
      </c>
      <c r="H41" s="351"/>
      <c r="I41" s="351"/>
      <c r="J41" s="351"/>
      <c r="K41" s="351">
        <v>1</v>
      </c>
      <c r="L41" s="165"/>
      <c r="M41" s="165"/>
      <c r="N41" s="165"/>
      <c r="O41" s="165"/>
      <c r="P41" s="65">
        <f t="shared" si="1"/>
        <v>0</v>
      </c>
      <c r="R41" s="862">
        <v>25000</v>
      </c>
      <c r="S41" s="108">
        <v>20000</v>
      </c>
      <c r="T41" s="858">
        <f t="shared" si="0"/>
        <v>5000</v>
      </c>
      <c r="V41" s="190"/>
      <c r="W41" s="26"/>
      <c r="X41" s="26"/>
      <c r="Y41" s="191"/>
      <c r="AA41" s="190"/>
      <c r="AB41" s="191"/>
    </row>
    <row r="42" spans="1:28" customFormat="1" ht="26.25" customHeight="1" thickBot="1">
      <c r="A42" s="2373"/>
      <c r="B42" s="2376"/>
      <c r="C42" s="2450"/>
      <c r="D42" s="2399"/>
      <c r="E42" s="2447"/>
      <c r="F42" s="380" t="s">
        <v>144</v>
      </c>
      <c r="G42" s="399">
        <v>1</v>
      </c>
      <c r="H42" s="367"/>
      <c r="I42" s="367">
        <v>1</v>
      </c>
      <c r="J42" s="367"/>
      <c r="K42" s="367"/>
      <c r="L42" s="163"/>
      <c r="M42" s="163"/>
      <c r="N42" s="163"/>
      <c r="O42" s="163"/>
      <c r="P42" s="65">
        <f t="shared" si="1"/>
        <v>0</v>
      </c>
      <c r="R42" s="862">
        <v>8000</v>
      </c>
      <c r="S42" s="108">
        <v>6000</v>
      </c>
      <c r="T42" s="858">
        <f t="shared" si="0"/>
        <v>2000</v>
      </c>
      <c r="V42" s="190"/>
      <c r="W42" s="26"/>
      <c r="X42" s="26"/>
      <c r="Y42" s="191"/>
      <c r="AA42" s="190"/>
      <c r="AB42" s="191"/>
    </row>
    <row r="43" spans="1:28" customFormat="1" ht="26.25" customHeight="1">
      <c r="A43" s="2373"/>
      <c r="B43" s="2380" t="s">
        <v>90</v>
      </c>
      <c r="C43" s="2453" t="s">
        <v>91</v>
      </c>
      <c r="D43" s="2456">
        <v>0.28999999999999998</v>
      </c>
      <c r="E43" s="2452">
        <v>0.4</v>
      </c>
      <c r="F43" s="380" t="s">
        <v>772</v>
      </c>
      <c r="G43" s="399">
        <v>1</v>
      </c>
      <c r="H43" s="367"/>
      <c r="I43" s="367"/>
      <c r="J43" s="367">
        <v>1</v>
      </c>
      <c r="K43" s="367"/>
      <c r="L43" s="163"/>
      <c r="M43" s="163"/>
      <c r="N43" s="163"/>
      <c r="O43" s="163"/>
      <c r="P43" s="65">
        <f t="shared" si="1"/>
        <v>0</v>
      </c>
      <c r="R43" s="862">
        <v>3000</v>
      </c>
      <c r="S43" s="108"/>
      <c r="T43" s="858">
        <f t="shared" si="0"/>
        <v>3000</v>
      </c>
      <c r="V43" s="190"/>
      <c r="W43" s="26"/>
      <c r="X43" s="26"/>
      <c r="Y43" s="191"/>
      <c r="AA43" s="190"/>
      <c r="AB43" s="191"/>
    </row>
    <row r="44" spans="1:28" customFormat="1" ht="26.25" customHeight="1">
      <c r="A44" s="2373"/>
      <c r="B44" s="2381"/>
      <c r="C44" s="2454"/>
      <c r="D44" s="2457"/>
      <c r="E44" s="2446"/>
      <c r="F44" s="864" t="s">
        <v>773</v>
      </c>
      <c r="G44" s="481">
        <v>1</v>
      </c>
      <c r="H44" s="482"/>
      <c r="I44" s="482"/>
      <c r="J44" s="482">
        <v>1</v>
      </c>
      <c r="K44" s="482"/>
      <c r="L44" s="313"/>
      <c r="M44" s="313"/>
      <c r="N44" s="313"/>
      <c r="O44" s="313"/>
      <c r="P44" s="65">
        <f t="shared" si="1"/>
        <v>0</v>
      </c>
      <c r="R44" s="862">
        <v>50000</v>
      </c>
      <c r="S44" s="108"/>
      <c r="T44" s="858">
        <f t="shared" si="0"/>
        <v>50000</v>
      </c>
      <c r="V44" s="190"/>
      <c r="W44" s="26"/>
      <c r="X44" s="26"/>
      <c r="Y44" s="191"/>
      <c r="AA44" s="190"/>
      <c r="AB44" s="191"/>
    </row>
    <row r="45" spans="1:28" customFormat="1" ht="26.25" customHeight="1">
      <c r="A45" s="2373"/>
      <c r="B45" s="2381"/>
      <c r="C45" s="2454"/>
      <c r="D45" s="2457"/>
      <c r="E45" s="2446"/>
      <c r="F45" s="380" t="s">
        <v>774</v>
      </c>
      <c r="G45" s="399">
        <v>1</v>
      </c>
      <c r="H45" s="367"/>
      <c r="I45" s="367">
        <v>1</v>
      </c>
      <c r="J45" s="367"/>
      <c r="K45" s="367"/>
      <c r="L45" s="163"/>
      <c r="M45" s="163"/>
      <c r="N45" s="163"/>
      <c r="O45" s="163"/>
      <c r="P45" s="65">
        <f t="shared" si="1"/>
        <v>0</v>
      </c>
      <c r="R45" s="862">
        <v>10000</v>
      </c>
      <c r="S45" s="108"/>
      <c r="T45" s="858">
        <f t="shared" si="0"/>
        <v>10000</v>
      </c>
      <c r="V45" s="190"/>
      <c r="W45" s="26"/>
      <c r="X45" s="26"/>
      <c r="Y45" s="191"/>
      <c r="AA45" s="190"/>
      <c r="AB45" s="191"/>
    </row>
    <row r="46" spans="1:28" customFormat="1" ht="26.25" customHeight="1">
      <c r="A46" s="2373"/>
      <c r="B46" s="2381"/>
      <c r="C46" s="2454"/>
      <c r="D46" s="2457"/>
      <c r="E46" s="2446"/>
      <c r="F46" s="412" t="s">
        <v>775</v>
      </c>
      <c r="G46" s="413">
        <v>2</v>
      </c>
      <c r="H46" s="352">
        <v>1</v>
      </c>
      <c r="I46" s="352"/>
      <c r="J46" s="352"/>
      <c r="K46" s="352">
        <v>1</v>
      </c>
      <c r="L46" s="166"/>
      <c r="M46" s="166"/>
      <c r="N46" s="166"/>
      <c r="O46" s="166"/>
      <c r="P46" s="65">
        <f t="shared" si="1"/>
        <v>0</v>
      </c>
      <c r="R46" s="862">
        <v>10000</v>
      </c>
      <c r="S46" s="108"/>
      <c r="T46" s="858">
        <f t="shared" si="0"/>
        <v>10000</v>
      </c>
      <c r="V46" s="190"/>
      <c r="W46" s="26"/>
      <c r="X46" s="26"/>
      <c r="Y46" s="191"/>
      <c r="AA46" s="190"/>
      <c r="AB46" s="191"/>
    </row>
    <row r="47" spans="1:28" customFormat="1" ht="26.25" customHeight="1">
      <c r="A47" s="2373"/>
      <c r="B47" s="2381"/>
      <c r="C47" s="2454"/>
      <c r="D47" s="2457"/>
      <c r="E47" s="2446"/>
      <c r="F47" s="412" t="s">
        <v>776</v>
      </c>
      <c r="G47" s="413"/>
      <c r="H47" s="352">
        <v>1</v>
      </c>
      <c r="I47" s="352"/>
      <c r="J47" s="352">
        <v>1</v>
      </c>
      <c r="K47" s="352"/>
      <c r="L47" s="166"/>
      <c r="M47" s="166"/>
      <c r="N47" s="166"/>
      <c r="O47" s="166"/>
      <c r="P47" s="65">
        <f t="shared" si="1"/>
        <v>0</v>
      </c>
      <c r="R47" s="862">
        <v>60000</v>
      </c>
      <c r="S47" s="108"/>
      <c r="T47" s="858">
        <f t="shared" si="0"/>
        <v>60000</v>
      </c>
      <c r="V47" s="190"/>
      <c r="W47" s="26"/>
      <c r="X47" s="26"/>
      <c r="Y47" s="191"/>
      <c r="AA47" s="190"/>
      <c r="AB47" s="191"/>
    </row>
    <row r="48" spans="1:28" customFormat="1" ht="26.25" customHeight="1">
      <c r="A48" s="2373"/>
      <c r="B48" s="2381"/>
      <c r="C48" s="2454"/>
      <c r="D48" s="2457"/>
      <c r="E48" s="2446"/>
      <c r="F48" s="412" t="s">
        <v>777</v>
      </c>
      <c r="G48" s="413">
        <v>1</v>
      </c>
      <c r="H48" s="352"/>
      <c r="I48" s="352"/>
      <c r="J48" s="352"/>
      <c r="K48" s="352">
        <v>1</v>
      </c>
      <c r="L48" s="166"/>
      <c r="M48" s="166"/>
      <c r="N48" s="166"/>
      <c r="O48" s="166"/>
      <c r="P48" s="65">
        <f t="shared" si="1"/>
        <v>0</v>
      </c>
      <c r="R48" s="862">
        <v>6000</v>
      </c>
      <c r="S48" s="108">
        <v>3000</v>
      </c>
      <c r="T48" s="858">
        <f t="shared" si="0"/>
        <v>3000</v>
      </c>
      <c r="V48" s="190"/>
      <c r="W48" s="26"/>
      <c r="X48" s="26"/>
      <c r="Y48" s="191"/>
      <c r="AA48" s="190"/>
      <c r="AB48" s="191"/>
    </row>
    <row r="49" spans="1:28" customFormat="1" ht="39" customHeight="1" thickBot="1">
      <c r="A49" s="2373"/>
      <c r="B49" s="2381"/>
      <c r="C49" s="2455"/>
      <c r="D49" s="2458"/>
      <c r="E49" s="2447"/>
      <c r="F49" s="380" t="s">
        <v>778</v>
      </c>
      <c r="G49" s="399">
        <v>1</v>
      </c>
      <c r="H49" s="367"/>
      <c r="I49" s="367"/>
      <c r="J49" s="367"/>
      <c r="K49" s="367">
        <v>1</v>
      </c>
      <c r="L49" s="163"/>
      <c r="M49" s="163"/>
      <c r="N49" s="163"/>
      <c r="O49" s="163"/>
      <c r="P49" s="65">
        <f t="shared" si="1"/>
        <v>0</v>
      </c>
      <c r="R49" s="862">
        <v>6000</v>
      </c>
      <c r="S49" s="108">
        <v>3000</v>
      </c>
      <c r="T49" s="858">
        <f t="shared" si="0"/>
        <v>3000</v>
      </c>
      <c r="V49" s="190"/>
      <c r="W49" s="26"/>
      <c r="X49" s="26"/>
      <c r="Y49" s="191"/>
      <c r="AA49" s="190"/>
      <c r="AB49" s="191"/>
    </row>
    <row r="50" spans="1:28" customFormat="1" ht="33.75" customHeight="1" thickBot="1">
      <c r="A50" s="2373"/>
      <c r="B50" s="2381"/>
      <c r="C50" s="2453" t="s">
        <v>92</v>
      </c>
      <c r="D50" s="2451">
        <v>0.27</v>
      </c>
      <c r="E50" s="2452">
        <v>0.4</v>
      </c>
      <c r="F50" s="380" t="s">
        <v>779</v>
      </c>
      <c r="G50" s="399">
        <v>1</v>
      </c>
      <c r="H50" s="367"/>
      <c r="I50" s="367"/>
      <c r="J50" s="367">
        <v>1</v>
      </c>
      <c r="K50" s="367"/>
      <c r="L50" s="163"/>
      <c r="M50" s="163"/>
      <c r="N50" s="163"/>
      <c r="O50" s="163"/>
      <c r="P50" s="65">
        <f t="shared" si="1"/>
        <v>0</v>
      </c>
      <c r="R50" s="862">
        <v>12000</v>
      </c>
      <c r="S50" s="108">
        <v>9000</v>
      </c>
      <c r="T50" s="858">
        <f t="shared" si="0"/>
        <v>3000</v>
      </c>
      <c r="V50" s="190"/>
      <c r="W50" s="26"/>
      <c r="X50" s="26"/>
      <c r="Y50" s="191"/>
      <c r="AA50" s="190"/>
      <c r="AB50" s="191"/>
    </row>
    <row r="51" spans="1:28" customFormat="1" ht="33.75" customHeight="1">
      <c r="A51" s="2373"/>
      <c r="B51" s="2381"/>
      <c r="C51" s="2454"/>
      <c r="D51" s="2398"/>
      <c r="E51" s="2446"/>
      <c r="F51" s="416" t="s">
        <v>780</v>
      </c>
      <c r="G51" s="407"/>
      <c r="H51" s="351"/>
      <c r="I51" s="351"/>
      <c r="J51" s="351"/>
      <c r="K51" s="351"/>
      <c r="L51" s="165"/>
      <c r="M51" s="165"/>
      <c r="N51" s="165"/>
      <c r="O51" s="165"/>
      <c r="P51" s="65"/>
      <c r="R51" s="862">
        <v>13000</v>
      </c>
      <c r="S51" s="108"/>
      <c r="T51" s="858">
        <f t="shared" si="0"/>
        <v>13000</v>
      </c>
      <c r="V51" s="190"/>
      <c r="W51" s="26"/>
      <c r="X51" s="26"/>
      <c r="Y51" s="191"/>
      <c r="AA51" s="190"/>
      <c r="AB51" s="191"/>
    </row>
    <row r="52" spans="1:28" customFormat="1" ht="33.75" customHeight="1" thickBot="1">
      <c r="A52" s="2373"/>
      <c r="B52" s="2381"/>
      <c r="C52" s="2455"/>
      <c r="D52" s="2399"/>
      <c r="E52" s="2447"/>
      <c r="F52" s="380"/>
      <c r="G52" s="399"/>
      <c r="H52" s="367"/>
      <c r="I52" s="367"/>
      <c r="J52" s="367"/>
      <c r="K52" s="367"/>
      <c r="L52" s="163"/>
      <c r="M52" s="163"/>
      <c r="N52" s="163"/>
      <c r="O52" s="163"/>
      <c r="P52" s="65"/>
      <c r="R52" s="862"/>
      <c r="S52" s="108"/>
      <c r="T52" s="858">
        <f t="shared" si="0"/>
        <v>0</v>
      </c>
      <c r="V52" s="190"/>
      <c r="W52" s="26"/>
      <c r="X52" s="26"/>
      <c r="Y52" s="191"/>
      <c r="AA52" s="190"/>
      <c r="AB52" s="191"/>
    </row>
    <row r="53" spans="1:28" customFormat="1" ht="33.75" customHeight="1">
      <c r="A53" s="2373"/>
      <c r="B53" s="2460"/>
      <c r="C53" s="2534"/>
      <c r="D53" s="2465"/>
      <c r="E53" s="2459"/>
      <c r="F53" s="416" t="s">
        <v>532</v>
      </c>
      <c r="G53" s="407">
        <v>1</v>
      </c>
      <c r="H53" s="351"/>
      <c r="I53" s="351">
        <v>1</v>
      </c>
      <c r="J53" s="351"/>
      <c r="K53" s="351"/>
      <c r="L53" s="165"/>
      <c r="M53" s="165"/>
      <c r="N53" s="165"/>
      <c r="O53" s="165"/>
      <c r="P53" s="65">
        <f t="shared" si="1"/>
        <v>0</v>
      </c>
      <c r="R53" s="862">
        <v>15000</v>
      </c>
      <c r="S53" s="108"/>
      <c r="T53" s="858">
        <f t="shared" si="0"/>
        <v>15000</v>
      </c>
      <c r="V53" s="190"/>
      <c r="W53" s="26"/>
      <c r="X53" s="26"/>
      <c r="Y53" s="191"/>
      <c r="AA53" s="190"/>
      <c r="AB53" s="191"/>
    </row>
    <row r="54" spans="1:28" customFormat="1" ht="34.5" customHeight="1" thickBot="1">
      <c r="A54" s="2373"/>
      <c r="B54" s="2460"/>
      <c r="C54" s="2535"/>
      <c r="D54" s="2466"/>
      <c r="E54" s="2468"/>
      <c r="F54" s="380" t="s">
        <v>132</v>
      </c>
      <c r="G54" s="399">
        <v>1</v>
      </c>
      <c r="H54" s="367">
        <v>1</v>
      </c>
      <c r="I54" s="367"/>
      <c r="J54" s="367"/>
      <c r="K54" s="367"/>
      <c r="L54" s="163"/>
      <c r="M54" s="163"/>
      <c r="N54" s="163"/>
      <c r="O54" s="163"/>
      <c r="P54" s="65">
        <f t="shared" si="1"/>
        <v>0</v>
      </c>
      <c r="R54" s="862">
        <v>10000</v>
      </c>
      <c r="S54" s="108"/>
      <c r="T54" s="858">
        <f t="shared" si="0"/>
        <v>10000</v>
      </c>
      <c r="V54" s="190"/>
      <c r="W54" s="26"/>
      <c r="X54" s="26"/>
      <c r="Y54" s="191"/>
      <c r="AA54" s="190"/>
      <c r="AB54" s="191"/>
    </row>
    <row r="55" spans="1:28" customFormat="1" ht="34.5" customHeight="1" thickBot="1">
      <c r="A55" s="2373"/>
      <c r="B55" s="2460"/>
      <c r="C55" s="357" t="s">
        <v>97</v>
      </c>
      <c r="D55" s="360" t="s">
        <v>98</v>
      </c>
      <c r="E55" s="361"/>
      <c r="F55" s="380" t="s">
        <v>781</v>
      </c>
      <c r="G55" s="399">
        <v>4</v>
      </c>
      <c r="H55" s="367">
        <v>1</v>
      </c>
      <c r="I55" s="367">
        <v>1</v>
      </c>
      <c r="J55" s="367">
        <v>1</v>
      </c>
      <c r="K55" s="367">
        <v>1</v>
      </c>
      <c r="L55" s="163"/>
      <c r="M55" s="163"/>
      <c r="N55" s="163"/>
      <c r="O55" s="163"/>
      <c r="P55" s="65">
        <f t="shared" si="1"/>
        <v>0</v>
      </c>
      <c r="R55" s="862">
        <v>120000</v>
      </c>
      <c r="S55" s="108"/>
      <c r="T55" s="858">
        <f t="shared" si="0"/>
        <v>120000</v>
      </c>
      <c r="V55" s="190"/>
      <c r="W55" s="26"/>
      <c r="X55" s="26"/>
      <c r="Y55" s="191"/>
      <c r="AA55" s="190"/>
      <c r="AB55" s="191"/>
    </row>
    <row r="56" spans="1:28" customFormat="1" ht="36" customHeight="1">
      <c r="A56" s="2373"/>
      <c r="B56" s="2536" t="s">
        <v>99</v>
      </c>
      <c r="C56" s="2461" t="s">
        <v>100</v>
      </c>
      <c r="D56" s="2539">
        <v>0.12</v>
      </c>
      <c r="E56" s="2539">
        <v>0.4</v>
      </c>
      <c r="F56" s="864" t="s">
        <v>782</v>
      </c>
      <c r="G56" s="481">
        <v>1</v>
      </c>
      <c r="H56" s="482"/>
      <c r="I56" s="482"/>
      <c r="J56" s="482">
        <v>1</v>
      </c>
      <c r="K56" s="482"/>
      <c r="L56" s="313"/>
      <c r="M56" s="313"/>
      <c r="N56" s="313"/>
      <c r="O56" s="313"/>
      <c r="P56" s="30">
        <f t="shared" si="1"/>
        <v>0</v>
      </c>
      <c r="R56" s="108">
        <v>5000</v>
      </c>
      <c r="S56" s="108"/>
      <c r="T56" s="858">
        <f t="shared" si="0"/>
        <v>5000</v>
      </c>
      <c r="V56" s="190"/>
      <c r="W56" s="26"/>
      <c r="X56" s="26"/>
      <c r="Y56" s="191"/>
      <c r="AA56" s="190"/>
      <c r="AB56" s="191"/>
    </row>
    <row r="57" spans="1:28" customFormat="1" ht="36" customHeight="1">
      <c r="A57" s="2373"/>
      <c r="B57" s="2537"/>
      <c r="C57" s="2835"/>
      <c r="D57" s="2839"/>
      <c r="E57" s="2839"/>
      <c r="F57" s="26" t="s">
        <v>783</v>
      </c>
      <c r="G57" s="807">
        <v>1</v>
      </c>
      <c r="H57" s="482"/>
      <c r="I57" s="482"/>
      <c r="J57" s="482"/>
      <c r="K57" s="482">
        <v>1</v>
      </c>
      <c r="L57" s="313"/>
      <c r="M57" s="313"/>
      <c r="N57" s="313"/>
      <c r="O57" s="313"/>
      <c r="P57" s="30">
        <f t="shared" si="1"/>
        <v>0</v>
      </c>
      <c r="R57" s="108">
        <v>3000</v>
      </c>
      <c r="S57" s="108"/>
      <c r="T57" s="858">
        <f t="shared" si="0"/>
        <v>3000</v>
      </c>
      <c r="V57" s="190"/>
      <c r="W57" s="26"/>
      <c r="X57" s="26"/>
      <c r="Y57" s="191"/>
      <c r="AA57" s="190"/>
      <c r="AB57" s="191"/>
    </row>
    <row r="58" spans="1:28" customFormat="1" ht="36" customHeight="1">
      <c r="A58" s="2373"/>
      <c r="B58" s="2537"/>
      <c r="C58" s="2835"/>
      <c r="D58" s="2839"/>
      <c r="E58" s="2839"/>
      <c r="F58" s="26" t="s">
        <v>784</v>
      </c>
      <c r="G58" s="807">
        <v>11</v>
      </c>
      <c r="H58" s="482">
        <v>2</v>
      </c>
      <c r="I58" s="482">
        <v>3</v>
      </c>
      <c r="J58" s="482">
        <v>3</v>
      </c>
      <c r="K58" s="482">
        <v>3</v>
      </c>
      <c r="L58" s="313"/>
      <c r="M58" s="313"/>
      <c r="N58" s="313"/>
      <c r="O58" s="313"/>
      <c r="P58" s="30">
        <f t="shared" si="1"/>
        <v>0</v>
      </c>
      <c r="R58" s="108">
        <v>120000</v>
      </c>
      <c r="S58" s="108">
        <v>40000</v>
      </c>
      <c r="T58" s="858">
        <f t="shared" si="0"/>
        <v>80000</v>
      </c>
      <c r="V58" s="190"/>
      <c r="W58" s="26"/>
      <c r="X58" s="26"/>
      <c r="Y58" s="191"/>
      <c r="AA58" s="190"/>
      <c r="AB58" s="191"/>
    </row>
    <row r="59" spans="1:28" customFormat="1" ht="36" customHeight="1">
      <c r="A59" s="2373"/>
      <c r="B59" s="2537"/>
      <c r="C59" s="2835"/>
      <c r="D59" s="2839"/>
      <c r="E59" s="2839"/>
      <c r="F59" s="26" t="s">
        <v>651</v>
      </c>
      <c r="G59" s="807">
        <v>4</v>
      </c>
      <c r="H59" s="482">
        <v>1</v>
      </c>
      <c r="I59" s="482">
        <v>1</v>
      </c>
      <c r="J59" s="482">
        <v>1</v>
      </c>
      <c r="K59" s="482">
        <v>1</v>
      </c>
      <c r="L59" s="313"/>
      <c r="M59" s="313"/>
      <c r="N59" s="313"/>
      <c r="O59" s="313"/>
      <c r="P59" s="30">
        <f t="shared" si="1"/>
        <v>0</v>
      </c>
      <c r="R59" s="108">
        <v>10000</v>
      </c>
      <c r="S59" s="108"/>
      <c r="T59" s="858">
        <f t="shared" si="0"/>
        <v>10000</v>
      </c>
      <c r="V59" s="190"/>
      <c r="W59" s="26"/>
      <c r="X59" s="26"/>
      <c r="Y59" s="191"/>
      <c r="AA59" s="190"/>
      <c r="AB59" s="191"/>
    </row>
    <row r="60" spans="1:28" customFormat="1" ht="36" customHeight="1">
      <c r="A60" s="2373"/>
      <c r="B60" s="2537"/>
      <c r="C60" s="2835"/>
      <c r="D60" s="2839"/>
      <c r="E60" s="2839"/>
      <c r="F60" s="26" t="s">
        <v>785</v>
      </c>
      <c r="G60" s="807">
        <v>4</v>
      </c>
      <c r="H60" s="482">
        <v>1</v>
      </c>
      <c r="I60" s="482">
        <v>1</v>
      </c>
      <c r="J60" s="482">
        <v>1</v>
      </c>
      <c r="K60" s="482">
        <v>1</v>
      </c>
      <c r="L60" s="313"/>
      <c r="M60" s="313"/>
      <c r="N60" s="313"/>
      <c r="O60" s="313"/>
      <c r="P60" s="30">
        <f t="shared" si="1"/>
        <v>0</v>
      </c>
      <c r="R60" s="108">
        <v>10000</v>
      </c>
      <c r="S60" s="108"/>
      <c r="T60" s="858">
        <f t="shared" si="0"/>
        <v>10000</v>
      </c>
      <c r="V60" s="190"/>
      <c r="W60" s="26"/>
      <c r="X60" s="26"/>
      <c r="Y60" s="191"/>
      <c r="AA60" s="190"/>
      <c r="AB60" s="191"/>
    </row>
    <row r="61" spans="1:28" customFormat="1" ht="36" customHeight="1">
      <c r="A61" s="2373"/>
      <c r="B61" s="2537"/>
      <c r="C61" s="2835"/>
      <c r="D61" s="2839"/>
      <c r="E61" s="2839"/>
      <c r="F61" s="26" t="s">
        <v>786</v>
      </c>
      <c r="G61" s="807">
        <v>1</v>
      </c>
      <c r="H61" s="482"/>
      <c r="I61" s="482"/>
      <c r="J61" s="482">
        <v>1</v>
      </c>
      <c r="K61" s="482"/>
      <c r="L61" s="313"/>
      <c r="M61" s="313"/>
      <c r="N61" s="313"/>
      <c r="O61" s="313"/>
      <c r="P61" s="30">
        <f t="shared" si="1"/>
        <v>0</v>
      </c>
      <c r="R61" s="108">
        <v>40000</v>
      </c>
      <c r="S61" s="108"/>
      <c r="T61" s="858">
        <f t="shared" si="0"/>
        <v>40000</v>
      </c>
      <c r="V61" s="190"/>
      <c r="W61" s="26"/>
      <c r="X61" s="26"/>
      <c r="Y61" s="191"/>
      <c r="AA61" s="190"/>
      <c r="AB61" s="191"/>
    </row>
    <row r="62" spans="1:28" customFormat="1" ht="36" customHeight="1">
      <c r="A62" s="2373"/>
      <c r="B62" s="2537"/>
      <c r="C62" s="2835"/>
      <c r="D62" s="2839"/>
      <c r="E62" s="2839"/>
      <c r="F62" s="26" t="s">
        <v>533</v>
      </c>
      <c r="G62" s="807">
        <v>1</v>
      </c>
      <c r="H62" s="482">
        <v>1</v>
      </c>
      <c r="I62" s="482"/>
      <c r="J62" s="482"/>
      <c r="K62" s="482"/>
      <c r="L62" s="313"/>
      <c r="M62" s="313"/>
      <c r="N62" s="313"/>
      <c r="O62" s="313"/>
      <c r="P62" s="30">
        <f t="shared" si="1"/>
        <v>0</v>
      </c>
      <c r="R62" s="108">
        <v>40000</v>
      </c>
      <c r="S62" s="108">
        <v>15000</v>
      </c>
      <c r="T62" s="858">
        <f t="shared" si="0"/>
        <v>25000</v>
      </c>
      <c r="V62" s="190"/>
      <c r="W62" s="26"/>
      <c r="X62" s="26"/>
      <c r="Y62" s="191"/>
      <c r="AA62" s="190"/>
      <c r="AB62" s="191"/>
    </row>
    <row r="63" spans="1:28" customFormat="1" ht="36" customHeight="1">
      <c r="A63" s="2373"/>
      <c r="B63" s="2537"/>
      <c r="C63" s="2462"/>
      <c r="D63" s="2540"/>
      <c r="E63" s="2540"/>
      <c r="F63" s="26" t="s">
        <v>787</v>
      </c>
      <c r="G63" s="805">
        <v>2</v>
      </c>
      <c r="H63" s="367">
        <v>1</v>
      </c>
      <c r="I63" s="367"/>
      <c r="J63" s="367">
        <v>1</v>
      </c>
      <c r="K63" s="367"/>
      <c r="L63" s="163"/>
      <c r="M63" s="163"/>
      <c r="N63" s="163"/>
      <c r="O63" s="163"/>
      <c r="P63" s="30">
        <f t="shared" si="1"/>
        <v>0</v>
      </c>
      <c r="Q63" s="26"/>
      <c r="R63" s="108">
        <v>250000</v>
      </c>
      <c r="S63" s="108">
        <v>200000</v>
      </c>
      <c r="T63" s="858">
        <f t="shared" si="0"/>
        <v>50000</v>
      </c>
      <c r="V63" s="190"/>
      <c r="W63" s="26"/>
      <c r="X63" s="26"/>
      <c r="Y63" s="191"/>
      <c r="AA63" s="190"/>
      <c r="AB63" s="191"/>
    </row>
    <row r="64" spans="1:28" customFormat="1" ht="36" customHeight="1" thickBot="1">
      <c r="A64" s="2373"/>
      <c r="B64" s="2538"/>
      <c r="C64" s="2463"/>
      <c r="D64" s="2541"/>
      <c r="E64" s="2541"/>
      <c r="F64" s="26" t="s">
        <v>788</v>
      </c>
      <c r="G64" s="805">
        <v>2</v>
      </c>
      <c r="H64" s="367">
        <v>1</v>
      </c>
      <c r="I64" s="367"/>
      <c r="J64" s="367">
        <v>1</v>
      </c>
      <c r="K64" s="367"/>
      <c r="L64" s="163"/>
      <c r="M64" s="163"/>
      <c r="N64" s="163"/>
      <c r="O64" s="163"/>
      <c r="P64" s="65">
        <f t="shared" si="1"/>
        <v>0</v>
      </c>
      <c r="Q64" s="26"/>
      <c r="R64" s="108">
        <v>40000</v>
      </c>
      <c r="S64" s="108">
        <v>20000</v>
      </c>
      <c r="T64" s="858">
        <f t="shared" si="0"/>
        <v>20000</v>
      </c>
      <c r="V64" s="190"/>
      <c r="W64" s="26"/>
      <c r="X64" s="26"/>
      <c r="Y64" s="191"/>
      <c r="AA64" s="190"/>
      <c r="AB64" s="191"/>
    </row>
    <row r="65" spans="1:28" s="158" customFormat="1" ht="9" customHeight="1">
      <c r="A65" s="414"/>
      <c r="F65" s="870"/>
      <c r="G65" s="423"/>
      <c r="H65" s="871"/>
      <c r="I65" s="871"/>
      <c r="J65" s="871"/>
      <c r="K65" s="871"/>
      <c r="L65" s="872"/>
      <c r="M65" s="872"/>
      <c r="N65" s="872"/>
      <c r="O65" s="872"/>
      <c r="P65" s="873"/>
      <c r="Q65" s="424"/>
      <c r="R65" s="934"/>
      <c r="S65" s="935"/>
      <c r="T65" s="930">
        <f t="shared" si="0"/>
        <v>0</v>
      </c>
      <c r="V65" s="194"/>
      <c r="W65" s="301"/>
      <c r="X65" s="301"/>
      <c r="Y65" s="195"/>
      <c r="AA65" s="194"/>
      <c r="AB65" s="195"/>
    </row>
    <row r="66" spans="1:28" customFormat="1" ht="36.75" customHeight="1">
      <c r="A66" s="2372" t="s">
        <v>101</v>
      </c>
      <c r="B66" s="2380" t="s">
        <v>102</v>
      </c>
      <c r="C66" s="2471" t="s">
        <v>103</v>
      </c>
      <c r="D66" s="2397">
        <v>0.22</v>
      </c>
      <c r="E66" s="2445">
        <v>0.55000000000000004</v>
      </c>
      <c r="F66" s="380" t="s">
        <v>789</v>
      </c>
      <c r="G66" s="399">
        <v>1</v>
      </c>
      <c r="H66" s="367"/>
      <c r="I66" s="367"/>
      <c r="J66" s="367">
        <v>1</v>
      </c>
      <c r="K66" s="367"/>
      <c r="L66" s="163"/>
      <c r="M66" s="163"/>
      <c r="N66" s="163"/>
      <c r="O66" s="163"/>
      <c r="P66" s="65">
        <f t="shared" si="1"/>
        <v>0</v>
      </c>
      <c r="R66" s="862">
        <v>30000</v>
      </c>
      <c r="S66" s="108"/>
      <c r="T66" s="858">
        <f t="shared" si="0"/>
        <v>30000</v>
      </c>
      <c r="V66" s="190"/>
      <c r="W66" s="26"/>
      <c r="X66" s="26"/>
      <c r="Y66" s="191"/>
      <c r="AA66" s="190"/>
      <c r="AB66" s="191"/>
    </row>
    <row r="67" spans="1:28" customFormat="1" ht="36.75" customHeight="1">
      <c r="A67" s="2372"/>
      <c r="B67" s="2469"/>
      <c r="C67" s="2472"/>
      <c r="D67" s="2398"/>
      <c r="E67" s="2446"/>
      <c r="F67" s="26" t="s">
        <v>790</v>
      </c>
      <c r="G67" s="874">
        <v>1</v>
      </c>
      <c r="H67" s="367">
        <v>1</v>
      </c>
      <c r="I67" s="367">
        <v>1</v>
      </c>
      <c r="J67" s="367"/>
      <c r="K67" s="367">
        <v>1</v>
      </c>
      <c r="L67" s="163"/>
      <c r="M67" s="163"/>
      <c r="N67" s="163"/>
      <c r="O67" s="163"/>
      <c r="P67" s="875">
        <f t="shared" si="1"/>
        <v>0</v>
      </c>
      <c r="R67" s="862">
        <v>12000</v>
      </c>
      <c r="S67" s="108"/>
      <c r="T67" s="858">
        <f t="shared" si="0"/>
        <v>12000</v>
      </c>
      <c r="V67" s="190"/>
      <c r="W67" s="26"/>
      <c r="X67" s="26"/>
      <c r="Y67" s="191"/>
      <c r="AA67" s="190"/>
      <c r="AB67" s="191"/>
    </row>
    <row r="68" spans="1:28" customFormat="1" ht="36.75" customHeight="1">
      <c r="A68" s="2372"/>
      <c r="B68" s="2469"/>
      <c r="C68" s="2472"/>
      <c r="D68" s="2398"/>
      <c r="E68" s="2446"/>
      <c r="F68" s="876" t="s">
        <v>262</v>
      </c>
      <c r="G68" s="413">
        <v>1</v>
      </c>
      <c r="H68" s="352">
        <v>1</v>
      </c>
      <c r="I68" s="352"/>
      <c r="J68" s="352"/>
      <c r="K68" s="352"/>
      <c r="L68" s="166"/>
      <c r="M68" s="166"/>
      <c r="N68" s="166"/>
      <c r="O68" s="166"/>
      <c r="P68" s="65">
        <f t="shared" si="1"/>
        <v>0</v>
      </c>
      <c r="R68" s="862">
        <v>30000</v>
      </c>
      <c r="S68" s="108"/>
      <c r="T68" s="858">
        <f t="shared" si="0"/>
        <v>30000</v>
      </c>
      <c r="V68" s="190"/>
      <c r="W68" s="26"/>
      <c r="X68" s="26"/>
      <c r="Y68" s="191"/>
      <c r="AA68" s="190"/>
      <c r="AB68" s="191"/>
    </row>
    <row r="69" spans="1:28" customFormat="1" ht="36.75" customHeight="1" thickBot="1">
      <c r="A69" s="2372"/>
      <c r="B69" s="2470"/>
      <c r="C69" s="2473"/>
      <c r="D69" s="2399"/>
      <c r="E69" s="2447"/>
      <c r="F69" s="18" t="s">
        <v>791</v>
      </c>
      <c r="G69" s="399">
        <v>4</v>
      </c>
      <c r="H69" s="367">
        <v>1</v>
      </c>
      <c r="I69" s="367">
        <v>1</v>
      </c>
      <c r="J69" s="367">
        <v>1</v>
      </c>
      <c r="K69" s="367">
        <v>1</v>
      </c>
      <c r="L69" s="163"/>
      <c r="M69" s="163"/>
      <c r="N69" s="163"/>
      <c r="O69" s="163"/>
      <c r="P69" s="65">
        <f t="shared" si="1"/>
        <v>0</v>
      </c>
      <c r="R69" s="862">
        <v>30000</v>
      </c>
      <c r="S69" s="108"/>
      <c r="T69" s="858">
        <f t="shared" ref="T69:T119" si="3">R69-S69</f>
        <v>30000</v>
      </c>
      <c r="V69" s="190"/>
      <c r="W69" s="26"/>
      <c r="X69" s="26"/>
      <c r="Y69" s="191"/>
      <c r="AA69" s="190"/>
      <c r="AB69" s="191"/>
    </row>
    <row r="70" spans="1:28" customFormat="1" ht="42" customHeight="1">
      <c r="A70" s="2372"/>
      <c r="B70" s="2474" t="s">
        <v>104</v>
      </c>
      <c r="C70" s="2453" t="s">
        <v>105</v>
      </c>
      <c r="D70" s="2451">
        <v>0.45</v>
      </c>
      <c r="E70" s="2452">
        <v>0.65</v>
      </c>
      <c r="F70" s="380" t="s">
        <v>792</v>
      </c>
      <c r="G70" s="399">
        <v>4</v>
      </c>
      <c r="H70" s="367">
        <v>1</v>
      </c>
      <c r="I70" s="367">
        <v>1</v>
      </c>
      <c r="J70" s="367">
        <v>1</v>
      </c>
      <c r="K70" s="367">
        <v>1</v>
      </c>
      <c r="L70" s="163"/>
      <c r="M70" s="163"/>
      <c r="N70" s="163"/>
      <c r="O70" s="163"/>
      <c r="P70" s="65">
        <f t="shared" si="1"/>
        <v>0</v>
      </c>
      <c r="R70" s="862">
        <v>10000</v>
      </c>
      <c r="S70" s="108"/>
      <c r="T70" s="858">
        <f t="shared" si="3"/>
        <v>10000</v>
      </c>
      <c r="V70" s="190"/>
      <c r="W70" s="26"/>
      <c r="X70" s="26"/>
      <c r="Y70" s="191"/>
      <c r="AA70" s="190"/>
      <c r="AB70" s="191"/>
    </row>
    <row r="71" spans="1:28" customFormat="1" ht="42" customHeight="1" thickBot="1">
      <c r="A71" s="2372"/>
      <c r="B71" s="2469"/>
      <c r="C71" s="2472"/>
      <c r="D71" s="2398"/>
      <c r="E71" s="2446"/>
      <c r="F71" s="417" t="s">
        <v>793</v>
      </c>
      <c r="G71" s="411">
        <v>2</v>
      </c>
      <c r="H71" s="350"/>
      <c r="I71" s="350">
        <v>1</v>
      </c>
      <c r="J71" s="350"/>
      <c r="K71" s="350"/>
      <c r="L71" s="164"/>
      <c r="M71" s="164"/>
      <c r="N71" s="164"/>
      <c r="O71" s="164"/>
      <c r="P71" s="65">
        <f t="shared" ref="P71:P89" si="4">(SUM(L71:O71)/SUM(H71:K71))</f>
        <v>0</v>
      </c>
      <c r="R71" s="862">
        <v>30000</v>
      </c>
      <c r="S71" s="108"/>
      <c r="T71" s="858">
        <f t="shared" si="3"/>
        <v>30000</v>
      </c>
      <c r="V71" s="190"/>
      <c r="W71" s="26"/>
      <c r="X71" s="26"/>
      <c r="Y71" s="191"/>
      <c r="AA71" s="190"/>
      <c r="AB71" s="191"/>
    </row>
    <row r="72" spans="1:28" customFormat="1" ht="42" customHeight="1">
      <c r="A72" s="2372"/>
      <c r="B72" s="2469"/>
      <c r="C72" s="2472"/>
      <c r="D72" s="2398"/>
      <c r="E72" s="2446"/>
      <c r="F72" s="416" t="s">
        <v>794</v>
      </c>
      <c r="G72" s="407">
        <v>1</v>
      </c>
      <c r="H72" s="351"/>
      <c r="I72" s="351"/>
      <c r="J72" s="351">
        <v>1</v>
      </c>
      <c r="K72" s="351"/>
      <c r="L72" s="165"/>
      <c r="M72" s="165"/>
      <c r="N72" s="165"/>
      <c r="O72" s="165"/>
      <c r="P72" s="65">
        <f t="shared" si="4"/>
        <v>0</v>
      </c>
      <c r="R72" s="862">
        <v>50000</v>
      </c>
      <c r="S72" s="108"/>
      <c r="T72" s="858">
        <f t="shared" si="3"/>
        <v>50000</v>
      </c>
      <c r="V72" s="190"/>
      <c r="W72" s="26"/>
      <c r="X72" s="26"/>
      <c r="Y72" s="191"/>
      <c r="AA72" s="190"/>
      <c r="AB72" s="191"/>
    </row>
    <row r="73" spans="1:28" customFormat="1" ht="31.5" customHeight="1" thickBot="1">
      <c r="A73" s="2373"/>
      <c r="B73" s="2475"/>
      <c r="C73" s="2473"/>
      <c r="D73" s="2399"/>
      <c r="E73" s="2447"/>
      <c r="F73" s="380" t="s">
        <v>795</v>
      </c>
      <c r="G73" s="399">
        <v>1</v>
      </c>
      <c r="H73" s="367">
        <v>1</v>
      </c>
      <c r="I73" s="367"/>
      <c r="J73" s="367"/>
      <c r="K73" s="367"/>
      <c r="L73" s="163"/>
      <c r="M73" s="163"/>
      <c r="N73" s="163"/>
      <c r="O73" s="163"/>
      <c r="P73" s="65">
        <f t="shared" si="4"/>
        <v>0</v>
      </c>
      <c r="R73" s="862">
        <v>50000</v>
      </c>
      <c r="S73" s="108"/>
      <c r="T73" s="858">
        <f t="shared" si="3"/>
        <v>50000</v>
      </c>
      <c r="V73" s="190"/>
      <c r="W73" s="26"/>
      <c r="X73" s="26"/>
      <c r="Y73" s="191"/>
      <c r="AA73" s="190"/>
      <c r="AB73" s="191"/>
    </row>
    <row r="74" spans="1:28" s="158" customFormat="1" ht="16.95" customHeight="1" thickBot="1">
      <c r="A74" s="2373"/>
      <c r="B74" s="2476"/>
      <c r="C74" s="936"/>
      <c r="D74" s="2497"/>
      <c r="E74" s="2500"/>
      <c r="G74" s="423"/>
      <c r="H74" s="424"/>
      <c r="I74" s="424"/>
      <c r="J74" s="424"/>
      <c r="K74" s="424"/>
      <c r="L74" s="424"/>
      <c r="M74" s="424"/>
      <c r="N74" s="424"/>
      <c r="O74" s="424"/>
      <c r="P74" s="424"/>
      <c r="R74" s="866"/>
      <c r="S74" s="109"/>
      <c r="T74" s="930">
        <f t="shared" si="3"/>
        <v>0</v>
      </c>
      <c r="V74" s="194"/>
      <c r="W74" s="301"/>
      <c r="X74" s="301"/>
      <c r="Y74" s="195"/>
      <c r="AA74" s="194"/>
      <c r="AB74" s="195"/>
    </row>
    <row r="75" spans="1:28" customFormat="1" ht="33" customHeight="1" thickBot="1">
      <c r="A75" s="2373"/>
      <c r="B75" s="2477"/>
      <c r="C75" s="2840" t="s">
        <v>111</v>
      </c>
      <c r="D75" s="2498"/>
      <c r="E75" s="2501"/>
      <c r="F75" s="428" t="s">
        <v>796</v>
      </c>
      <c r="G75" s="399">
        <v>2</v>
      </c>
      <c r="H75" s="351"/>
      <c r="I75" s="351">
        <v>1</v>
      </c>
      <c r="J75" s="351"/>
      <c r="K75" s="351">
        <v>1</v>
      </c>
      <c r="L75" s="165"/>
      <c r="M75" s="165"/>
      <c r="N75" s="165"/>
      <c r="O75" s="165"/>
      <c r="P75" s="65">
        <f t="shared" si="4"/>
        <v>0</v>
      </c>
      <c r="R75" s="862">
        <v>110000</v>
      </c>
      <c r="S75" s="108">
        <v>50000</v>
      </c>
      <c r="T75" s="858">
        <f t="shared" si="3"/>
        <v>60000</v>
      </c>
      <c r="V75" s="190"/>
      <c r="W75" s="26"/>
      <c r="X75" s="26"/>
      <c r="Y75" s="191"/>
      <c r="AA75" s="190"/>
      <c r="AB75" s="191"/>
    </row>
    <row r="76" spans="1:28" s="158" customFormat="1" ht="36.75" customHeight="1">
      <c r="A76" s="414"/>
      <c r="C76" s="2841"/>
      <c r="F76" s="428" t="s">
        <v>797</v>
      </c>
      <c r="G76" s="399">
        <v>2</v>
      </c>
      <c r="H76" s="367"/>
      <c r="I76" s="367">
        <v>1</v>
      </c>
      <c r="J76" s="367"/>
      <c r="K76" s="367">
        <v>1</v>
      </c>
      <c r="L76" s="163"/>
      <c r="M76" s="163"/>
      <c r="N76" s="163"/>
      <c r="O76" s="163"/>
      <c r="P76" s="65">
        <f t="shared" si="4"/>
        <v>0</v>
      </c>
      <c r="R76" s="862">
        <v>70000</v>
      </c>
      <c r="S76" s="108"/>
      <c r="T76" s="858">
        <f t="shared" si="3"/>
        <v>70000</v>
      </c>
      <c r="V76" s="194"/>
      <c r="W76" s="301"/>
      <c r="X76" s="301"/>
      <c r="Y76" s="195"/>
      <c r="AA76" s="194"/>
      <c r="AB76" s="195"/>
    </row>
    <row r="77" spans="1:28" customFormat="1" ht="36.75" customHeight="1">
      <c r="A77" s="2372" t="s">
        <v>109</v>
      </c>
      <c r="B77" s="2474" t="s">
        <v>110</v>
      </c>
      <c r="C77" s="2841"/>
      <c r="D77" s="2545">
        <v>0.49</v>
      </c>
      <c r="E77" s="2445">
        <v>0.6</v>
      </c>
      <c r="F77" s="428" t="s">
        <v>798</v>
      </c>
      <c r="G77" s="399">
        <v>1</v>
      </c>
      <c r="H77" s="367"/>
      <c r="I77" s="367">
        <v>1</v>
      </c>
      <c r="J77" s="367"/>
      <c r="K77" s="367"/>
      <c r="L77" s="163"/>
      <c r="M77" s="163"/>
      <c r="N77" s="163"/>
      <c r="O77" s="163"/>
      <c r="P77" s="65">
        <f t="shared" si="4"/>
        <v>0</v>
      </c>
      <c r="R77" s="862">
        <v>25000</v>
      </c>
      <c r="S77" s="108"/>
      <c r="T77" s="858">
        <f t="shared" si="3"/>
        <v>25000</v>
      </c>
      <c r="V77" s="190"/>
      <c r="W77" s="26"/>
      <c r="X77" s="26"/>
      <c r="Y77" s="191"/>
      <c r="AA77" s="190"/>
      <c r="AB77" s="191"/>
    </row>
    <row r="78" spans="1:28" customFormat="1" ht="29.25" customHeight="1">
      <c r="A78" s="2372"/>
      <c r="B78" s="2469"/>
      <c r="C78" s="2841"/>
      <c r="D78" s="2410"/>
      <c r="E78" s="2446"/>
      <c r="F78" s="877" t="s">
        <v>799</v>
      </c>
      <c r="G78" s="481">
        <v>1</v>
      </c>
      <c r="H78" s="482"/>
      <c r="I78" s="482">
        <v>1</v>
      </c>
      <c r="J78" s="482"/>
      <c r="K78" s="482"/>
      <c r="L78" s="313"/>
      <c r="M78" s="313"/>
      <c r="N78" s="313"/>
      <c r="O78" s="313"/>
      <c r="P78" s="65">
        <f t="shared" si="4"/>
        <v>0</v>
      </c>
      <c r="R78" s="862">
        <v>20000</v>
      </c>
      <c r="S78" s="108"/>
      <c r="T78" s="858">
        <f t="shared" si="3"/>
        <v>20000</v>
      </c>
      <c r="V78" s="190"/>
      <c r="W78" s="26"/>
      <c r="X78" s="26"/>
      <c r="Y78" s="191"/>
      <c r="AA78" s="190"/>
      <c r="AB78" s="191"/>
    </row>
    <row r="79" spans="1:28" customFormat="1" ht="30.75" customHeight="1" thickBot="1">
      <c r="A79" s="2372"/>
      <c r="B79" s="2469"/>
      <c r="C79" s="2841"/>
      <c r="D79" s="2410"/>
      <c r="E79" s="2446"/>
      <c r="F79" s="417" t="s">
        <v>800</v>
      </c>
      <c r="G79" s="411">
        <v>1</v>
      </c>
      <c r="H79" s="350"/>
      <c r="I79" s="350"/>
      <c r="J79" s="350"/>
      <c r="K79" s="350">
        <v>1</v>
      </c>
      <c r="L79" s="164"/>
      <c r="M79" s="164"/>
      <c r="N79" s="164"/>
      <c r="O79" s="164"/>
      <c r="P79" s="65">
        <f t="shared" si="4"/>
        <v>0</v>
      </c>
      <c r="R79" s="862">
        <v>30000</v>
      </c>
      <c r="S79" s="108"/>
      <c r="T79" s="858">
        <f t="shared" si="3"/>
        <v>30000</v>
      </c>
      <c r="V79" s="190"/>
      <c r="W79" s="26"/>
      <c r="X79" s="26"/>
      <c r="Y79" s="191"/>
      <c r="AA79" s="190"/>
      <c r="AB79" s="191"/>
    </row>
    <row r="80" spans="1:28" customFormat="1" ht="36.75" customHeight="1" thickBot="1">
      <c r="A80" s="2372"/>
      <c r="B80" s="2474" t="s">
        <v>112</v>
      </c>
      <c r="C80" s="2484" t="s">
        <v>113</v>
      </c>
      <c r="D80" s="2487">
        <v>0.13</v>
      </c>
      <c r="E80" s="2452">
        <v>0.45</v>
      </c>
      <c r="F80" s="379" t="s">
        <v>263</v>
      </c>
      <c r="G80" s="407">
        <v>12</v>
      </c>
      <c r="H80" s="351">
        <v>3</v>
      </c>
      <c r="I80" s="351">
        <v>3</v>
      </c>
      <c r="J80" s="351">
        <v>3</v>
      </c>
      <c r="K80" s="351">
        <v>3</v>
      </c>
      <c r="L80" s="163"/>
      <c r="M80" s="163"/>
      <c r="N80" s="163"/>
      <c r="O80" s="163"/>
      <c r="P80" s="65">
        <f t="shared" ref="P80:P82" si="5">(SUM(L80:O80)/SUM(H80:K80))</f>
        <v>0</v>
      </c>
      <c r="R80" s="862">
        <v>7500</v>
      </c>
      <c r="S80" s="108"/>
      <c r="T80" s="858">
        <f t="shared" si="3"/>
        <v>7500</v>
      </c>
      <c r="V80" s="190"/>
      <c r="W80" s="26"/>
      <c r="X80" s="26"/>
      <c r="Y80" s="191"/>
      <c r="AA80" s="190"/>
      <c r="AB80" s="191"/>
    </row>
    <row r="81" spans="1:237" customFormat="1" ht="36.75" customHeight="1">
      <c r="A81" s="2372"/>
      <c r="B81" s="2469"/>
      <c r="C81" s="2485"/>
      <c r="D81" s="2488"/>
      <c r="E81" s="2446"/>
      <c r="F81" s="379" t="s">
        <v>801</v>
      </c>
      <c r="G81" s="407">
        <v>12</v>
      </c>
      <c r="H81" s="351">
        <v>3</v>
      </c>
      <c r="I81" s="351">
        <v>3</v>
      </c>
      <c r="J81" s="351">
        <v>3</v>
      </c>
      <c r="K81" s="351">
        <v>3</v>
      </c>
      <c r="L81" s="165"/>
      <c r="M81" s="165"/>
      <c r="N81" s="165"/>
      <c r="O81" s="165"/>
      <c r="P81" s="65">
        <f t="shared" si="5"/>
        <v>0</v>
      </c>
      <c r="R81" s="862">
        <v>7500</v>
      </c>
      <c r="S81" s="108"/>
      <c r="T81" s="858">
        <f t="shared" ref="T81" si="6">R81-S81</f>
        <v>7500</v>
      </c>
      <c r="V81" s="190"/>
      <c r="W81" s="26"/>
      <c r="X81" s="26"/>
      <c r="Y81" s="191"/>
      <c r="AA81" s="190"/>
      <c r="AB81" s="191"/>
    </row>
    <row r="82" spans="1:237" customFormat="1" ht="36.75" customHeight="1">
      <c r="A82" s="2372"/>
      <c r="B82" s="2469"/>
      <c r="C82" s="2485"/>
      <c r="D82" s="2488"/>
      <c r="E82" s="2446"/>
      <c r="F82" s="307" t="s">
        <v>264</v>
      </c>
      <c r="G82" s="399">
        <v>2</v>
      </c>
      <c r="H82" s="367"/>
      <c r="I82" s="367">
        <v>1</v>
      </c>
      <c r="J82" s="367"/>
      <c r="K82" s="367">
        <v>1</v>
      </c>
      <c r="L82" s="163"/>
      <c r="M82" s="163"/>
      <c r="N82" s="163"/>
      <c r="O82" s="163"/>
      <c r="P82" s="65">
        <f t="shared" si="5"/>
        <v>0</v>
      </c>
      <c r="R82" s="862">
        <v>25000</v>
      </c>
      <c r="S82" s="108"/>
      <c r="T82" s="858">
        <f t="shared" si="3"/>
        <v>25000</v>
      </c>
      <c r="V82" s="190"/>
      <c r="W82" s="26"/>
      <c r="X82" s="26"/>
      <c r="Y82" s="191"/>
      <c r="AA82" s="190"/>
      <c r="AB82" s="191"/>
    </row>
    <row r="83" spans="1:237" customFormat="1" ht="36.75" customHeight="1" thickBot="1">
      <c r="A83" s="2372"/>
      <c r="B83" s="2469"/>
      <c r="C83" s="2485"/>
      <c r="D83" s="2488"/>
      <c r="E83" s="2446"/>
      <c r="F83" s="878" t="s">
        <v>265</v>
      </c>
      <c r="G83" s="411">
        <v>1</v>
      </c>
      <c r="H83" s="350"/>
      <c r="I83" s="350"/>
      <c r="J83" s="350">
        <v>1</v>
      </c>
      <c r="K83" s="350"/>
      <c r="L83" s="164"/>
      <c r="M83" s="164"/>
      <c r="N83" s="164"/>
      <c r="O83" s="164"/>
      <c r="P83" s="65">
        <f t="shared" si="4"/>
        <v>0</v>
      </c>
      <c r="R83" s="862">
        <v>40000</v>
      </c>
      <c r="S83" s="108">
        <v>30000</v>
      </c>
      <c r="T83" s="858">
        <f t="shared" si="3"/>
        <v>10000</v>
      </c>
      <c r="V83" s="190"/>
      <c r="W83" s="26"/>
      <c r="X83" s="26"/>
      <c r="Y83" s="191"/>
      <c r="AA83" s="190"/>
      <c r="AB83" s="191"/>
    </row>
    <row r="84" spans="1:237" customFormat="1" ht="36.75" customHeight="1">
      <c r="A84" s="2372"/>
      <c r="B84" s="2469"/>
      <c r="C84" s="2485"/>
      <c r="D84" s="2488"/>
      <c r="E84" s="2446"/>
      <c r="F84" s="876" t="s">
        <v>802</v>
      </c>
      <c r="G84" s="413">
        <v>12</v>
      </c>
      <c r="H84" s="351">
        <v>3</v>
      </c>
      <c r="I84" s="351">
        <v>3</v>
      </c>
      <c r="J84" s="351">
        <v>3</v>
      </c>
      <c r="K84" s="351">
        <v>3</v>
      </c>
      <c r="L84" s="165"/>
      <c r="M84" s="165"/>
      <c r="N84" s="165"/>
      <c r="O84" s="165"/>
      <c r="P84" s="65">
        <f t="shared" si="4"/>
        <v>0</v>
      </c>
      <c r="R84" s="862">
        <v>20000</v>
      </c>
      <c r="S84" s="108">
        <v>10000</v>
      </c>
      <c r="T84" s="858">
        <f t="shared" si="3"/>
        <v>10000</v>
      </c>
      <c r="V84" s="190"/>
      <c r="W84" s="26"/>
      <c r="X84" s="26"/>
      <c r="Y84" s="191"/>
      <c r="AA84" s="190"/>
      <c r="AB84" s="191"/>
    </row>
    <row r="85" spans="1:237" customFormat="1" ht="36" customHeight="1" thickBot="1">
      <c r="A85" s="2373"/>
      <c r="B85" s="2470"/>
      <c r="C85" s="2486"/>
      <c r="D85" s="2489"/>
      <c r="E85" s="2447"/>
      <c r="F85" s="428" t="s">
        <v>803</v>
      </c>
      <c r="G85" s="399">
        <v>12</v>
      </c>
      <c r="H85" s="367">
        <v>3</v>
      </c>
      <c r="I85" s="367">
        <v>3</v>
      </c>
      <c r="J85" s="367">
        <v>3</v>
      </c>
      <c r="K85" s="367">
        <v>3</v>
      </c>
      <c r="L85" s="163"/>
      <c r="M85" s="163"/>
      <c r="N85" s="163"/>
      <c r="O85" s="163"/>
      <c r="P85" s="65">
        <f t="shared" si="4"/>
        <v>0</v>
      </c>
      <c r="R85" s="862">
        <v>20000</v>
      </c>
      <c r="S85" s="108">
        <v>10000</v>
      </c>
      <c r="T85" s="858">
        <f t="shared" si="3"/>
        <v>10000</v>
      </c>
      <c r="V85" s="190"/>
      <c r="W85" s="26"/>
      <c r="X85" s="26"/>
      <c r="Y85" s="191"/>
      <c r="AA85" s="190"/>
      <c r="AB85" s="191"/>
    </row>
    <row r="86" spans="1:237" customFormat="1" ht="40.5" customHeight="1">
      <c r="A86" s="2373"/>
      <c r="B86" s="2474" t="s">
        <v>114</v>
      </c>
      <c r="C86" s="2484" t="s">
        <v>115</v>
      </c>
      <c r="D86" s="2488">
        <v>0.16</v>
      </c>
      <c r="E86" s="2446">
        <v>0.45</v>
      </c>
      <c r="F86" s="428" t="s">
        <v>804</v>
      </c>
      <c r="G86" s="399">
        <v>4</v>
      </c>
      <c r="H86" s="367">
        <v>1</v>
      </c>
      <c r="I86" s="367">
        <v>1</v>
      </c>
      <c r="J86" s="367">
        <v>1</v>
      </c>
      <c r="K86" s="367">
        <v>1</v>
      </c>
      <c r="L86" s="163"/>
      <c r="M86" s="163"/>
      <c r="N86" s="163"/>
      <c r="O86" s="163"/>
      <c r="P86" s="65">
        <f t="shared" si="4"/>
        <v>0</v>
      </c>
      <c r="R86" s="862">
        <v>20000</v>
      </c>
      <c r="S86" s="108">
        <v>10000</v>
      </c>
      <c r="T86" s="858">
        <f t="shared" si="3"/>
        <v>10000</v>
      </c>
      <c r="V86" s="190"/>
      <c r="W86" s="26"/>
      <c r="X86" s="26"/>
      <c r="Y86" s="191"/>
      <c r="AA86" s="190"/>
      <c r="AB86" s="191"/>
    </row>
    <row r="87" spans="1:237" customFormat="1" ht="40.5" customHeight="1" thickBot="1">
      <c r="A87" s="2373"/>
      <c r="B87" s="2469"/>
      <c r="C87" s="2485"/>
      <c r="D87" s="2488"/>
      <c r="E87" s="2446"/>
      <c r="F87" s="380" t="s">
        <v>805</v>
      </c>
      <c r="G87" s="399">
        <v>2</v>
      </c>
      <c r="H87" s="350">
        <v>1</v>
      </c>
      <c r="I87" s="350"/>
      <c r="J87" s="350">
        <v>1</v>
      </c>
      <c r="K87" s="350"/>
      <c r="L87" s="164"/>
      <c r="M87" s="164"/>
      <c r="N87" s="164"/>
      <c r="O87" s="164"/>
      <c r="P87" s="65">
        <f t="shared" si="4"/>
        <v>0</v>
      </c>
      <c r="R87" s="862">
        <v>15000</v>
      </c>
      <c r="S87" s="108"/>
      <c r="T87" s="858">
        <f t="shared" si="3"/>
        <v>15000</v>
      </c>
      <c r="V87" s="190"/>
      <c r="W87" s="26"/>
      <c r="X87" s="26"/>
      <c r="Y87" s="191"/>
      <c r="AA87" s="190"/>
      <c r="AB87" s="191"/>
    </row>
    <row r="88" spans="1:237" s="158" customFormat="1" ht="9" customHeight="1">
      <c r="A88" s="2373"/>
      <c r="B88" s="2469"/>
      <c r="C88" s="937"/>
      <c r="D88" s="2488"/>
      <c r="E88" s="2446"/>
      <c r="G88" s="415"/>
      <c r="H88" s="301"/>
      <c r="I88" s="301"/>
      <c r="J88" s="301"/>
      <c r="K88" s="301"/>
      <c r="L88" s="301"/>
      <c r="M88" s="301"/>
      <c r="N88" s="301"/>
      <c r="O88" s="301"/>
      <c r="P88" s="301"/>
      <c r="R88" s="866"/>
      <c r="S88" s="109"/>
      <c r="T88" s="930">
        <f t="shared" si="3"/>
        <v>0</v>
      </c>
      <c r="V88" s="194"/>
      <c r="W88" s="301"/>
      <c r="X88" s="301"/>
      <c r="Y88" s="195"/>
      <c r="AA88" s="194"/>
      <c r="AB88" s="195"/>
    </row>
    <row r="89" spans="1:237" s="291" customFormat="1" ht="37.5" customHeight="1">
      <c r="A89" s="2516"/>
      <c r="B89" s="353"/>
      <c r="C89" s="356" t="s">
        <v>122</v>
      </c>
      <c r="D89" s="358"/>
      <c r="E89" s="354"/>
      <c r="F89" s="438" t="s">
        <v>534</v>
      </c>
      <c r="G89" s="141">
        <v>1</v>
      </c>
      <c r="H89" s="367"/>
      <c r="I89" s="367">
        <v>1</v>
      </c>
      <c r="J89" s="367"/>
      <c r="K89" s="367"/>
      <c r="L89" s="163"/>
      <c r="M89" s="163"/>
      <c r="N89" s="163"/>
      <c r="O89" s="163"/>
      <c r="P89" s="65">
        <f t="shared" si="4"/>
        <v>0</v>
      </c>
      <c r="R89" s="607">
        <v>10000</v>
      </c>
      <c r="S89" s="110"/>
      <c r="T89" s="858">
        <f t="shared" si="3"/>
        <v>10000</v>
      </c>
      <c r="V89" s="344"/>
      <c r="W89" s="366"/>
      <c r="X89" s="366"/>
      <c r="Y89" s="308"/>
      <c r="AA89" s="344"/>
      <c r="AB89" s="308"/>
    </row>
    <row r="90" spans="1:237" s="296" customFormat="1" ht="10.050000000000001" customHeight="1" thickBot="1">
      <c r="A90" s="2516"/>
      <c r="B90" s="2521" t="s">
        <v>121</v>
      </c>
      <c r="D90" s="2398">
        <v>0.31</v>
      </c>
      <c r="E90" s="2395" t="s">
        <v>123</v>
      </c>
      <c r="F90" s="950"/>
      <c r="G90" s="415"/>
      <c r="H90" s="928"/>
      <c r="I90" s="928"/>
      <c r="J90" s="928"/>
      <c r="K90" s="928"/>
      <c r="L90" s="929"/>
      <c r="M90" s="929"/>
      <c r="N90" s="929"/>
      <c r="O90" s="929"/>
      <c r="P90" s="168"/>
      <c r="R90" s="866"/>
      <c r="S90" s="109"/>
      <c r="T90" s="930">
        <f t="shared" si="3"/>
        <v>0</v>
      </c>
      <c r="V90" s="951"/>
      <c r="W90" s="292"/>
      <c r="X90" s="292"/>
      <c r="Y90" s="952"/>
      <c r="AA90" s="951"/>
      <c r="AB90" s="952"/>
    </row>
    <row r="91" spans="1:237" s="204" customFormat="1" ht="57" customHeight="1">
      <c r="A91" s="2516"/>
      <c r="B91" s="2522"/>
      <c r="C91" s="196" t="s">
        <v>432</v>
      </c>
      <c r="D91" s="2398"/>
      <c r="E91" s="2395"/>
      <c r="F91" s="197" t="s">
        <v>433</v>
      </c>
      <c r="G91" s="198">
        <v>4</v>
      </c>
      <c r="H91" s="3">
        <v>1</v>
      </c>
      <c r="I91" s="3">
        <v>1</v>
      </c>
      <c r="J91" s="3">
        <v>1</v>
      </c>
      <c r="K91" s="3">
        <v>1</v>
      </c>
      <c r="L91" s="10"/>
      <c r="M91" s="10"/>
      <c r="N91" s="2"/>
      <c r="O91" s="2"/>
      <c r="P91" s="199">
        <f t="shared" ref="P91:P96" si="7">(SUM(L91:O91)/SUM(H91:K91))</f>
        <v>0</v>
      </c>
      <c r="Q91" s="233"/>
      <c r="R91" s="212"/>
      <c r="S91" s="210">
        <v>0</v>
      </c>
      <c r="T91" s="235">
        <v>0</v>
      </c>
      <c r="U91" s="200">
        <f>SUM(S91-T91)</f>
        <v>0</v>
      </c>
      <c r="V91" s="330"/>
      <c r="W91" s="331"/>
      <c r="X91" s="332"/>
      <c r="Y91" s="333"/>
      <c r="Z91" s="230"/>
      <c r="AA91" s="201"/>
      <c r="AB91" s="202"/>
      <c r="AC91" s="203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  <c r="DP91" s="28"/>
      <c r="DQ91" s="28"/>
      <c r="DR91" s="28"/>
      <c r="DS91" s="28"/>
      <c r="DT91" s="28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8"/>
      <c r="EJ91" s="28"/>
      <c r="EK91" s="28"/>
      <c r="EL91" s="28"/>
      <c r="EM91" s="28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8"/>
      <c r="EY91" s="28"/>
      <c r="EZ91" s="28"/>
      <c r="FA91" s="28"/>
      <c r="FB91" s="28"/>
      <c r="FC91" s="28"/>
      <c r="FD91" s="28"/>
      <c r="FE91" s="28"/>
      <c r="FF91" s="28"/>
      <c r="FG91" s="28"/>
      <c r="FH91" s="28"/>
      <c r="FI91" s="28"/>
      <c r="FJ91" s="28"/>
      <c r="FK91" s="28"/>
      <c r="FL91" s="28"/>
      <c r="FM91" s="28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8"/>
      <c r="GB91" s="28"/>
      <c r="GC91" s="28"/>
      <c r="GD91" s="28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8"/>
      <c r="GQ91" s="28"/>
      <c r="GR91" s="28"/>
      <c r="GS91" s="28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8"/>
      <c r="HE91" s="28"/>
      <c r="HF91" s="28"/>
      <c r="HG91" s="28"/>
      <c r="HH91" s="28"/>
      <c r="HI91" s="28"/>
      <c r="HJ91" s="28"/>
      <c r="HK91" s="28"/>
      <c r="HL91" s="28"/>
      <c r="HM91" s="28"/>
      <c r="HN91" s="28"/>
      <c r="HO91" s="28"/>
      <c r="HP91" s="28"/>
      <c r="HQ91" s="28"/>
      <c r="HR91" s="28"/>
      <c r="HS91" s="28"/>
      <c r="HT91" s="28"/>
      <c r="HU91" s="28"/>
      <c r="HV91" s="28"/>
      <c r="HW91" s="28"/>
      <c r="HX91" s="28"/>
      <c r="HY91" s="28"/>
      <c r="HZ91" s="28"/>
      <c r="IA91" s="28"/>
      <c r="IB91" s="28"/>
      <c r="IC91" s="28"/>
    </row>
    <row r="92" spans="1:237" s="204" customFormat="1" ht="56.25" customHeight="1">
      <c r="A92" s="2516"/>
      <c r="B92" s="2522"/>
      <c r="C92" s="205" t="s">
        <v>435</v>
      </c>
      <c r="D92" s="2398"/>
      <c r="E92" s="2395"/>
      <c r="F92" s="157" t="s">
        <v>461</v>
      </c>
      <c r="G92" s="206">
        <v>4</v>
      </c>
      <c r="H92" s="3">
        <v>1</v>
      </c>
      <c r="I92" s="3">
        <v>1</v>
      </c>
      <c r="J92" s="3">
        <v>1</v>
      </c>
      <c r="K92" s="3">
        <v>1</v>
      </c>
      <c r="L92" s="10"/>
      <c r="M92" s="10"/>
      <c r="N92" s="2"/>
      <c r="O92" s="2"/>
      <c r="P92" s="207">
        <f t="shared" si="7"/>
        <v>0</v>
      </c>
      <c r="Q92" s="234"/>
      <c r="R92" s="212"/>
      <c r="S92" s="210">
        <v>0</v>
      </c>
      <c r="T92" s="235">
        <v>0</v>
      </c>
      <c r="U92" s="211">
        <f>SUM(S92-T92)</f>
        <v>0</v>
      </c>
      <c r="V92" s="334"/>
      <c r="W92" s="335"/>
      <c r="X92" s="336"/>
      <c r="Y92" s="336"/>
      <c r="Z92" s="231"/>
      <c r="AA92" s="201"/>
      <c r="AB92" s="212"/>
      <c r="AC92" s="213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  <c r="DP92" s="28"/>
      <c r="DQ92" s="28"/>
      <c r="DR92" s="28"/>
      <c r="DS92" s="28"/>
      <c r="DT92" s="28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8"/>
      <c r="EJ92" s="28"/>
      <c r="EK92" s="28"/>
      <c r="EL92" s="28"/>
      <c r="EM92" s="28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8"/>
      <c r="EY92" s="28"/>
      <c r="EZ92" s="28"/>
      <c r="FA92" s="28"/>
      <c r="FB92" s="28"/>
      <c r="FC92" s="28"/>
      <c r="FD92" s="28"/>
      <c r="FE92" s="28"/>
      <c r="FF92" s="28"/>
      <c r="FG92" s="28"/>
      <c r="FH92" s="28"/>
      <c r="FI92" s="28"/>
      <c r="FJ92" s="28"/>
      <c r="FK92" s="28"/>
      <c r="FL92" s="28"/>
      <c r="FM92" s="28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8"/>
      <c r="GB92" s="28"/>
      <c r="GC92" s="28"/>
      <c r="GD92" s="28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8"/>
      <c r="GQ92" s="28"/>
      <c r="GR92" s="28"/>
      <c r="GS92" s="28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8"/>
      <c r="HE92" s="28"/>
      <c r="HF92" s="28"/>
      <c r="HG92" s="28"/>
      <c r="HH92" s="28"/>
      <c r="HI92" s="28"/>
      <c r="HJ92" s="28"/>
      <c r="HK92" s="28"/>
      <c r="HL92" s="28"/>
      <c r="HM92" s="28"/>
      <c r="HN92" s="28"/>
      <c r="HO92" s="28"/>
      <c r="HP92" s="28"/>
      <c r="HQ92" s="28"/>
      <c r="HR92" s="28"/>
      <c r="HS92" s="28"/>
      <c r="HT92" s="28"/>
      <c r="HU92" s="28"/>
      <c r="HV92" s="28"/>
      <c r="HW92" s="28"/>
      <c r="HX92" s="28"/>
      <c r="HY92" s="28"/>
      <c r="HZ92" s="28"/>
      <c r="IA92" s="28"/>
      <c r="IB92" s="28"/>
      <c r="IC92" s="28"/>
    </row>
    <row r="93" spans="1:237" s="204" customFormat="1" ht="60" customHeight="1">
      <c r="A93" s="2516"/>
      <c r="B93" s="2522"/>
      <c r="C93" s="215" t="s">
        <v>436</v>
      </c>
      <c r="D93" s="2398"/>
      <c r="E93" s="2395"/>
      <c r="F93" s="215" t="s">
        <v>437</v>
      </c>
      <c r="G93" s="216">
        <v>4</v>
      </c>
      <c r="H93" s="3">
        <v>1</v>
      </c>
      <c r="I93" s="3">
        <v>1</v>
      </c>
      <c r="J93" s="3">
        <v>1</v>
      </c>
      <c r="K93" s="3">
        <v>1</v>
      </c>
      <c r="L93" s="10"/>
      <c r="M93" s="10"/>
      <c r="N93" s="2"/>
      <c r="O93" s="2"/>
      <c r="P93" s="207">
        <f t="shared" si="7"/>
        <v>0</v>
      </c>
      <c r="Q93" s="234"/>
      <c r="R93" s="212"/>
      <c r="S93" s="210"/>
      <c r="T93" s="235">
        <v>0</v>
      </c>
      <c r="U93" s="211">
        <f>SUM(S93-T93)</f>
        <v>0</v>
      </c>
      <c r="V93" s="337"/>
      <c r="W93" s="335"/>
      <c r="X93" s="336"/>
      <c r="Y93" s="336"/>
      <c r="Z93" s="231"/>
      <c r="AA93" s="201"/>
      <c r="AB93" s="212"/>
      <c r="AC93" s="213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8"/>
      <c r="EY93" s="28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8"/>
      <c r="FM93" s="28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8"/>
      <c r="GB93" s="28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8"/>
      <c r="GQ93" s="28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8"/>
      <c r="HE93" s="28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8"/>
      <c r="HQ93" s="28"/>
      <c r="HR93" s="28"/>
      <c r="HS93" s="28"/>
      <c r="HT93" s="28"/>
      <c r="HU93" s="28"/>
      <c r="HV93" s="28"/>
      <c r="HW93" s="28"/>
      <c r="HX93" s="28"/>
      <c r="HY93" s="28"/>
      <c r="HZ93" s="28"/>
      <c r="IA93" s="28"/>
      <c r="IB93" s="28"/>
      <c r="IC93" s="28"/>
    </row>
    <row r="94" spans="1:237" s="204" customFormat="1" ht="73.5" customHeight="1">
      <c r="A94" s="2516"/>
      <c r="B94" s="2522"/>
      <c r="C94" s="217" t="s">
        <v>439</v>
      </c>
      <c r="D94" s="2398"/>
      <c r="E94" s="2395"/>
      <c r="F94" s="217" t="s">
        <v>462</v>
      </c>
      <c r="G94" s="218">
        <v>48</v>
      </c>
      <c r="H94" s="3">
        <v>12</v>
      </c>
      <c r="I94" s="3">
        <v>12</v>
      </c>
      <c r="J94" s="3">
        <v>12</v>
      </c>
      <c r="K94" s="3">
        <v>12</v>
      </c>
      <c r="L94" s="10"/>
      <c r="M94" s="10"/>
      <c r="N94" s="2"/>
      <c r="O94" s="2"/>
      <c r="P94" s="207">
        <f t="shared" si="7"/>
        <v>0</v>
      </c>
      <c r="Q94" s="234"/>
      <c r="R94" s="212"/>
      <c r="S94" s="210">
        <v>0</v>
      </c>
      <c r="T94" s="235">
        <v>0</v>
      </c>
      <c r="U94" s="211">
        <f>SUM(S94-T94)</f>
        <v>0</v>
      </c>
      <c r="V94" s="337"/>
      <c r="W94" s="338"/>
      <c r="X94" s="339"/>
      <c r="Y94" s="339"/>
      <c r="Z94" s="228"/>
      <c r="AA94" s="201"/>
      <c r="AB94" s="220"/>
      <c r="AC94" s="221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  <c r="DP94" s="28"/>
      <c r="DQ94" s="28"/>
      <c r="DR94" s="28"/>
      <c r="DS94" s="28"/>
      <c r="DT94" s="28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8"/>
      <c r="EJ94" s="28"/>
      <c r="EK94" s="28"/>
      <c r="EL94" s="28"/>
      <c r="EM94" s="28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8"/>
      <c r="EY94" s="28"/>
      <c r="EZ94" s="28"/>
      <c r="FA94" s="28"/>
      <c r="FB94" s="28"/>
      <c r="FC94" s="28"/>
      <c r="FD94" s="28"/>
      <c r="FE94" s="28"/>
      <c r="FF94" s="28"/>
      <c r="FG94" s="28"/>
      <c r="FH94" s="28"/>
      <c r="FI94" s="28"/>
      <c r="FJ94" s="28"/>
      <c r="FK94" s="28"/>
      <c r="FL94" s="28"/>
      <c r="FM94" s="28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8"/>
      <c r="GB94" s="28"/>
      <c r="GC94" s="28"/>
      <c r="GD94" s="28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8"/>
      <c r="GQ94" s="28"/>
      <c r="GR94" s="28"/>
      <c r="GS94" s="28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8"/>
      <c r="HE94" s="28"/>
      <c r="HF94" s="28"/>
      <c r="HG94" s="28"/>
      <c r="HH94" s="28"/>
      <c r="HI94" s="28"/>
      <c r="HJ94" s="28"/>
      <c r="HK94" s="28"/>
      <c r="HL94" s="28"/>
      <c r="HM94" s="28"/>
      <c r="HN94" s="28"/>
      <c r="HO94" s="28"/>
      <c r="HP94" s="28"/>
      <c r="HQ94" s="28"/>
      <c r="HR94" s="28"/>
      <c r="HS94" s="28"/>
      <c r="HT94" s="28"/>
      <c r="HU94" s="28"/>
      <c r="HV94" s="28"/>
      <c r="HW94" s="28"/>
      <c r="HX94" s="28"/>
      <c r="HY94" s="28"/>
      <c r="HZ94" s="28"/>
      <c r="IA94" s="28"/>
      <c r="IB94" s="28"/>
      <c r="IC94" s="28"/>
    </row>
    <row r="95" spans="1:237" s="204" customFormat="1" ht="64.5" customHeight="1">
      <c r="A95" s="2516"/>
      <c r="B95" s="2522"/>
      <c r="C95" s="214" t="s">
        <v>577</v>
      </c>
      <c r="D95" s="2398"/>
      <c r="E95" s="2395"/>
      <c r="F95" s="217" t="s">
        <v>576</v>
      </c>
      <c r="G95" s="218">
        <v>3</v>
      </c>
      <c r="H95" s="219"/>
      <c r="I95" s="219">
        <v>1</v>
      </c>
      <c r="J95" s="219">
        <v>1</v>
      </c>
      <c r="K95" s="219">
        <v>1</v>
      </c>
      <c r="L95" s="10"/>
      <c r="M95" s="10"/>
      <c r="N95" s="2"/>
      <c r="O95" s="2"/>
      <c r="P95" s="207">
        <f t="shared" si="7"/>
        <v>0</v>
      </c>
      <c r="Q95" s="208"/>
      <c r="R95" s="209"/>
      <c r="S95" s="210"/>
      <c r="T95" s="211"/>
      <c r="U95" s="201"/>
      <c r="V95" s="1202"/>
      <c r="W95" s="1203"/>
      <c r="X95" s="1203"/>
      <c r="Y95" s="1204"/>
      <c r="Z95" s="201"/>
      <c r="AA95" s="220"/>
      <c r="AB95" s="221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  <c r="DP95" s="28"/>
      <c r="DQ95" s="28"/>
      <c r="DR95" s="28"/>
      <c r="DS95" s="28"/>
      <c r="DT95" s="28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8"/>
      <c r="EJ95" s="28"/>
      <c r="EK95" s="28"/>
      <c r="EL95" s="28"/>
      <c r="EM95" s="28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8"/>
      <c r="EY95" s="28"/>
      <c r="EZ95" s="28"/>
      <c r="FA95" s="28"/>
      <c r="FB95" s="28"/>
      <c r="FC95" s="28"/>
      <c r="FD95" s="28"/>
      <c r="FE95" s="28"/>
      <c r="FF95" s="28"/>
      <c r="FG95" s="28"/>
      <c r="FH95" s="28"/>
      <c r="FI95" s="28"/>
      <c r="FJ95" s="28"/>
      <c r="FK95" s="28"/>
      <c r="FL95" s="28"/>
      <c r="FM95" s="28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8"/>
      <c r="GB95" s="28"/>
      <c r="GC95" s="28"/>
      <c r="GD95" s="28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8"/>
      <c r="GQ95" s="28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8"/>
      <c r="HE95" s="28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8"/>
      <c r="HQ95" s="28"/>
      <c r="HR95" s="28"/>
      <c r="HS95" s="28"/>
      <c r="HT95" s="28"/>
      <c r="HU95" s="28"/>
      <c r="HV95" s="28"/>
      <c r="HW95" s="28"/>
      <c r="HX95" s="28"/>
      <c r="HY95" s="28"/>
      <c r="HZ95" s="28"/>
      <c r="IA95" s="28"/>
      <c r="IB95" s="28"/>
    </row>
    <row r="96" spans="1:237" s="204" customFormat="1" ht="64.05" customHeight="1" thickBot="1">
      <c r="A96" s="2516"/>
      <c r="B96" s="2522"/>
      <c r="C96" s="222" t="s">
        <v>441</v>
      </c>
      <c r="D96" s="2398"/>
      <c r="E96" s="2395"/>
      <c r="F96" s="222" t="s">
        <v>464</v>
      </c>
      <c r="G96" s="218">
        <v>4</v>
      </c>
      <c r="H96" s="3">
        <v>1</v>
      </c>
      <c r="I96" s="3">
        <v>1</v>
      </c>
      <c r="J96" s="3">
        <v>1</v>
      </c>
      <c r="K96" s="3">
        <v>1</v>
      </c>
      <c r="L96" s="10"/>
      <c r="M96" s="10"/>
      <c r="N96" s="2"/>
      <c r="O96" s="2"/>
      <c r="P96" s="223">
        <f t="shared" si="7"/>
        <v>0</v>
      </c>
      <c r="Q96" s="234"/>
      <c r="R96" s="212"/>
      <c r="S96" s="210">
        <v>0</v>
      </c>
      <c r="T96" s="235">
        <v>0</v>
      </c>
      <c r="U96" s="211">
        <f>SUM(S96-T96)</f>
        <v>0</v>
      </c>
      <c r="V96" s="340"/>
      <c r="W96" s="328"/>
      <c r="X96" s="329"/>
      <c r="Y96" s="329"/>
      <c r="Z96" s="227"/>
      <c r="AA96" s="201"/>
      <c r="AB96" s="224"/>
      <c r="AC96" s="225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  <c r="DP96" s="28"/>
      <c r="DQ96" s="28"/>
      <c r="DR96" s="28"/>
      <c r="DS96" s="28"/>
      <c r="DT96" s="28"/>
      <c r="DU96" s="28"/>
      <c r="DV96" s="28"/>
      <c r="DW96" s="28"/>
      <c r="DX96" s="28"/>
      <c r="DY96" s="28"/>
      <c r="DZ96" s="28"/>
      <c r="EA96" s="28"/>
      <c r="EB96" s="28"/>
      <c r="EC96" s="28"/>
      <c r="ED96" s="28"/>
      <c r="EE96" s="28"/>
      <c r="EF96" s="28"/>
      <c r="EG96" s="28"/>
      <c r="EH96" s="28"/>
      <c r="EI96" s="28"/>
      <c r="EJ96" s="28"/>
      <c r="EK96" s="28"/>
      <c r="EL96" s="28"/>
      <c r="EM96" s="28"/>
      <c r="EN96" s="28"/>
      <c r="EO96" s="28"/>
      <c r="EP96" s="28"/>
      <c r="EQ96" s="28"/>
      <c r="ER96" s="28"/>
      <c r="ES96" s="28"/>
      <c r="ET96" s="28"/>
      <c r="EU96" s="28"/>
      <c r="EV96" s="28"/>
      <c r="EW96" s="28"/>
      <c r="EX96" s="28"/>
      <c r="EY96" s="28"/>
      <c r="EZ96" s="28"/>
      <c r="FA96" s="28"/>
      <c r="FB96" s="28"/>
      <c r="FC96" s="28"/>
      <c r="FD96" s="28"/>
      <c r="FE96" s="28"/>
      <c r="FF96" s="28"/>
      <c r="FG96" s="28"/>
      <c r="FH96" s="28"/>
      <c r="FI96" s="28"/>
      <c r="FJ96" s="28"/>
      <c r="FK96" s="28"/>
      <c r="FL96" s="28"/>
      <c r="FM96" s="28"/>
      <c r="FN96" s="28"/>
      <c r="FO96" s="28"/>
      <c r="FP96" s="28"/>
      <c r="FQ96" s="28"/>
      <c r="FR96" s="28"/>
      <c r="FS96" s="28"/>
      <c r="FT96" s="28"/>
      <c r="FU96" s="28"/>
      <c r="FV96" s="28"/>
      <c r="FW96" s="28"/>
      <c r="FX96" s="28"/>
      <c r="FY96" s="28"/>
      <c r="FZ96" s="28"/>
      <c r="GA96" s="28"/>
      <c r="GB96" s="28"/>
      <c r="GC96" s="28"/>
      <c r="GD96" s="28"/>
      <c r="GE96" s="28"/>
      <c r="GF96" s="28"/>
      <c r="GG96" s="28"/>
      <c r="GH96" s="28"/>
      <c r="GI96" s="28"/>
      <c r="GJ96" s="28"/>
      <c r="GK96" s="28"/>
      <c r="GL96" s="28"/>
      <c r="GM96" s="28"/>
      <c r="GN96" s="28"/>
      <c r="GO96" s="28"/>
      <c r="GP96" s="28"/>
      <c r="GQ96" s="28"/>
      <c r="GR96" s="28"/>
      <c r="GS96" s="28"/>
      <c r="GT96" s="28"/>
      <c r="GU96" s="28"/>
      <c r="GV96" s="28"/>
      <c r="GW96" s="28"/>
      <c r="GX96" s="28"/>
      <c r="GY96" s="28"/>
      <c r="GZ96" s="28"/>
      <c r="HA96" s="28"/>
      <c r="HB96" s="28"/>
      <c r="HC96" s="28"/>
      <c r="HD96" s="28"/>
      <c r="HE96" s="28"/>
      <c r="HF96" s="28"/>
      <c r="HG96" s="28"/>
      <c r="HH96" s="28"/>
      <c r="HI96" s="28"/>
      <c r="HJ96" s="28"/>
      <c r="HK96" s="28"/>
      <c r="HL96" s="28"/>
      <c r="HM96" s="28"/>
      <c r="HN96" s="28"/>
      <c r="HO96" s="28"/>
      <c r="HP96" s="28"/>
      <c r="HQ96" s="28"/>
      <c r="HR96" s="28"/>
      <c r="HS96" s="28"/>
      <c r="HT96" s="28"/>
      <c r="HU96" s="28"/>
      <c r="HV96" s="28"/>
      <c r="HW96" s="28"/>
      <c r="HX96" s="28"/>
      <c r="HY96" s="28"/>
      <c r="HZ96" s="28"/>
      <c r="IA96" s="28"/>
      <c r="IB96" s="28"/>
      <c r="IC96" s="28"/>
    </row>
    <row r="97" spans="1:28" s="940" customFormat="1" ht="15" customHeight="1">
      <c r="A97" s="2516"/>
      <c r="B97" s="2522"/>
      <c r="C97" s="939"/>
      <c r="D97" s="2398"/>
      <c r="E97" s="2395"/>
      <c r="F97" s="161"/>
      <c r="G97" s="449"/>
      <c r="H97" s="311"/>
      <c r="I97" s="311"/>
      <c r="J97" s="311"/>
      <c r="K97" s="311"/>
      <c r="L97" s="311"/>
      <c r="M97" s="311"/>
      <c r="N97" s="311"/>
      <c r="O97" s="311"/>
      <c r="P97" s="349"/>
      <c r="R97" s="941"/>
      <c r="S97" s="111"/>
      <c r="T97" s="942">
        <f t="shared" si="3"/>
        <v>0</v>
      </c>
      <c r="V97" s="943"/>
      <c r="W97" s="944"/>
      <c r="X97" s="944"/>
      <c r="Y97" s="945"/>
      <c r="AA97" s="943"/>
      <c r="AB97" s="945"/>
    </row>
    <row r="98" spans="1:28" s="291" customFormat="1" ht="30.75" customHeight="1">
      <c r="A98" s="2516"/>
      <c r="B98" s="2522"/>
      <c r="C98" s="938"/>
      <c r="D98" s="2398"/>
      <c r="E98" s="2395"/>
      <c r="F98" t="s">
        <v>806</v>
      </c>
      <c r="G98" s="399"/>
      <c r="H98" s="26"/>
      <c r="I98" s="26"/>
      <c r="J98" s="26"/>
      <c r="K98" s="26"/>
      <c r="L98" s="26"/>
      <c r="M98" s="26"/>
      <c r="N98" s="26"/>
      <c r="O98" s="26"/>
      <c r="P98" s="191"/>
      <c r="Q98"/>
      <c r="R98" s="949">
        <v>5479150</v>
      </c>
      <c r="S98" s="112"/>
      <c r="T98" s="858">
        <f t="shared" si="3"/>
        <v>5479150</v>
      </c>
      <c r="V98" s="344"/>
      <c r="W98" s="366"/>
      <c r="X98" s="366"/>
      <c r="Y98" s="308"/>
      <c r="AA98" s="344"/>
      <c r="AB98" s="308"/>
    </row>
    <row r="99" spans="1:28" s="1" customFormat="1" ht="30.75" customHeight="1">
      <c r="A99" s="2516"/>
      <c r="B99" s="2523"/>
      <c r="C99" s="946"/>
      <c r="D99" s="2525"/>
      <c r="E99" s="2526"/>
      <c r="F99" s="82" t="s">
        <v>7</v>
      </c>
      <c r="G99" s="454"/>
      <c r="H99" s="83"/>
      <c r="I99" s="83"/>
      <c r="J99" s="83"/>
      <c r="K99" s="83"/>
      <c r="L99" s="83"/>
      <c r="M99" s="83"/>
      <c r="N99" s="83"/>
      <c r="O99" s="83"/>
      <c r="P99" s="193"/>
      <c r="R99" s="880">
        <v>48000</v>
      </c>
      <c r="S99" s="112"/>
      <c r="T99" s="882">
        <f t="shared" si="3"/>
        <v>48000</v>
      </c>
      <c r="V99" s="192"/>
      <c r="W99" s="83"/>
      <c r="X99" s="83"/>
      <c r="Y99" s="193"/>
      <c r="AA99" s="192"/>
      <c r="AB99" s="193"/>
    </row>
    <row r="100" spans="1:28" s="1" customFormat="1" ht="15.75" customHeight="1">
      <c r="A100" s="290"/>
      <c r="C100" s="947"/>
      <c r="F100" s="82" t="s">
        <v>133</v>
      </c>
      <c r="G100" s="454"/>
      <c r="H100" s="83"/>
      <c r="I100" s="83"/>
      <c r="J100" s="83"/>
      <c r="K100" s="83"/>
      <c r="L100" s="83"/>
      <c r="M100" s="83"/>
      <c r="N100" s="83"/>
      <c r="O100" s="83"/>
      <c r="P100" s="193"/>
      <c r="R100" s="880">
        <v>54000</v>
      </c>
      <c r="S100" s="112"/>
      <c r="T100" s="882">
        <f t="shared" si="3"/>
        <v>54000</v>
      </c>
      <c r="V100" s="192"/>
      <c r="W100" s="83"/>
      <c r="X100" s="83"/>
      <c r="Y100" s="193"/>
      <c r="AA100" s="192"/>
      <c r="AB100" s="193"/>
    </row>
    <row r="101" spans="1:28" s="1" customFormat="1" ht="24" customHeight="1">
      <c r="A101" s="948"/>
      <c r="C101" s="947"/>
      <c r="F101" s="82" t="s">
        <v>807</v>
      </c>
      <c r="G101" s="454"/>
      <c r="H101" s="83"/>
      <c r="I101" s="83"/>
      <c r="J101" s="83"/>
      <c r="K101" s="83"/>
      <c r="L101" s="83"/>
      <c r="M101" s="83"/>
      <c r="N101" s="83"/>
      <c r="O101" s="83"/>
      <c r="P101" s="193"/>
      <c r="R101" s="880">
        <v>240000</v>
      </c>
      <c r="S101" s="112"/>
      <c r="T101" s="882">
        <f t="shared" si="3"/>
        <v>240000</v>
      </c>
      <c r="V101" s="192"/>
      <c r="W101" s="83"/>
      <c r="X101" s="83"/>
      <c r="Y101" s="193"/>
      <c r="AA101" s="192"/>
      <c r="AB101" s="193"/>
    </row>
    <row r="102" spans="1:28" s="1" customFormat="1" ht="24" customHeight="1">
      <c r="A102" s="2677" t="s">
        <v>124</v>
      </c>
      <c r="C102" s="947"/>
      <c r="F102" s="82" t="s">
        <v>0</v>
      </c>
      <c r="G102" s="454"/>
      <c r="H102" s="83"/>
      <c r="I102" s="83"/>
      <c r="J102" s="83"/>
      <c r="K102" s="83"/>
      <c r="L102" s="83"/>
      <c r="M102" s="83"/>
      <c r="N102" s="83"/>
      <c r="O102" s="83"/>
      <c r="P102" s="193"/>
      <c r="R102" s="880">
        <v>84000</v>
      </c>
      <c r="S102" s="112"/>
      <c r="T102" s="882">
        <f t="shared" si="3"/>
        <v>84000</v>
      </c>
      <c r="V102" s="192"/>
      <c r="W102" s="83"/>
      <c r="X102" s="83"/>
      <c r="Y102" s="193"/>
      <c r="AA102" s="192"/>
      <c r="AB102" s="193"/>
    </row>
    <row r="103" spans="1:28" s="1" customFormat="1" ht="24" customHeight="1">
      <c r="A103" s="2677"/>
      <c r="C103" s="947"/>
      <c r="F103" s="82" t="s">
        <v>9</v>
      </c>
      <c r="G103" s="454"/>
      <c r="H103" s="83"/>
      <c r="I103" s="83"/>
      <c r="J103" s="83"/>
      <c r="K103" s="83"/>
      <c r="L103" s="83"/>
      <c r="M103" s="83"/>
      <c r="N103" s="83"/>
      <c r="O103" s="83"/>
      <c r="P103" s="193"/>
      <c r="R103" s="880">
        <v>96000</v>
      </c>
      <c r="S103" s="112"/>
      <c r="T103" s="882">
        <f t="shared" si="3"/>
        <v>96000</v>
      </c>
      <c r="V103" s="192"/>
      <c r="W103" s="83"/>
      <c r="X103" s="83"/>
      <c r="Y103" s="193"/>
      <c r="AA103" s="192"/>
      <c r="AB103" s="193"/>
    </row>
    <row r="104" spans="1:28" s="1" customFormat="1" ht="24" customHeight="1">
      <c r="A104" s="2677"/>
      <c r="C104" s="947"/>
      <c r="F104" s="82" t="s">
        <v>134</v>
      </c>
      <c r="G104" s="454"/>
      <c r="H104" s="83"/>
      <c r="I104" s="83"/>
      <c r="J104" s="83"/>
      <c r="K104" s="83"/>
      <c r="L104" s="83"/>
      <c r="M104" s="83"/>
      <c r="N104" s="83"/>
      <c r="O104" s="83"/>
      <c r="P104" s="193"/>
      <c r="R104" s="880">
        <v>18000</v>
      </c>
      <c r="S104" s="112"/>
      <c r="T104" s="882">
        <f t="shared" si="3"/>
        <v>18000</v>
      </c>
      <c r="V104" s="192"/>
      <c r="W104" s="83"/>
      <c r="X104" s="83"/>
      <c r="Y104" s="193"/>
      <c r="AA104" s="192"/>
      <c r="AB104" s="193"/>
    </row>
    <row r="105" spans="1:28" s="1" customFormat="1" ht="24" customHeight="1">
      <c r="A105" s="2677"/>
      <c r="C105" s="947"/>
      <c r="F105" s="82" t="s">
        <v>135</v>
      </c>
      <c r="G105" s="454"/>
      <c r="H105" s="83"/>
      <c r="I105" s="83"/>
      <c r="J105" s="83"/>
      <c r="K105" s="83"/>
      <c r="L105" s="83"/>
      <c r="M105" s="83"/>
      <c r="N105" s="83"/>
      <c r="O105" s="83"/>
      <c r="P105" s="193"/>
      <c r="R105" s="880">
        <v>110000</v>
      </c>
      <c r="S105" s="112"/>
      <c r="T105" s="882">
        <f t="shared" si="3"/>
        <v>110000</v>
      </c>
      <c r="V105" s="192"/>
      <c r="W105" s="83"/>
      <c r="X105" s="83"/>
      <c r="Y105" s="193"/>
      <c r="AA105" s="192"/>
      <c r="AB105" s="193"/>
    </row>
    <row r="106" spans="1:28" s="1" customFormat="1" ht="24" customHeight="1">
      <c r="A106" s="2677"/>
      <c r="C106" s="947"/>
      <c r="F106" s="82" t="s">
        <v>136</v>
      </c>
      <c r="G106" s="454"/>
      <c r="H106" s="83"/>
      <c r="I106" s="83"/>
      <c r="J106" s="83"/>
      <c r="K106" s="83"/>
      <c r="L106" s="83"/>
      <c r="M106" s="83"/>
      <c r="N106" s="83"/>
      <c r="O106" s="83"/>
      <c r="P106" s="193"/>
      <c r="R106" s="880">
        <v>80000</v>
      </c>
      <c r="S106" s="112"/>
      <c r="T106" s="882">
        <f t="shared" si="3"/>
        <v>80000</v>
      </c>
      <c r="V106" s="192"/>
      <c r="W106" s="83"/>
      <c r="X106" s="83"/>
      <c r="Y106" s="193"/>
      <c r="AA106" s="192"/>
      <c r="AB106" s="193"/>
    </row>
    <row r="107" spans="1:28" s="1" customFormat="1" ht="24" customHeight="1">
      <c r="A107" s="2677"/>
      <c r="C107" s="947"/>
      <c r="F107" s="82" t="s">
        <v>137</v>
      </c>
      <c r="G107" s="454"/>
      <c r="H107" s="83"/>
      <c r="I107" s="83"/>
      <c r="J107" s="83"/>
      <c r="K107" s="83"/>
      <c r="L107" s="83"/>
      <c r="M107" s="83"/>
      <c r="N107" s="83"/>
      <c r="O107" s="83"/>
      <c r="P107" s="193"/>
      <c r="R107" s="880">
        <v>65000</v>
      </c>
      <c r="S107" s="112"/>
      <c r="T107" s="882">
        <f t="shared" si="3"/>
        <v>65000</v>
      </c>
      <c r="V107" s="192"/>
      <c r="W107" s="83"/>
      <c r="X107" s="83"/>
      <c r="Y107" s="193"/>
      <c r="AA107" s="192"/>
      <c r="AB107" s="193"/>
    </row>
    <row r="108" spans="1:28" s="1" customFormat="1" ht="24" customHeight="1">
      <c r="A108" s="2677"/>
      <c r="C108" s="947"/>
      <c r="F108" s="82" t="s">
        <v>138</v>
      </c>
      <c r="G108" s="454"/>
      <c r="H108" s="83"/>
      <c r="I108" s="83"/>
      <c r="J108" s="83"/>
      <c r="K108" s="83"/>
      <c r="L108" s="83"/>
      <c r="M108" s="83"/>
      <c r="N108" s="83"/>
      <c r="O108" s="83"/>
      <c r="P108" s="193"/>
      <c r="R108" s="880">
        <v>20000</v>
      </c>
      <c r="S108" s="112"/>
      <c r="T108" s="882">
        <f t="shared" si="3"/>
        <v>20000</v>
      </c>
      <c r="V108" s="192"/>
      <c r="W108" s="83"/>
      <c r="X108" s="83"/>
      <c r="Y108" s="193"/>
      <c r="AA108" s="192"/>
      <c r="AB108" s="193"/>
    </row>
    <row r="109" spans="1:28" s="1" customFormat="1" ht="24" customHeight="1">
      <c r="A109" s="2677"/>
      <c r="C109" s="947"/>
      <c r="F109" s="82" t="s">
        <v>139</v>
      </c>
      <c r="G109" s="454"/>
      <c r="H109" s="83"/>
      <c r="I109" s="83"/>
      <c r="J109" s="83"/>
      <c r="K109" s="83"/>
      <c r="L109" s="83"/>
      <c r="M109" s="83"/>
      <c r="N109" s="83"/>
      <c r="O109" s="83"/>
      <c r="P109" s="193"/>
      <c r="R109" s="880">
        <v>60000</v>
      </c>
      <c r="S109" s="112"/>
      <c r="T109" s="882">
        <f t="shared" si="3"/>
        <v>60000</v>
      </c>
      <c r="V109" s="192"/>
      <c r="W109" s="83"/>
      <c r="X109" s="83"/>
      <c r="Y109" s="193"/>
      <c r="AA109" s="192"/>
      <c r="AB109" s="193"/>
    </row>
    <row r="110" spans="1:28" s="1" customFormat="1" ht="24" customHeight="1">
      <c r="A110" s="2677"/>
      <c r="C110" s="947"/>
      <c r="F110" s="82" t="s">
        <v>140</v>
      </c>
      <c r="G110" s="454"/>
      <c r="H110" s="83"/>
      <c r="I110" s="83"/>
      <c r="J110" s="83"/>
      <c r="K110" s="83"/>
      <c r="L110" s="83"/>
      <c r="M110" s="83"/>
      <c r="N110" s="83"/>
      <c r="O110" s="83"/>
      <c r="P110" s="193"/>
      <c r="R110" s="880">
        <v>42000</v>
      </c>
      <c r="S110" s="112"/>
      <c r="T110" s="882">
        <f t="shared" si="3"/>
        <v>42000</v>
      </c>
      <c r="V110" s="192"/>
      <c r="W110" s="83"/>
      <c r="X110" s="83"/>
      <c r="Y110" s="193"/>
      <c r="AA110" s="192"/>
      <c r="AB110" s="193"/>
    </row>
    <row r="111" spans="1:28" s="1" customFormat="1" ht="24" customHeight="1">
      <c r="A111" s="2677"/>
      <c r="C111" s="947"/>
      <c r="F111" s="82" t="s">
        <v>141</v>
      </c>
      <c r="G111" s="454"/>
      <c r="H111" s="83"/>
      <c r="I111" s="83"/>
      <c r="J111" s="83"/>
      <c r="K111" s="83"/>
      <c r="L111" s="83"/>
      <c r="M111" s="83"/>
      <c r="N111" s="83"/>
      <c r="O111" s="83"/>
      <c r="P111" s="193"/>
      <c r="R111" s="880">
        <v>18000</v>
      </c>
      <c r="S111" s="112"/>
      <c r="T111" s="882">
        <f t="shared" si="3"/>
        <v>18000</v>
      </c>
      <c r="V111" s="192"/>
      <c r="W111" s="83"/>
      <c r="X111" s="83"/>
      <c r="Y111" s="193"/>
      <c r="AA111" s="192"/>
      <c r="AB111" s="193"/>
    </row>
    <row r="112" spans="1:28" s="1" customFormat="1" ht="24" customHeight="1">
      <c r="A112" s="2677"/>
      <c r="C112" s="947"/>
      <c r="F112" s="82" t="s">
        <v>142</v>
      </c>
      <c r="G112" s="454"/>
      <c r="H112" s="83"/>
      <c r="I112" s="83"/>
      <c r="J112" s="83"/>
      <c r="K112" s="83"/>
      <c r="L112" s="83"/>
      <c r="M112" s="83"/>
      <c r="N112" s="83"/>
      <c r="O112" s="83"/>
      <c r="P112" s="193"/>
      <c r="R112" s="880">
        <v>1800000</v>
      </c>
      <c r="S112" s="112"/>
      <c r="T112" s="882">
        <f t="shared" si="3"/>
        <v>1800000</v>
      </c>
      <c r="V112" s="192"/>
      <c r="W112" s="83"/>
      <c r="X112" s="83"/>
      <c r="Y112" s="193"/>
      <c r="AA112" s="192"/>
      <c r="AB112" s="193"/>
    </row>
    <row r="113" spans="1:55" customFormat="1" ht="24" customHeight="1">
      <c r="A113" s="2677"/>
      <c r="C113" s="450"/>
      <c r="F113" s="879" t="s">
        <v>8</v>
      </c>
      <c r="G113" s="399"/>
      <c r="H113" s="26"/>
      <c r="I113" s="26"/>
      <c r="J113" s="26"/>
      <c r="K113" s="26"/>
      <c r="L113" s="26"/>
      <c r="M113" s="26"/>
      <c r="N113" s="26"/>
      <c r="O113" s="26"/>
      <c r="P113" s="191"/>
      <c r="R113" s="880">
        <v>30000</v>
      </c>
      <c r="S113" s="112"/>
      <c r="T113" s="858">
        <f t="shared" si="3"/>
        <v>30000</v>
      </c>
      <c r="V113" s="190"/>
      <c r="W113" s="26"/>
      <c r="X113" s="26"/>
      <c r="Y113" s="191"/>
      <c r="AA113" s="190"/>
      <c r="AB113" s="191"/>
    </row>
    <row r="114" spans="1:55" customFormat="1" ht="24" customHeight="1">
      <c r="A114" s="2677"/>
      <c r="C114" s="450"/>
      <c r="F114" s="881" t="s">
        <v>143</v>
      </c>
      <c r="G114" s="399"/>
      <c r="H114" s="26"/>
      <c r="I114" s="26"/>
      <c r="J114" s="26"/>
      <c r="K114" s="26"/>
      <c r="L114" s="26"/>
      <c r="M114" s="26"/>
      <c r="N114" s="26"/>
      <c r="O114" s="26"/>
      <c r="P114" s="191"/>
      <c r="R114" s="880">
        <v>18000</v>
      </c>
      <c r="S114" s="112"/>
      <c r="T114" s="858">
        <f t="shared" si="3"/>
        <v>18000</v>
      </c>
      <c r="V114" s="190"/>
      <c r="W114" s="26"/>
      <c r="X114" s="26"/>
      <c r="Y114" s="191"/>
      <c r="AA114" s="190"/>
      <c r="AB114" s="191"/>
    </row>
    <row r="115" spans="1:55" customFormat="1" ht="24" customHeight="1">
      <c r="A115" s="2677"/>
      <c r="C115" s="450"/>
      <c r="F115" s="879" t="s">
        <v>808</v>
      </c>
      <c r="G115" s="805"/>
      <c r="H115" s="26"/>
      <c r="I115" s="26"/>
      <c r="J115" s="26"/>
      <c r="K115" s="26"/>
      <c r="L115" s="26"/>
      <c r="M115" s="26"/>
      <c r="N115" s="26"/>
      <c r="O115" s="26"/>
      <c r="P115" s="191"/>
      <c r="R115" s="882">
        <v>100000</v>
      </c>
      <c r="S115" s="112"/>
      <c r="T115" s="858">
        <f t="shared" si="3"/>
        <v>100000</v>
      </c>
      <c r="V115" s="190"/>
      <c r="W115" s="26"/>
      <c r="X115" s="26"/>
      <c r="Y115" s="191"/>
      <c r="AA115" s="190"/>
      <c r="AB115" s="191"/>
    </row>
    <row r="116" spans="1:55" customFormat="1" ht="24" customHeight="1">
      <c r="A116" s="2677"/>
      <c r="C116" s="450"/>
      <c r="F116" s="879" t="s">
        <v>809</v>
      </c>
      <c r="G116" s="805"/>
      <c r="H116" s="26"/>
      <c r="I116" s="26"/>
      <c r="J116" s="26"/>
      <c r="K116" s="26"/>
      <c r="L116" s="26"/>
      <c r="M116" s="26"/>
      <c r="N116" s="26"/>
      <c r="O116" s="26"/>
      <c r="P116" s="191"/>
      <c r="R116" s="882">
        <v>100000</v>
      </c>
      <c r="S116" s="112"/>
      <c r="T116" s="858">
        <f t="shared" si="3"/>
        <v>100000</v>
      </c>
      <c r="V116" s="190"/>
      <c r="W116" s="26"/>
      <c r="X116" s="26"/>
      <c r="Y116" s="191"/>
      <c r="AA116" s="190"/>
      <c r="AB116" s="191"/>
    </row>
    <row r="117" spans="1:55" customFormat="1" ht="24" customHeight="1">
      <c r="A117" s="2677"/>
      <c r="C117" s="450"/>
      <c r="F117" s="879" t="s">
        <v>810</v>
      </c>
      <c r="G117" s="805"/>
      <c r="H117" s="26"/>
      <c r="I117" s="26"/>
      <c r="J117" s="26"/>
      <c r="K117" s="26"/>
      <c r="L117" s="26"/>
      <c r="M117" s="26"/>
      <c r="N117" s="26"/>
      <c r="O117" s="26"/>
      <c r="P117" s="191"/>
      <c r="R117" s="858">
        <v>30000</v>
      </c>
      <c r="S117" s="108"/>
      <c r="T117" s="858">
        <f t="shared" si="3"/>
        <v>30000</v>
      </c>
      <c r="V117" s="190"/>
      <c r="W117" s="26"/>
      <c r="X117" s="26"/>
      <c r="Y117" s="191"/>
      <c r="AA117" s="190"/>
      <c r="AB117" s="191"/>
    </row>
    <row r="118" spans="1:55" customFormat="1" ht="24" customHeight="1">
      <c r="A118" s="2677"/>
      <c r="C118" s="450"/>
      <c r="F118" s="879" t="s">
        <v>811</v>
      </c>
      <c r="G118" s="805"/>
      <c r="H118" s="26"/>
      <c r="I118" s="26"/>
      <c r="J118" s="26"/>
      <c r="K118" s="26"/>
      <c r="L118" s="26"/>
      <c r="M118" s="26"/>
      <c r="N118" s="26"/>
      <c r="O118" s="26"/>
      <c r="P118" s="191"/>
      <c r="R118" s="858">
        <v>108900</v>
      </c>
      <c r="S118" s="108"/>
      <c r="T118" s="858">
        <f t="shared" si="3"/>
        <v>108900</v>
      </c>
      <c r="V118" s="190"/>
      <c r="W118" s="26"/>
      <c r="X118" s="26"/>
      <c r="Y118" s="191"/>
      <c r="AA118" s="190"/>
      <c r="AB118" s="191"/>
    </row>
    <row r="119" spans="1:55" customFormat="1" ht="24" customHeight="1">
      <c r="A119" s="2677"/>
      <c r="F119" s="879" t="s">
        <v>812</v>
      </c>
      <c r="G119" s="805"/>
      <c r="H119" s="26"/>
      <c r="I119" s="26"/>
      <c r="J119" s="26"/>
      <c r="K119" s="26"/>
      <c r="L119" s="26"/>
      <c r="M119" s="26"/>
      <c r="N119" s="26"/>
      <c r="O119" s="26"/>
      <c r="P119" s="191"/>
      <c r="R119" s="858">
        <v>5000</v>
      </c>
      <c r="S119" s="108"/>
      <c r="T119" s="858">
        <f t="shared" si="3"/>
        <v>5000</v>
      </c>
      <c r="V119" s="190"/>
      <c r="W119" s="26"/>
      <c r="X119" s="26"/>
      <c r="Y119" s="191"/>
      <c r="AA119" s="190"/>
      <c r="AB119" s="191"/>
    </row>
    <row r="120" spans="1:55" customFormat="1" ht="24" customHeight="1">
      <c r="A120" s="2677"/>
      <c r="F120" s="879" t="s">
        <v>813</v>
      </c>
      <c r="G120" s="805"/>
      <c r="H120" s="26"/>
      <c r="I120" s="26"/>
      <c r="J120" s="26"/>
      <c r="K120" s="26"/>
      <c r="L120" s="26"/>
      <c r="M120" s="26"/>
      <c r="N120" s="26"/>
      <c r="O120" s="26"/>
      <c r="P120" s="191"/>
      <c r="R120" s="858">
        <v>24000</v>
      </c>
      <c r="S120" s="108"/>
      <c r="T120" s="858">
        <f>R120-S120</f>
        <v>24000</v>
      </c>
      <c r="V120" s="190"/>
      <c r="W120" s="26"/>
      <c r="X120" s="26"/>
      <c r="Y120" s="191"/>
      <c r="AA120" s="190"/>
      <c r="AB120" s="191"/>
    </row>
    <row r="121" spans="1:55" ht="15" thickBot="1">
      <c r="A121" s="2677"/>
      <c r="B121" s="525"/>
      <c r="C121" s="525"/>
      <c r="D121" s="525"/>
      <c r="E121" s="525"/>
      <c r="F121" s="883"/>
      <c r="G121" s="884"/>
      <c r="H121" s="885"/>
      <c r="I121" s="885"/>
      <c r="J121" s="885"/>
      <c r="K121" s="885"/>
      <c r="L121" s="885"/>
      <c r="M121" s="885"/>
      <c r="N121" s="885"/>
      <c r="O121" s="885"/>
      <c r="P121" s="886"/>
      <c r="Q121" s="525"/>
      <c r="R121" s="887"/>
      <c r="S121" s="888"/>
      <c r="T121" s="889"/>
      <c r="U121" s="525"/>
      <c r="V121" s="563"/>
      <c r="W121" s="530"/>
      <c r="X121" s="530"/>
      <c r="Y121" s="564"/>
      <c r="Z121" s="525"/>
      <c r="AA121" s="563"/>
      <c r="AB121" s="564"/>
      <c r="AC121" s="525"/>
      <c r="AD121" s="525"/>
      <c r="AE121" s="525"/>
      <c r="AF121" s="525"/>
      <c r="AG121" s="525"/>
      <c r="AH121" s="525"/>
      <c r="AI121" s="525"/>
      <c r="AJ121" s="525"/>
      <c r="AK121" s="525"/>
      <c r="AL121" s="525"/>
      <c r="AM121" s="525"/>
      <c r="AN121" s="525"/>
      <c r="AO121" s="525"/>
      <c r="AP121" s="525"/>
      <c r="AQ121" s="525"/>
      <c r="AR121" s="525"/>
      <c r="AS121" s="525"/>
      <c r="AT121" s="525"/>
      <c r="AU121" s="525"/>
      <c r="AV121" s="525"/>
      <c r="AW121" s="525"/>
      <c r="AX121" s="525"/>
      <c r="AY121" s="525"/>
      <c r="AZ121" s="525"/>
      <c r="BA121" s="525"/>
      <c r="BB121" s="525"/>
      <c r="BC121" s="525"/>
    </row>
    <row r="122" spans="1:55" ht="14.4">
      <c r="A122" s="2677"/>
      <c r="B122" s="525"/>
      <c r="C122" s="525"/>
      <c r="D122" s="525"/>
      <c r="E122" s="525"/>
      <c r="F122" s="846"/>
      <c r="G122" s="634"/>
      <c r="H122" s="525"/>
      <c r="I122" s="525"/>
      <c r="J122" s="525"/>
      <c r="K122" s="525"/>
      <c r="L122" s="525"/>
      <c r="M122" s="525"/>
      <c r="N122" s="525"/>
      <c r="O122" s="525"/>
      <c r="P122" s="525"/>
      <c r="Q122" s="525"/>
      <c r="R122" s="890"/>
      <c r="S122" s="890"/>
      <c r="T122" s="890"/>
      <c r="U122" s="525"/>
      <c r="V122" s="563"/>
      <c r="W122" s="530"/>
      <c r="X122" s="530"/>
      <c r="Y122" s="564"/>
      <c r="Z122" s="525"/>
      <c r="AA122" s="563"/>
      <c r="AB122" s="564"/>
      <c r="AC122" s="525"/>
      <c r="AD122" s="525"/>
      <c r="AE122" s="525"/>
      <c r="AF122" s="525"/>
      <c r="AG122" s="525"/>
      <c r="AH122" s="525"/>
      <c r="AI122" s="525"/>
      <c r="AJ122" s="525"/>
      <c r="AK122" s="525"/>
      <c r="AL122" s="525"/>
      <c r="AM122" s="525"/>
      <c r="AN122" s="525"/>
      <c r="AO122" s="525"/>
      <c r="AP122" s="525"/>
      <c r="AQ122" s="525"/>
      <c r="AR122" s="525"/>
      <c r="AS122" s="525"/>
      <c r="AT122" s="525"/>
      <c r="AU122" s="525"/>
      <c r="AV122" s="525"/>
      <c r="AW122" s="525"/>
      <c r="AX122" s="525"/>
      <c r="AY122" s="525"/>
      <c r="AZ122" s="525"/>
      <c r="BA122" s="525"/>
      <c r="BB122" s="525"/>
      <c r="BC122" s="525"/>
    </row>
    <row r="123" spans="1:55" ht="14.4">
      <c r="A123" s="2677"/>
      <c r="B123" s="525"/>
      <c r="C123" s="525"/>
      <c r="D123" s="525"/>
      <c r="E123" s="525"/>
      <c r="F123" s="846"/>
      <c r="G123" s="525"/>
      <c r="H123" s="525"/>
      <c r="I123" s="525"/>
      <c r="J123" s="525"/>
      <c r="K123" s="525"/>
      <c r="L123" s="525"/>
      <c r="M123" s="525"/>
      <c r="N123" s="525"/>
      <c r="O123" s="525"/>
      <c r="P123" s="525"/>
      <c r="Q123" s="891"/>
      <c r="R123" s="525"/>
      <c r="S123" s="525"/>
      <c r="T123" s="525"/>
      <c r="U123" s="525"/>
      <c r="V123" s="563"/>
      <c r="W123" s="530"/>
      <c r="X123" s="530"/>
      <c r="Y123" s="564"/>
      <c r="Z123" s="525"/>
      <c r="AA123" s="563"/>
      <c r="AB123" s="564"/>
      <c r="AC123" s="525"/>
      <c r="AD123" s="525"/>
      <c r="AE123" s="525"/>
      <c r="AF123" s="525"/>
      <c r="AG123" s="525"/>
      <c r="AH123" s="525"/>
      <c r="AI123" s="525"/>
      <c r="AJ123" s="525"/>
      <c r="AK123" s="525"/>
      <c r="AL123" s="525"/>
      <c r="AM123" s="525"/>
      <c r="AN123" s="525"/>
      <c r="AO123" s="525"/>
      <c r="AP123" s="525"/>
      <c r="AQ123" s="525"/>
      <c r="AR123" s="525"/>
      <c r="AS123" s="525"/>
      <c r="AT123" s="525"/>
      <c r="AU123" s="525"/>
      <c r="AV123" s="525"/>
      <c r="AW123" s="525"/>
      <c r="AX123" s="525"/>
      <c r="AY123" s="525"/>
      <c r="AZ123" s="525"/>
      <c r="BA123" s="525"/>
      <c r="BB123" s="525"/>
      <c r="BC123" s="525"/>
    </row>
    <row r="124" spans="1:55" ht="15" thickBot="1">
      <c r="A124" s="2677"/>
      <c r="B124" s="525"/>
      <c r="C124" s="525"/>
      <c r="D124" s="525"/>
      <c r="E124" s="525"/>
      <c r="F124" s="892" t="s">
        <v>220</v>
      </c>
      <c r="G124" s="893"/>
      <c r="H124" s="894"/>
      <c r="I124" s="894"/>
      <c r="J124" s="894"/>
      <c r="K124" s="894"/>
      <c r="L124" s="894"/>
      <c r="M124" s="894"/>
      <c r="N124" s="894"/>
      <c r="O124" s="894"/>
      <c r="P124" s="894"/>
      <c r="Q124" s="894"/>
      <c r="R124" s="895">
        <f>SUM(R6:R123)</f>
        <v>10768050</v>
      </c>
      <c r="S124" s="895">
        <f>SUM(S6:S123)</f>
        <v>470500</v>
      </c>
      <c r="T124" s="895">
        <f>SUM(T6:T123)</f>
        <v>10297550</v>
      </c>
      <c r="U124" s="525"/>
      <c r="V124" s="630"/>
      <c r="W124" s="593"/>
      <c r="X124" s="593"/>
      <c r="Y124" s="629"/>
      <c r="Z124" s="525"/>
      <c r="AA124" s="630"/>
      <c r="AB124" s="629"/>
      <c r="AC124" s="525"/>
      <c r="AD124" s="525"/>
      <c r="AE124" s="525"/>
      <c r="AF124" s="525"/>
      <c r="AG124" s="525"/>
      <c r="AH124" s="525"/>
      <c r="AI124" s="525"/>
      <c r="AJ124" s="525"/>
      <c r="AK124" s="525"/>
      <c r="AL124" s="525"/>
      <c r="AM124" s="525"/>
      <c r="AN124" s="525"/>
      <c r="AO124" s="525"/>
      <c r="AP124" s="525"/>
      <c r="AQ124" s="525"/>
      <c r="AR124" s="525"/>
      <c r="AS124" s="525"/>
      <c r="AT124" s="525"/>
      <c r="AU124" s="525"/>
      <c r="AV124" s="525"/>
      <c r="AW124" s="525"/>
      <c r="AX124" s="525"/>
      <c r="AY124" s="525"/>
      <c r="AZ124" s="525"/>
      <c r="BA124" s="525"/>
      <c r="BB124" s="525"/>
      <c r="BC124" s="525"/>
    </row>
    <row r="125" spans="1:55" ht="14.4">
      <c r="A125" s="634"/>
      <c r="B125" s="525"/>
      <c r="C125" s="525"/>
      <c r="D125" s="525"/>
      <c r="E125" s="525"/>
      <c r="F125" s="846"/>
      <c r="G125" s="634"/>
      <c r="H125" s="525"/>
      <c r="I125" s="525"/>
      <c r="J125" s="525"/>
      <c r="K125" s="525"/>
      <c r="L125" s="525"/>
      <c r="M125" s="525"/>
      <c r="N125" s="525"/>
      <c r="O125" s="525"/>
      <c r="P125" s="525"/>
      <c r="Q125" s="525"/>
      <c r="R125" s="890"/>
      <c r="S125" s="890"/>
      <c r="T125" s="890"/>
      <c r="U125" s="525"/>
      <c r="V125" s="525"/>
      <c r="W125" s="525"/>
      <c r="X125" s="525"/>
      <c r="Y125" s="525"/>
      <c r="Z125" s="525"/>
      <c r="AA125" s="525"/>
      <c r="AB125" s="525"/>
      <c r="AC125" s="525"/>
      <c r="AD125" s="525"/>
      <c r="AE125" s="525"/>
      <c r="AF125" s="525"/>
      <c r="AG125" s="525"/>
      <c r="AH125" s="525"/>
      <c r="AI125" s="525"/>
      <c r="AJ125" s="525"/>
      <c r="AK125" s="525"/>
      <c r="AL125" s="525"/>
      <c r="AM125" s="525"/>
      <c r="AN125" s="525"/>
      <c r="AO125" s="525"/>
      <c r="AP125" s="525"/>
      <c r="AQ125" s="525"/>
      <c r="AR125" s="525"/>
      <c r="AS125" s="525"/>
      <c r="AT125" s="525"/>
      <c r="AU125" s="525"/>
      <c r="AV125" s="525"/>
      <c r="AW125" s="525"/>
      <c r="AX125" s="525"/>
      <c r="AY125" s="525"/>
      <c r="AZ125" s="525"/>
      <c r="BA125" s="525"/>
      <c r="BB125" s="525"/>
      <c r="BC125" s="525"/>
    </row>
    <row r="126" spans="1:55" ht="14.4">
      <c r="A126" s="525"/>
      <c r="B126" s="525"/>
      <c r="C126" s="525"/>
      <c r="D126" s="525"/>
      <c r="E126" s="525"/>
      <c r="F126" s="896"/>
      <c r="G126" s="634"/>
      <c r="H126" s="525"/>
      <c r="I126" s="525"/>
      <c r="J126" s="525"/>
      <c r="K126" s="525"/>
      <c r="L126" s="525"/>
      <c r="M126" s="635"/>
      <c r="N126" s="635"/>
      <c r="O126" s="635"/>
      <c r="P126" s="635"/>
      <c r="Q126" s="525"/>
      <c r="R126" s="897"/>
      <c r="S126" s="897"/>
      <c r="T126" s="897"/>
      <c r="U126" s="525"/>
      <c r="V126" s="525"/>
      <c r="W126" s="525"/>
      <c r="X126" s="525"/>
      <c r="Y126" s="525"/>
      <c r="Z126" s="525"/>
      <c r="AA126" s="525"/>
      <c r="AB126" s="525"/>
      <c r="AC126" s="525"/>
      <c r="AD126" s="525"/>
      <c r="AE126" s="525"/>
      <c r="AF126" s="525"/>
      <c r="AG126" s="525"/>
      <c r="AH126" s="525"/>
      <c r="AI126" s="525"/>
      <c r="AJ126" s="525"/>
      <c r="AK126" s="525"/>
      <c r="AL126" s="525"/>
      <c r="AM126" s="525"/>
      <c r="AN126" s="525"/>
      <c r="AO126" s="525"/>
      <c r="AP126" s="525"/>
      <c r="AQ126" s="525"/>
      <c r="AR126" s="525"/>
      <c r="AS126" s="525"/>
      <c r="AT126" s="525"/>
      <c r="AU126" s="525"/>
      <c r="AV126" s="525"/>
      <c r="AW126" s="525"/>
      <c r="AX126" s="525"/>
      <c r="AY126" s="525"/>
      <c r="AZ126" s="525"/>
      <c r="BA126" s="525"/>
      <c r="BB126" s="525"/>
      <c r="BC126" s="525"/>
    </row>
    <row r="127" spans="1:55" ht="14.4">
      <c r="A127" s="525"/>
      <c r="B127" s="525"/>
      <c r="C127" s="525"/>
      <c r="D127" s="525"/>
      <c r="E127" s="525"/>
      <c r="F127" s="846"/>
      <c r="G127" s="634"/>
      <c r="H127" s="525"/>
      <c r="I127" s="525"/>
      <c r="J127" s="525"/>
      <c r="K127" s="525"/>
      <c r="L127" s="525"/>
      <c r="M127" s="635"/>
      <c r="N127" s="635"/>
      <c r="O127" s="635"/>
      <c r="P127" s="635"/>
      <c r="Q127" s="525"/>
      <c r="R127" s="897"/>
      <c r="S127" s="897"/>
      <c r="T127" s="897"/>
      <c r="U127" s="525"/>
      <c r="V127" s="525"/>
      <c r="W127" s="525"/>
      <c r="X127" s="525"/>
      <c r="Y127" s="525"/>
      <c r="Z127" s="525"/>
      <c r="AA127" s="525"/>
      <c r="AB127" s="525"/>
      <c r="AC127" s="525"/>
      <c r="AD127" s="525"/>
      <c r="AE127" s="525"/>
      <c r="AF127" s="525"/>
      <c r="AG127" s="525"/>
      <c r="AH127" s="525"/>
      <c r="AI127" s="525"/>
      <c r="AJ127" s="525"/>
      <c r="AK127" s="525"/>
      <c r="AL127" s="525"/>
      <c r="AM127" s="525"/>
      <c r="AN127" s="525"/>
      <c r="AO127" s="525"/>
      <c r="AP127" s="525"/>
      <c r="AQ127" s="525"/>
      <c r="AR127" s="525"/>
      <c r="AS127" s="525"/>
      <c r="AT127" s="525"/>
      <c r="AU127" s="525"/>
      <c r="AV127" s="525"/>
      <c r="AW127" s="525"/>
      <c r="AX127" s="525"/>
      <c r="AY127" s="525"/>
      <c r="AZ127" s="525"/>
      <c r="BA127" s="525"/>
      <c r="BB127" s="525"/>
      <c r="BC127" s="525"/>
    </row>
    <row r="128" spans="1:55" ht="14.4">
      <c r="A128" s="525"/>
      <c r="B128" s="525"/>
      <c r="C128" s="525"/>
      <c r="D128" s="525"/>
      <c r="E128" s="525"/>
      <c r="F128" s="846"/>
      <c r="G128" s="634"/>
      <c r="H128" s="525"/>
      <c r="I128" s="525"/>
      <c r="J128" s="525"/>
      <c r="K128" s="525"/>
      <c r="L128" s="525"/>
      <c r="M128" s="635"/>
      <c r="N128" s="635"/>
      <c r="O128" s="635"/>
      <c r="P128" s="635"/>
      <c r="Q128" s="635"/>
      <c r="R128" s="897"/>
      <c r="S128" s="897"/>
      <c r="T128" s="897"/>
      <c r="U128" s="525"/>
      <c r="V128" s="525"/>
      <c r="W128" s="525"/>
      <c r="X128" s="525"/>
      <c r="Y128" s="525"/>
      <c r="Z128" s="525"/>
      <c r="AA128" s="525"/>
      <c r="AB128" s="525"/>
      <c r="AC128" s="525"/>
      <c r="AD128" s="525"/>
      <c r="AE128" s="525"/>
      <c r="AF128" s="525"/>
      <c r="AG128" s="525"/>
      <c r="AH128" s="525"/>
      <c r="AI128" s="525"/>
      <c r="AJ128" s="525"/>
      <c r="AK128" s="525"/>
      <c r="AL128" s="525"/>
      <c r="AM128" s="525"/>
      <c r="AN128" s="525"/>
      <c r="AO128" s="525"/>
      <c r="AP128" s="525"/>
      <c r="AQ128" s="525"/>
      <c r="AR128" s="525"/>
      <c r="AS128" s="525"/>
      <c r="AT128" s="525"/>
      <c r="AU128" s="525"/>
      <c r="AV128" s="525"/>
      <c r="AW128" s="525"/>
      <c r="AX128" s="525"/>
      <c r="AY128" s="525"/>
      <c r="AZ128" s="525"/>
      <c r="BA128" s="525"/>
      <c r="BB128" s="525"/>
      <c r="BC128" s="525"/>
    </row>
    <row r="129" spans="1:55" ht="15.6">
      <c r="A129" s="525"/>
      <c r="B129" s="631" t="s">
        <v>125</v>
      </c>
      <c r="C129" s="632"/>
      <c r="D129" s="632"/>
      <c r="E129" s="633" t="s">
        <v>126</v>
      </c>
      <c r="F129" s="896"/>
      <c r="G129" s="634"/>
      <c r="H129" s="525"/>
      <c r="I129" s="525"/>
      <c r="J129" s="525"/>
      <c r="K129" s="525"/>
      <c r="L129" s="525"/>
      <c r="M129" s="635"/>
      <c r="N129" s="635"/>
      <c r="O129" s="635"/>
      <c r="P129" s="635"/>
      <c r="Q129" s="635"/>
      <c r="R129" s="897"/>
      <c r="S129" s="897"/>
      <c r="T129" s="897"/>
      <c r="U129" s="635"/>
      <c r="V129" s="635"/>
      <c r="W129" s="635"/>
      <c r="X129" s="635"/>
      <c r="Y129" s="635"/>
      <c r="Z129" s="635"/>
      <c r="AA129" s="635"/>
      <c r="AB129" s="635"/>
      <c r="AC129" s="635"/>
      <c r="AD129" s="635"/>
      <c r="AE129" s="635"/>
      <c r="AF129" s="635"/>
      <c r="AG129" s="635"/>
      <c r="AH129" s="635"/>
      <c r="AI129" s="635"/>
      <c r="AJ129" s="635"/>
      <c r="AK129" s="635"/>
      <c r="AL129" s="635"/>
      <c r="AM129" s="635"/>
      <c r="AN129" s="635"/>
      <c r="AO129" s="635"/>
      <c r="AP129" s="635"/>
      <c r="AQ129" s="635"/>
      <c r="AR129" s="635"/>
      <c r="AS129" s="635"/>
      <c r="AT129" s="635"/>
      <c r="AU129" s="635"/>
      <c r="AV129" s="635"/>
      <c r="AW129" s="635"/>
      <c r="AX129" s="635"/>
      <c r="AY129" s="635"/>
      <c r="AZ129" s="635"/>
      <c r="BA129" s="635"/>
      <c r="BB129" s="635"/>
      <c r="BC129" s="635"/>
    </row>
    <row r="130" spans="1:55" ht="15.6">
      <c r="A130" s="525"/>
      <c r="B130" s="631"/>
      <c r="C130" s="525"/>
      <c r="D130" s="525"/>
      <c r="E130" s="633"/>
      <c r="F130" s="898"/>
      <c r="G130" s="634"/>
      <c r="H130" s="525"/>
      <c r="I130" s="525"/>
      <c r="J130" s="525"/>
      <c r="K130" s="525"/>
      <c r="L130" s="525"/>
      <c r="M130" s="635"/>
      <c r="N130" s="635"/>
      <c r="O130" s="635"/>
      <c r="P130" s="635"/>
      <c r="Q130" s="635"/>
      <c r="R130" s="897"/>
      <c r="S130" s="897"/>
      <c r="T130" s="897"/>
      <c r="U130" s="635"/>
      <c r="V130" s="635"/>
      <c r="W130" s="635"/>
      <c r="X130" s="635"/>
      <c r="Y130" s="635"/>
      <c r="Z130" s="635"/>
      <c r="AA130" s="635"/>
      <c r="AB130" s="635"/>
      <c r="AC130" s="635"/>
      <c r="AD130" s="635"/>
      <c r="AE130" s="635"/>
      <c r="AF130" s="635"/>
      <c r="AG130" s="635"/>
      <c r="AH130" s="635"/>
      <c r="AI130" s="635"/>
      <c r="AJ130" s="635"/>
      <c r="AK130" s="635"/>
      <c r="AL130" s="635"/>
      <c r="AM130" s="635"/>
      <c r="AN130" s="635"/>
      <c r="AO130" s="635"/>
      <c r="AP130" s="635"/>
      <c r="AQ130" s="635"/>
      <c r="AR130" s="635"/>
      <c r="AS130" s="635"/>
      <c r="AT130" s="635"/>
      <c r="AU130" s="635"/>
      <c r="AV130" s="635"/>
      <c r="AW130" s="635"/>
      <c r="AX130" s="635"/>
      <c r="AY130" s="635"/>
      <c r="AZ130" s="635"/>
      <c r="BA130" s="635"/>
      <c r="BB130" s="635"/>
      <c r="BC130" s="635"/>
    </row>
    <row r="131" spans="1:55" ht="14.4">
      <c r="A131" s="525"/>
      <c r="B131" s="636"/>
      <c r="C131" s="637"/>
      <c r="D131" s="637"/>
      <c r="E131" s="637"/>
      <c r="F131" s="846"/>
      <c r="G131" s="634"/>
      <c r="H131" s="525"/>
      <c r="I131" s="525"/>
      <c r="J131" s="525"/>
      <c r="K131" s="525"/>
      <c r="L131" s="525"/>
      <c r="M131" s="525"/>
      <c r="N131" s="525"/>
      <c r="O131" s="525"/>
      <c r="P131" s="525"/>
      <c r="Q131" s="635"/>
      <c r="R131" s="890"/>
      <c r="S131" s="890"/>
      <c r="T131" s="890"/>
      <c r="U131" s="635"/>
      <c r="V131" s="635"/>
      <c r="W131" s="635"/>
      <c r="X131" s="635"/>
      <c r="Y131" s="635"/>
      <c r="Z131" s="635"/>
      <c r="AA131" s="635"/>
      <c r="AB131" s="635"/>
      <c r="AC131" s="635"/>
      <c r="AD131" s="635"/>
      <c r="AE131" s="635"/>
      <c r="AF131" s="635"/>
      <c r="AG131" s="635"/>
      <c r="AH131" s="635"/>
      <c r="AI131" s="635"/>
      <c r="AJ131" s="635"/>
      <c r="AK131" s="635"/>
      <c r="AL131" s="635"/>
      <c r="AM131" s="635"/>
      <c r="AN131" s="635"/>
      <c r="AO131" s="635"/>
      <c r="AP131" s="635"/>
      <c r="AQ131" s="635"/>
      <c r="AR131" s="635"/>
      <c r="AS131" s="635"/>
      <c r="AT131" s="635"/>
      <c r="AU131" s="635"/>
      <c r="AV131" s="635"/>
      <c r="AW131" s="635"/>
      <c r="AX131" s="635"/>
      <c r="AY131" s="635"/>
      <c r="AZ131" s="635"/>
      <c r="BA131" s="635"/>
      <c r="BB131" s="635"/>
      <c r="BC131" s="635"/>
    </row>
    <row r="132" spans="1:55" ht="15.6">
      <c r="A132" s="899"/>
      <c r="B132" s="631" t="s">
        <v>127</v>
      </c>
      <c r="C132" s="638"/>
      <c r="D132" s="638"/>
      <c r="E132" s="633" t="s">
        <v>126</v>
      </c>
      <c r="F132" s="846"/>
      <c r="G132" s="634"/>
      <c r="H132" s="525"/>
      <c r="I132" s="525"/>
      <c r="J132" s="525"/>
      <c r="K132" s="525"/>
      <c r="L132" s="525"/>
      <c r="M132" s="525"/>
      <c r="N132" s="525"/>
      <c r="O132" s="525"/>
      <c r="P132" s="525"/>
      <c r="Q132" s="635"/>
      <c r="R132" s="890"/>
      <c r="S132" s="890"/>
      <c r="T132" s="890"/>
      <c r="U132" s="635"/>
      <c r="V132" s="635"/>
      <c r="W132" s="635"/>
      <c r="X132" s="635"/>
      <c r="Y132" s="635"/>
      <c r="Z132" s="635"/>
      <c r="AA132" s="635"/>
      <c r="AB132" s="635"/>
      <c r="AC132" s="635"/>
      <c r="AD132" s="635"/>
      <c r="AE132" s="635"/>
      <c r="AF132" s="635"/>
      <c r="AG132" s="635"/>
      <c r="AH132" s="635"/>
      <c r="AI132" s="635"/>
      <c r="AJ132" s="635"/>
      <c r="AK132" s="635"/>
      <c r="AL132" s="635"/>
      <c r="AM132" s="635"/>
      <c r="AN132" s="635"/>
      <c r="AO132" s="635"/>
      <c r="AP132" s="635"/>
      <c r="AQ132" s="635"/>
      <c r="AR132" s="635"/>
      <c r="AS132" s="635"/>
      <c r="AT132" s="635"/>
      <c r="AU132" s="635"/>
      <c r="AV132" s="635"/>
      <c r="AW132" s="635"/>
      <c r="AX132" s="635"/>
      <c r="AY132" s="635"/>
      <c r="AZ132" s="635"/>
      <c r="BA132" s="635"/>
      <c r="BB132" s="635"/>
      <c r="BC132" s="635"/>
    </row>
    <row r="133" spans="1:55" ht="15.6">
      <c r="A133" s="900"/>
      <c r="B133" s="525"/>
      <c r="C133" s="639"/>
      <c r="D133" s="637"/>
      <c r="E133" s="637"/>
      <c r="F133" s="846"/>
      <c r="G133" s="634"/>
      <c r="H133" s="525"/>
      <c r="I133" s="525"/>
      <c r="J133" s="525"/>
      <c r="K133" s="525"/>
      <c r="L133" s="525"/>
      <c r="M133" s="525"/>
      <c r="N133" s="525"/>
      <c r="O133" s="525"/>
      <c r="P133" s="525"/>
      <c r="Q133" s="525"/>
      <c r="R133" s="890"/>
      <c r="S133" s="890"/>
      <c r="T133" s="890"/>
      <c r="U133" s="635"/>
      <c r="V133" s="635"/>
      <c r="W133" s="635"/>
      <c r="X133" s="635"/>
      <c r="Y133" s="635"/>
      <c r="Z133" s="635"/>
      <c r="AA133" s="635"/>
      <c r="AB133" s="635"/>
      <c r="AC133" s="635"/>
      <c r="AD133" s="635"/>
      <c r="AE133" s="635"/>
      <c r="AF133" s="635"/>
      <c r="AG133" s="635"/>
      <c r="AH133" s="635"/>
      <c r="AI133" s="635"/>
      <c r="AJ133" s="635"/>
      <c r="AK133" s="635"/>
      <c r="AL133" s="635"/>
      <c r="AM133" s="635"/>
      <c r="AN133" s="635"/>
      <c r="AO133" s="635"/>
      <c r="AP133" s="635"/>
      <c r="AQ133" s="635"/>
      <c r="AR133" s="635"/>
      <c r="AS133" s="635"/>
      <c r="AT133" s="635"/>
      <c r="AU133" s="635"/>
      <c r="AV133" s="635"/>
      <c r="AW133" s="635"/>
      <c r="AX133" s="635"/>
      <c r="AY133" s="635"/>
      <c r="AZ133" s="635"/>
      <c r="BA133" s="635"/>
      <c r="BB133" s="635"/>
      <c r="BC133" s="635"/>
    </row>
    <row r="134" spans="1:55" ht="14.4">
      <c r="A134" s="900"/>
      <c r="B134" s="525"/>
      <c r="C134" s="525"/>
      <c r="D134" s="525"/>
      <c r="E134" s="525"/>
      <c r="F134" s="846"/>
      <c r="G134" s="525"/>
      <c r="H134" s="525"/>
      <c r="I134" s="525"/>
      <c r="J134" s="525"/>
      <c r="K134" s="525"/>
      <c r="L134" s="525"/>
      <c r="M134" s="525"/>
      <c r="N134" s="525"/>
      <c r="O134" s="525"/>
      <c r="P134" s="525"/>
      <c r="Q134" s="525"/>
      <c r="R134" s="525"/>
      <c r="S134" s="525"/>
      <c r="T134" s="525"/>
      <c r="U134" s="525"/>
      <c r="V134" s="525"/>
      <c r="W134" s="525"/>
      <c r="X134" s="525"/>
      <c r="Y134" s="525"/>
      <c r="Z134" s="525"/>
      <c r="AA134" s="525"/>
      <c r="AB134" s="525"/>
      <c r="AC134" s="525"/>
      <c r="AD134" s="525"/>
      <c r="AE134" s="525"/>
      <c r="AF134" s="525"/>
      <c r="AG134" s="525"/>
      <c r="AH134" s="525"/>
      <c r="AI134" s="525"/>
      <c r="AJ134" s="525"/>
      <c r="AK134" s="525"/>
      <c r="AL134" s="525"/>
      <c r="AM134" s="525"/>
      <c r="AN134" s="525"/>
      <c r="AO134" s="525"/>
      <c r="AP134" s="525"/>
      <c r="AQ134" s="525"/>
      <c r="AR134" s="525"/>
      <c r="AS134" s="525"/>
      <c r="AT134" s="525"/>
      <c r="AU134" s="525"/>
      <c r="AV134" s="525"/>
      <c r="AW134" s="525"/>
      <c r="AX134" s="525"/>
      <c r="AY134" s="525"/>
      <c r="AZ134" s="525"/>
      <c r="BA134" s="525"/>
      <c r="BB134" s="525"/>
      <c r="BC134" s="525"/>
    </row>
    <row r="135" spans="1:55" ht="14.4">
      <c r="A135" s="901"/>
      <c r="B135" s="525"/>
      <c r="C135" s="525"/>
      <c r="D135" s="525"/>
      <c r="E135" s="525"/>
      <c r="F135" s="846"/>
      <c r="G135" s="525"/>
      <c r="H135" s="525"/>
      <c r="I135" s="525"/>
      <c r="J135" s="525"/>
      <c r="K135" s="525"/>
      <c r="L135" s="525"/>
      <c r="M135" s="525"/>
      <c r="N135" s="525"/>
      <c r="O135" s="525"/>
      <c r="P135" s="525"/>
      <c r="Q135" s="525"/>
      <c r="R135" s="525"/>
      <c r="S135" s="525"/>
      <c r="T135" s="525"/>
      <c r="U135" s="525"/>
      <c r="V135" s="525"/>
      <c r="W135" s="525"/>
      <c r="X135" s="525"/>
      <c r="Y135" s="525"/>
      <c r="Z135" s="525"/>
      <c r="AA135" s="525"/>
      <c r="AB135" s="525"/>
      <c r="AC135" s="525"/>
      <c r="AD135" s="525"/>
      <c r="AE135" s="525"/>
      <c r="AF135" s="525"/>
      <c r="AG135" s="525"/>
      <c r="AH135" s="525"/>
      <c r="AI135" s="525"/>
      <c r="AJ135" s="525"/>
      <c r="AK135" s="525"/>
      <c r="AL135" s="525"/>
      <c r="AM135" s="525"/>
      <c r="AN135" s="525"/>
      <c r="AO135" s="525"/>
      <c r="AP135" s="525"/>
      <c r="AQ135" s="525"/>
      <c r="AR135" s="525"/>
      <c r="AS135" s="525"/>
      <c r="AT135" s="525"/>
      <c r="AU135" s="525"/>
      <c r="AV135" s="525"/>
      <c r="AW135" s="525"/>
      <c r="AX135" s="525"/>
      <c r="AY135" s="525"/>
      <c r="AZ135" s="525"/>
      <c r="BA135" s="525"/>
      <c r="BB135" s="525"/>
      <c r="BC135" s="525"/>
    </row>
    <row r="136" spans="1:55" ht="14.4">
      <c r="A136" s="899"/>
      <c r="B136" s="525"/>
      <c r="C136" s="525"/>
      <c r="D136" s="525"/>
      <c r="E136" s="525"/>
      <c r="F136" s="846"/>
      <c r="G136" s="525"/>
      <c r="H136" s="525"/>
      <c r="I136" s="525"/>
      <c r="J136" s="525"/>
      <c r="K136" s="525"/>
      <c r="L136" s="525"/>
      <c r="M136" s="525"/>
      <c r="N136" s="525"/>
      <c r="O136" s="525"/>
      <c r="P136" s="525"/>
      <c r="Q136" s="525"/>
      <c r="R136" s="525"/>
      <c r="S136" s="525"/>
      <c r="T136" s="525"/>
      <c r="U136" s="525"/>
      <c r="V136" s="525"/>
      <c r="W136" s="525"/>
      <c r="X136" s="525"/>
      <c r="Y136" s="525"/>
      <c r="Z136" s="525"/>
      <c r="AA136" s="525"/>
      <c r="AB136" s="525"/>
      <c r="AC136" s="525"/>
      <c r="AD136" s="525"/>
      <c r="AE136" s="525"/>
      <c r="AF136" s="525"/>
      <c r="AG136" s="525"/>
      <c r="AH136" s="525"/>
      <c r="AI136" s="525"/>
      <c r="AJ136" s="525"/>
      <c r="AK136" s="525"/>
      <c r="AL136" s="525"/>
      <c r="AM136" s="525"/>
      <c r="AN136" s="525"/>
      <c r="AO136" s="525"/>
      <c r="AP136" s="525"/>
      <c r="AQ136" s="525"/>
      <c r="AR136" s="525"/>
      <c r="AS136" s="525"/>
      <c r="AT136" s="525"/>
      <c r="AU136" s="525"/>
      <c r="AV136" s="525"/>
      <c r="AW136" s="525"/>
      <c r="AX136" s="525"/>
      <c r="AY136" s="525"/>
      <c r="AZ136" s="525"/>
      <c r="BA136" s="525"/>
      <c r="BB136" s="525"/>
      <c r="BC136" s="525"/>
    </row>
    <row r="137" spans="1:55" ht="14.4">
      <c r="A137" s="900"/>
      <c r="B137" s="525"/>
      <c r="C137" s="525"/>
      <c r="D137" s="525"/>
      <c r="E137" s="525"/>
      <c r="F137" s="846"/>
      <c r="G137" s="525"/>
      <c r="H137" s="525"/>
      <c r="I137" s="525"/>
      <c r="J137" s="525"/>
      <c r="K137" s="525"/>
      <c r="L137" s="525"/>
      <c r="M137" s="525"/>
      <c r="N137" s="525"/>
      <c r="O137" s="525"/>
      <c r="P137" s="525"/>
      <c r="Q137" s="525"/>
      <c r="R137" s="525"/>
      <c r="S137" s="525"/>
      <c r="T137" s="525"/>
      <c r="U137" s="525"/>
      <c r="V137" s="525"/>
      <c r="W137" s="525"/>
      <c r="X137" s="525"/>
      <c r="Y137" s="525"/>
      <c r="Z137" s="525"/>
      <c r="AA137" s="525"/>
      <c r="AB137" s="525"/>
      <c r="AC137" s="525"/>
      <c r="AD137" s="525"/>
      <c r="AE137" s="525"/>
      <c r="AF137" s="525"/>
      <c r="AG137" s="525"/>
      <c r="AH137" s="525"/>
      <c r="AI137" s="525"/>
      <c r="AJ137" s="525"/>
      <c r="AK137" s="525"/>
      <c r="AL137" s="525"/>
      <c r="AM137" s="525"/>
      <c r="AN137" s="525"/>
      <c r="AO137" s="525"/>
      <c r="AP137" s="525"/>
      <c r="AQ137" s="525"/>
      <c r="AR137" s="525"/>
      <c r="AS137" s="525"/>
      <c r="AT137" s="525"/>
      <c r="AU137" s="525"/>
      <c r="AV137" s="525"/>
      <c r="AW137" s="525"/>
      <c r="AX137" s="525"/>
      <c r="AY137" s="525"/>
      <c r="AZ137" s="525"/>
      <c r="BA137" s="525"/>
      <c r="BB137" s="525"/>
      <c r="BC137" s="525"/>
    </row>
    <row r="138" spans="1:55" ht="14.4">
      <c r="A138" s="900"/>
      <c r="B138" s="525"/>
      <c r="C138" s="525"/>
      <c r="D138" s="525"/>
      <c r="E138" s="525"/>
      <c r="F138" s="846"/>
      <c r="G138" s="525"/>
      <c r="H138" s="525"/>
      <c r="I138" s="525"/>
      <c r="J138" s="525"/>
      <c r="K138" s="525"/>
      <c r="L138" s="525"/>
      <c r="M138" s="525"/>
      <c r="N138" s="525"/>
      <c r="O138" s="525"/>
      <c r="P138" s="525"/>
      <c r="Q138" s="525"/>
      <c r="R138" s="525"/>
      <c r="S138" s="525"/>
      <c r="T138" s="525"/>
      <c r="U138" s="525"/>
      <c r="V138" s="525"/>
      <c r="W138" s="525"/>
      <c r="X138" s="525"/>
      <c r="Y138" s="525"/>
      <c r="Z138" s="525"/>
      <c r="AA138" s="525"/>
      <c r="AB138" s="525"/>
      <c r="AC138" s="525"/>
      <c r="AD138" s="525"/>
      <c r="AE138" s="525"/>
      <c r="AF138" s="525"/>
      <c r="AG138" s="525"/>
      <c r="AH138" s="525"/>
      <c r="AI138" s="525"/>
      <c r="AJ138" s="525"/>
      <c r="AK138" s="525"/>
      <c r="AL138" s="525"/>
      <c r="AM138" s="525"/>
      <c r="AN138" s="525"/>
      <c r="AO138" s="525"/>
      <c r="AP138" s="525"/>
      <c r="AQ138" s="525"/>
      <c r="AR138" s="525"/>
      <c r="AS138" s="525"/>
      <c r="AT138" s="525"/>
      <c r="AU138" s="525"/>
      <c r="AV138" s="525"/>
      <c r="AW138" s="525"/>
      <c r="AX138" s="525"/>
      <c r="AY138" s="525"/>
      <c r="AZ138" s="525"/>
      <c r="BA138" s="525"/>
      <c r="BB138" s="525"/>
      <c r="BC138" s="525"/>
    </row>
    <row r="139" spans="1:55" ht="14.4">
      <c r="A139" s="900"/>
      <c r="B139" s="525"/>
      <c r="C139" s="525"/>
      <c r="D139" s="525"/>
      <c r="E139" s="525"/>
      <c r="F139" s="846"/>
      <c r="G139" s="525"/>
      <c r="H139" s="525"/>
      <c r="I139" s="525"/>
      <c r="J139" s="525"/>
      <c r="K139" s="525"/>
      <c r="L139" s="525"/>
      <c r="M139" s="525"/>
      <c r="N139" s="525"/>
      <c r="O139" s="525"/>
      <c r="P139" s="525"/>
      <c r="Q139" s="525"/>
      <c r="R139" s="525"/>
      <c r="S139" s="525"/>
      <c r="T139" s="525"/>
      <c r="U139" s="525"/>
      <c r="V139" s="525"/>
      <c r="W139" s="525"/>
      <c r="X139" s="525"/>
      <c r="Y139" s="525"/>
      <c r="Z139" s="525"/>
      <c r="AA139" s="525"/>
      <c r="AB139" s="525"/>
      <c r="AC139" s="525"/>
      <c r="AD139" s="525"/>
      <c r="AE139" s="525"/>
      <c r="AF139" s="525"/>
      <c r="AG139" s="525"/>
      <c r="AH139" s="525"/>
      <c r="AI139" s="525"/>
      <c r="AJ139" s="525"/>
      <c r="AK139" s="525"/>
      <c r="AL139" s="525"/>
      <c r="AM139" s="525"/>
      <c r="AN139" s="525"/>
      <c r="AO139" s="525"/>
      <c r="AP139" s="525"/>
      <c r="AQ139" s="525"/>
      <c r="AR139" s="525"/>
      <c r="AS139" s="525"/>
      <c r="AT139" s="525"/>
      <c r="AU139" s="525"/>
      <c r="AV139" s="525"/>
      <c r="AW139" s="525"/>
      <c r="AX139" s="525"/>
      <c r="AY139" s="525"/>
      <c r="AZ139" s="525"/>
      <c r="BA139" s="525"/>
      <c r="BB139" s="525"/>
      <c r="BC139" s="525"/>
    </row>
    <row r="140" spans="1:55" ht="14.4">
      <c r="A140" s="900"/>
      <c r="B140" s="525"/>
      <c r="C140" s="525"/>
      <c r="D140" s="525"/>
      <c r="E140" s="525"/>
      <c r="F140" s="846"/>
      <c r="G140" s="525"/>
      <c r="H140" s="525"/>
      <c r="I140" s="525"/>
      <c r="J140" s="525"/>
      <c r="K140" s="525"/>
      <c r="L140" s="525"/>
      <c r="M140" s="525"/>
      <c r="N140" s="525"/>
      <c r="O140" s="525"/>
      <c r="P140" s="525"/>
      <c r="Q140" s="525"/>
      <c r="R140" s="525"/>
      <c r="S140" s="525"/>
      <c r="T140" s="525"/>
      <c r="U140" s="525"/>
      <c r="V140" s="525"/>
      <c r="W140" s="525"/>
      <c r="X140" s="525"/>
      <c r="Y140" s="525"/>
      <c r="Z140" s="525"/>
      <c r="AA140" s="525"/>
      <c r="AB140" s="525"/>
      <c r="AC140" s="525"/>
      <c r="AD140" s="525"/>
      <c r="AE140" s="525"/>
      <c r="AF140" s="525"/>
      <c r="AG140" s="525"/>
      <c r="AH140" s="525"/>
      <c r="AI140" s="525"/>
      <c r="AJ140" s="525"/>
      <c r="AK140" s="525"/>
      <c r="AL140" s="525"/>
      <c r="AM140" s="525"/>
      <c r="AN140" s="525"/>
      <c r="AO140" s="525"/>
      <c r="AP140" s="525"/>
      <c r="AQ140" s="525"/>
      <c r="AR140" s="525"/>
      <c r="AS140" s="525"/>
      <c r="AT140" s="525"/>
      <c r="AU140" s="525"/>
      <c r="AV140" s="525"/>
      <c r="AW140" s="525"/>
      <c r="AX140" s="525"/>
      <c r="AY140" s="525"/>
      <c r="AZ140" s="525"/>
      <c r="BA140" s="525"/>
      <c r="BB140" s="525"/>
      <c r="BC140" s="525"/>
    </row>
    <row r="141" spans="1:55" ht="14.4">
      <c r="A141" s="901"/>
      <c r="B141" s="525"/>
      <c r="C141" s="525"/>
      <c r="D141" s="525"/>
      <c r="E141" s="525"/>
      <c r="F141" s="846"/>
      <c r="G141" s="525"/>
      <c r="H141" s="525"/>
      <c r="I141" s="525"/>
      <c r="J141" s="525"/>
      <c r="K141" s="525"/>
      <c r="L141" s="525"/>
      <c r="M141" s="525"/>
      <c r="N141" s="525"/>
      <c r="O141" s="525"/>
      <c r="P141" s="525"/>
      <c r="Q141" s="525"/>
      <c r="R141" s="525"/>
      <c r="S141" s="525"/>
      <c r="T141" s="525"/>
      <c r="U141" s="525"/>
      <c r="V141" s="525"/>
      <c r="W141" s="525"/>
      <c r="X141" s="525"/>
      <c r="Y141" s="525"/>
      <c r="Z141" s="525"/>
      <c r="AA141" s="525"/>
      <c r="AB141" s="525"/>
      <c r="AC141" s="525"/>
      <c r="AD141" s="525"/>
      <c r="AE141" s="525"/>
      <c r="AF141" s="525"/>
      <c r="AG141" s="525"/>
      <c r="AH141" s="525"/>
      <c r="AI141" s="525"/>
      <c r="AJ141" s="525"/>
      <c r="AK141" s="525"/>
      <c r="AL141" s="525"/>
      <c r="AM141" s="525"/>
      <c r="AN141" s="525"/>
      <c r="AO141" s="525"/>
      <c r="AP141" s="525"/>
      <c r="AQ141" s="525"/>
      <c r="AR141" s="525"/>
      <c r="AS141" s="525"/>
      <c r="AT141" s="525"/>
      <c r="AU141" s="525"/>
      <c r="AV141" s="525"/>
      <c r="AW141" s="525"/>
      <c r="AX141" s="525"/>
      <c r="AY141" s="525"/>
      <c r="AZ141" s="525"/>
      <c r="BA141" s="525"/>
      <c r="BB141" s="525"/>
      <c r="BC141" s="525"/>
    </row>
    <row r="142" spans="1:55" ht="14.4">
      <c r="A142" s="899"/>
      <c r="B142" s="525"/>
      <c r="C142" s="525"/>
      <c r="D142" s="525"/>
      <c r="E142" s="525"/>
      <c r="F142" s="846"/>
      <c r="G142" s="525"/>
      <c r="H142" s="525"/>
      <c r="I142" s="525"/>
      <c r="J142" s="525"/>
      <c r="K142" s="525"/>
      <c r="L142" s="525"/>
      <c r="M142" s="525"/>
      <c r="N142" s="525"/>
      <c r="O142" s="525"/>
      <c r="P142" s="525"/>
      <c r="Q142" s="525"/>
      <c r="R142" s="525"/>
      <c r="S142" s="525"/>
      <c r="T142" s="525"/>
      <c r="U142" s="525"/>
      <c r="V142" s="525"/>
      <c r="W142" s="525"/>
      <c r="X142" s="525"/>
      <c r="Y142" s="525"/>
      <c r="Z142" s="525"/>
      <c r="AA142" s="525"/>
      <c r="AB142" s="525"/>
      <c r="AC142" s="525"/>
      <c r="AD142" s="525"/>
      <c r="AE142" s="525"/>
      <c r="AF142" s="525"/>
      <c r="AG142" s="525"/>
      <c r="AH142" s="525"/>
      <c r="AI142" s="525"/>
      <c r="AJ142" s="525"/>
      <c r="AK142" s="525"/>
      <c r="AL142" s="525"/>
      <c r="AM142" s="525"/>
      <c r="AN142" s="525"/>
      <c r="AO142" s="525"/>
      <c r="AP142" s="525"/>
      <c r="AQ142" s="525"/>
      <c r="AR142" s="525"/>
      <c r="AS142" s="525"/>
      <c r="AT142" s="525"/>
      <c r="AU142" s="525"/>
      <c r="AV142" s="525"/>
      <c r="AW142" s="525"/>
      <c r="AX142" s="525"/>
      <c r="AY142" s="525"/>
      <c r="AZ142" s="525"/>
      <c r="BA142" s="525"/>
      <c r="BB142" s="525"/>
      <c r="BC142" s="525"/>
    </row>
    <row r="143" spans="1:55" ht="14.4">
      <c r="A143" s="900"/>
      <c r="B143" s="525"/>
      <c r="C143" s="525"/>
      <c r="D143" s="525"/>
      <c r="E143" s="525"/>
      <c r="F143" s="846"/>
      <c r="G143" s="525"/>
      <c r="H143" s="525"/>
      <c r="I143" s="525"/>
      <c r="J143" s="525"/>
      <c r="K143" s="525"/>
      <c r="L143" s="525"/>
      <c r="M143" s="525"/>
      <c r="N143" s="525"/>
      <c r="O143" s="525"/>
      <c r="P143" s="525"/>
      <c r="Q143" s="525"/>
      <c r="R143" s="525"/>
      <c r="S143" s="525"/>
      <c r="T143" s="525"/>
      <c r="U143" s="525"/>
      <c r="V143" s="525"/>
      <c r="W143" s="525"/>
      <c r="X143" s="525"/>
      <c r="Y143" s="525"/>
      <c r="Z143" s="525"/>
      <c r="AA143" s="525"/>
      <c r="AB143" s="525"/>
      <c r="AC143" s="525"/>
      <c r="AD143" s="525"/>
      <c r="AE143" s="525"/>
      <c r="AF143" s="525"/>
      <c r="AG143" s="525"/>
      <c r="AH143" s="525"/>
      <c r="AI143" s="525"/>
      <c r="AJ143" s="525"/>
      <c r="AK143" s="525"/>
      <c r="AL143" s="525"/>
      <c r="AM143" s="525"/>
      <c r="AN143" s="525"/>
      <c r="AO143" s="525"/>
      <c r="AP143" s="525"/>
      <c r="AQ143" s="525"/>
      <c r="AR143" s="525"/>
      <c r="AS143" s="525"/>
      <c r="AT143" s="525"/>
      <c r="AU143" s="525"/>
      <c r="AV143" s="525"/>
      <c r="AW143" s="525"/>
      <c r="AX143" s="525"/>
      <c r="AY143" s="525"/>
      <c r="AZ143" s="525"/>
      <c r="BA143" s="525"/>
      <c r="BB143" s="525"/>
      <c r="BC143" s="525"/>
    </row>
    <row r="144" spans="1:55" ht="14.4">
      <c r="A144" s="900"/>
      <c r="B144" s="525"/>
      <c r="C144" s="525"/>
      <c r="D144" s="525"/>
      <c r="E144" s="525"/>
      <c r="F144" s="846"/>
      <c r="G144" s="525"/>
      <c r="H144" s="525"/>
      <c r="I144" s="525"/>
      <c r="J144" s="525"/>
      <c r="K144" s="525"/>
      <c r="L144" s="525"/>
      <c r="M144" s="525"/>
      <c r="N144" s="525"/>
      <c r="O144" s="525"/>
      <c r="P144" s="525"/>
      <c r="Q144" s="525"/>
      <c r="R144" s="525"/>
      <c r="S144" s="525"/>
      <c r="T144" s="525"/>
      <c r="U144" s="525"/>
      <c r="V144" s="525"/>
      <c r="W144" s="525"/>
      <c r="X144" s="525"/>
      <c r="Y144" s="525"/>
      <c r="Z144" s="525"/>
      <c r="AA144" s="525"/>
      <c r="AB144" s="525"/>
      <c r="AC144" s="525"/>
      <c r="AD144" s="525"/>
      <c r="AE144" s="525"/>
      <c r="AF144" s="525"/>
      <c r="AG144" s="525"/>
      <c r="AH144" s="525"/>
      <c r="AI144" s="525"/>
      <c r="AJ144" s="525"/>
      <c r="AK144" s="525"/>
      <c r="AL144" s="525"/>
      <c r="AM144" s="525"/>
      <c r="AN144" s="525"/>
      <c r="AO144" s="525"/>
      <c r="AP144" s="525"/>
      <c r="AQ144" s="525"/>
      <c r="AR144" s="525"/>
      <c r="AS144" s="525"/>
      <c r="AT144" s="525"/>
      <c r="AU144" s="525"/>
      <c r="AV144" s="525"/>
      <c r="AW144" s="525"/>
      <c r="AX144" s="525"/>
      <c r="AY144" s="525"/>
      <c r="AZ144" s="525"/>
      <c r="BA144" s="525"/>
      <c r="BB144" s="525"/>
      <c r="BC144" s="525"/>
    </row>
    <row r="145" spans="1:55" ht="14.4">
      <c r="A145" s="900"/>
      <c r="B145" s="525"/>
      <c r="C145" s="525"/>
      <c r="D145" s="525"/>
      <c r="E145" s="525"/>
      <c r="F145" s="846"/>
      <c r="G145" s="525"/>
      <c r="H145" s="525"/>
      <c r="I145" s="525"/>
      <c r="J145" s="525"/>
      <c r="K145" s="525"/>
      <c r="L145" s="525"/>
      <c r="M145" s="525"/>
      <c r="N145" s="525"/>
      <c r="O145" s="525"/>
      <c r="P145" s="525"/>
      <c r="Q145" s="525"/>
      <c r="R145" s="525"/>
      <c r="S145" s="525"/>
      <c r="T145" s="525"/>
      <c r="U145" s="525"/>
      <c r="V145" s="525"/>
      <c r="W145" s="525"/>
      <c r="X145" s="525"/>
      <c r="Y145" s="525"/>
      <c r="Z145" s="525"/>
      <c r="AA145" s="525"/>
      <c r="AB145" s="525"/>
      <c r="AC145" s="525"/>
      <c r="AD145" s="525"/>
      <c r="AE145" s="525"/>
      <c r="AF145" s="525"/>
      <c r="AG145" s="525"/>
      <c r="AH145" s="525"/>
      <c r="AI145" s="525"/>
      <c r="AJ145" s="525"/>
      <c r="AK145" s="525"/>
      <c r="AL145" s="525"/>
      <c r="AM145" s="525"/>
      <c r="AN145" s="525"/>
      <c r="AO145" s="525"/>
      <c r="AP145" s="525"/>
      <c r="AQ145" s="525"/>
      <c r="AR145" s="525"/>
      <c r="AS145" s="525"/>
      <c r="AT145" s="525"/>
      <c r="AU145" s="525"/>
      <c r="AV145" s="525"/>
      <c r="AW145" s="525"/>
      <c r="AX145" s="525"/>
      <c r="AY145" s="525"/>
      <c r="AZ145" s="525"/>
      <c r="BA145" s="525"/>
      <c r="BB145" s="525"/>
      <c r="BC145" s="525"/>
    </row>
    <row r="146" spans="1:55" ht="14.4">
      <c r="A146" s="902"/>
      <c r="B146" s="525"/>
      <c r="C146" s="525"/>
      <c r="D146" s="525"/>
      <c r="E146" s="525"/>
      <c r="F146" s="846"/>
      <c r="G146" s="525"/>
      <c r="H146" s="525"/>
      <c r="I146" s="525"/>
      <c r="J146" s="525"/>
      <c r="K146" s="525"/>
      <c r="L146" s="525"/>
      <c r="M146" s="525"/>
      <c r="N146" s="525"/>
      <c r="O146" s="525"/>
      <c r="P146" s="525"/>
      <c r="Q146" s="525"/>
      <c r="R146" s="525"/>
      <c r="S146" s="525"/>
      <c r="T146" s="525"/>
      <c r="U146" s="525"/>
      <c r="V146" s="525"/>
      <c r="W146" s="525"/>
      <c r="X146" s="525"/>
      <c r="Y146" s="525"/>
      <c r="Z146" s="525"/>
      <c r="AA146" s="525"/>
      <c r="AB146" s="525"/>
      <c r="AC146" s="525"/>
      <c r="AD146" s="525"/>
      <c r="AE146" s="525"/>
      <c r="AF146" s="525"/>
      <c r="AG146" s="525"/>
      <c r="AH146" s="525"/>
      <c r="AI146" s="525"/>
      <c r="AJ146" s="525"/>
      <c r="AK146" s="525"/>
      <c r="AL146" s="525"/>
      <c r="AM146" s="525"/>
      <c r="AN146" s="525"/>
      <c r="AO146" s="525"/>
      <c r="AP146" s="525"/>
      <c r="AQ146" s="525"/>
      <c r="AR146" s="525"/>
      <c r="AS146" s="525"/>
      <c r="AT146" s="525"/>
      <c r="AU146" s="525"/>
      <c r="AV146" s="525"/>
      <c r="AW146" s="525"/>
      <c r="AX146" s="525"/>
      <c r="AY146" s="525"/>
      <c r="AZ146" s="525"/>
      <c r="BA146" s="525"/>
      <c r="BB146" s="525"/>
      <c r="BC146" s="525"/>
    </row>
    <row r="147" spans="1:55" ht="14.4">
      <c r="A147" s="903"/>
      <c r="B147" s="525"/>
      <c r="C147" s="525"/>
      <c r="D147" s="525"/>
      <c r="E147" s="525"/>
      <c r="F147" s="846"/>
      <c r="G147" s="525"/>
      <c r="H147" s="525"/>
      <c r="I147" s="525"/>
      <c r="J147" s="525"/>
      <c r="K147" s="525"/>
      <c r="L147" s="525"/>
      <c r="M147" s="525"/>
      <c r="N147" s="525"/>
      <c r="O147" s="525"/>
      <c r="P147" s="525"/>
      <c r="Q147" s="525"/>
      <c r="R147" s="525"/>
      <c r="S147" s="525"/>
      <c r="T147" s="525"/>
      <c r="U147" s="525"/>
      <c r="V147" s="525"/>
      <c r="W147" s="525"/>
      <c r="X147" s="525"/>
      <c r="Y147" s="525"/>
      <c r="Z147" s="525"/>
      <c r="AA147" s="525"/>
      <c r="AB147" s="525"/>
      <c r="AC147" s="525"/>
      <c r="AD147" s="525"/>
      <c r="AE147" s="525"/>
      <c r="AF147" s="525"/>
      <c r="AG147" s="525"/>
      <c r="AH147" s="525"/>
      <c r="AI147" s="525"/>
      <c r="AJ147" s="525"/>
      <c r="AK147" s="525"/>
      <c r="AL147" s="525"/>
      <c r="AM147" s="525"/>
      <c r="AN147" s="525"/>
      <c r="AO147" s="525"/>
      <c r="AP147" s="525"/>
      <c r="AQ147" s="525"/>
      <c r="AR147" s="525"/>
      <c r="AS147" s="525"/>
      <c r="AT147" s="525"/>
      <c r="AU147" s="525"/>
      <c r="AV147" s="525"/>
      <c r="AW147" s="525"/>
      <c r="AX147" s="525"/>
      <c r="AY147" s="525"/>
      <c r="AZ147" s="525"/>
      <c r="BA147" s="525"/>
      <c r="BB147" s="525"/>
      <c r="BC147" s="525"/>
    </row>
    <row r="148" spans="1:55">
      <c r="A148" s="903"/>
      <c r="B148" s="903"/>
      <c r="C148" s="904"/>
      <c r="D148" s="904"/>
      <c r="E148" s="904"/>
    </row>
    <row r="149" spans="1:55">
      <c r="A149" s="903"/>
      <c r="B149" s="903"/>
      <c r="C149" s="904"/>
      <c r="D149" s="904"/>
      <c r="E149" s="904"/>
    </row>
    <row r="150" spans="1:55">
      <c r="A150" s="903"/>
      <c r="B150" s="903"/>
      <c r="C150" s="904"/>
      <c r="D150" s="904"/>
      <c r="E150" s="904"/>
    </row>
    <row r="151" spans="1:55">
      <c r="A151" s="903"/>
      <c r="B151" s="903"/>
      <c r="C151" s="904"/>
      <c r="D151" s="904"/>
      <c r="E151" s="904"/>
    </row>
    <row r="152" spans="1:55">
      <c r="A152" s="903"/>
      <c r="B152" s="903"/>
      <c r="C152" s="904"/>
      <c r="D152" s="904"/>
      <c r="E152" s="904"/>
    </row>
    <row r="153" spans="1:55">
      <c r="A153" s="903"/>
      <c r="B153" s="903"/>
      <c r="C153" s="904"/>
      <c r="D153" s="904"/>
      <c r="E153" s="904"/>
    </row>
    <row r="154" spans="1:55">
      <c r="A154" s="903"/>
      <c r="B154" s="903"/>
      <c r="C154" s="904"/>
      <c r="D154" s="904"/>
      <c r="E154" s="904"/>
    </row>
    <row r="155" spans="1:55">
      <c r="A155" s="903"/>
      <c r="B155" s="903"/>
      <c r="C155" s="904"/>
      <c r="D155" s="904"/>
      <c r="E155" s="904"/>
    </row>
    <row r="156" spans="1:55">
      <c r="A156" s="903"/>
      <c r="B156" s="903"/>
      <c r="C156" s="904"/>
      <c r="D156" s="904"/>
      <c r="E156" s="904"/>
    </row>
    <row r="157" spans="1:55">
      <c r="A157" s="903"/>
      <c r="B157" s="903"/>
      <c r="C157" s="904"/>
      <c r="D157" s="904"/>
      <c r="E157" s="904"/>
    </row>
    <row r="158" spans="1:55">
      <c r="A158" s="903"/>
      <c r="B158" s="903"/>
      <c r="C158" s="904"/>
      <c r="D158" s="904"/>
      <c r="E158" s="904"/>
    </row>
    <row r="159" spans="1:55">
      <c r="A159" s="903"/>
      <c r="B159" s="903"/>
      <c r="C159" s="904"/>
      <c r="D159" s="904"/>
      <c r="E159" s="904"/>
    </row>
    <row r="160" spans="1:55">
      <c r="A160" s="903"/>
      <c r="B160" s="903"/>
      <c r="C160" s="904"/>
      <c r="D160" s="904"/>
      <c r="E160" s="904"/>
    </row>
    <row r="161" spans="1:5">
      <c r="A161" s="903"/>
      <c r="B161" s="906"/>
      <c r="C161" s="904"/>
      <c r="D161" s="904"/>
      <c r="E161" s="904"/>
    </row>
    <row r="162" spans="1:5">
      <c r="A162" s="903"/>
      <c r="B162" s="906"/>
      <c r="C162" s="904"/>
      <c r="D162" s="904"/>
      <c r="E162" s="904"/>
    </row>
    <row r="163" spans="1:5">
      <c r="A163" s="907"/>
      <c r="B163" s="907"/>
      <c r="C163" s="904"/>
      <c r="D163" s="904"/>
      <c r="E163" s="904"/>
    </row>
    <row r="164" spans="1:5">
      <c r="A164" s="907"/>
      <c r="B164" s="907"/>
      <c r="C164" s="904"/>
      <c r="D164" s="904"/>
      <c r="E164" s="904"/>
    </row>
    <row r="165" spans="1:5">
      <c r="A165" s="900"/>
      <c r="B165" s="900"/>
      <c r="C165" s="904"/>
      <c r="D165" s="904"/>
      <c r="E165" s="904"/>
    </row>
    <row r="166" spans="1:5">
      <c r="A166" s="908"/>
      <c r="B166" s="908"/>
      <c r="C166" s="904"/>
      <c r="D166" s="904"/>
      <c r="E166" s="904"/>
    </row>
    <row r="167" spans="1:5">
      <c r="A167" s="901"/>
      <c r="B167" s="909"/>
      <c r="C167" s="904"/>
      <c r="D167" s="904"/>
      <c r="E167" s="904"/>
    </row>
    <row r="168" spans="1:5">
      <c r="A168" s="899"/>
      <c r="B168" s="899"/>
      <c r="C168" s="904"/>
      <c r="D168" s="904"/>
      <c r="E168" s="904"/>
    </row>
    <row r="169" spans="1:5">
      <c r="A169" s="907"/>
      <c r="B169" s="907"/>
      <c r="C169" s="904"/>
      <c r="D169" s="904"/>
      <c r="E169" s="904"/>
    </row>
    <row r="170" spans="1:5">
      <c r="A170" s="910"/>
      <c r="B170" s="910"/>
      <c r="C170" s="904"/>
      <c r="D170" s="904"/>
      <c r="E170" s="904"/>
    </row>
    <row r="171" spans="1:5" ht="14.4">
      <c r="C171" s="911"/>
      <c r="D171" s="912"/>
      <c r="E171" s="911"/>
    </row>
    <row r="172" spans="1:5" ht="14.4">
      <c r="C172" s="911"/>
      <c r="D172" s="911"/>
      <c r="E172" s="911"/>
    </row>
    <row r="173" spans="1:5" ht="14.4">
      <c r="C173" s="911"/>
      <c r="D173" s="911"/>
      <c r="E173" s="911"/>
    </row>
    <row r="174" spans="1:5" ht="14.4">
      <c r="A174" s="291"/>
      <c r="C174" s="911"/>
      <c r="D174" s="911"/>
      <c r="E174" s="911"/>
    </row>
    <row r="175" spans="1:5" ht="14.4">
      <c r="C175" s="911"/>
      <c r="D175" s="911"/>
      <c r="E175" s="911"/>
    </row>
    <row r="176" spans="1:5" ht="14.4">
      <c r="C176" s="911"/>
      <c r="D176" s="912"/>
      <c r="E176" s="911"/>
    </row>
    <row r="177" spans="1:5" ht="14.4">
      <c r="C177" s="911"/>
      <c r="D177" s="912"/>
      <c r="E177" s="911"/>
    </row>
    <row r="178" spans="1:5" ht="14.4">
      <c r="C178" s="911"/>
      <c r="D178" s="911"/>
      <c r="E178" s="911"/>
    </row>
    <row r="179" spans="1:5" ht="14.4">
      <c r="A179" s="913"/>
      <c r="B179" s="913"/>
      <c r="C179" s="911"/>
      <c r="D179" s="911"/>
      <c r="E179" s="911"/>
    </row>
    <row r="180" spans="1:5" ht="14.4">
      <c r="C180" s="911"/>
      <c r="D180" s="911"/>
      <c r="E180" s="911"/>
    </row>
    <row r="181" spans="1:5" ht="14.4">
      <c r="C181" s="911"/>
      <c r="D181" s="911"/>
      <c r="E181" s="911"/>
    </row>
    <row r="182" spans="1:5" ht="14.4">
      <c r="A182" s="914"/>
      <c r="B182" s="915"/>
      <c r="C182" s="911"/>
      <c r="D182" s="911"/>
      <c r="E182" s="911"/>
    </row>
    <row r="183" spans="1:5" ht="14.4">
      <c r="C183" s="911"/>
      <c r="D183" s="911"/>
      <c r="E183" s="911"/>
    </row>
    <row r="184" spans="1:5" ht="14.4">
      <c r="C184" s="911"/>
      <c r="D184" s="911"/>
      <c r="E184" s="911"/>
    </row>
    <row r="185" spans="1:5" ht="14.4">
      <c r="C185" s="911"/>
      <c r="D185" s="911"/>
      <c r="E185" s="911"/>
    </row>
    <row r="186" spans="1:5" ht="14.4">
      <c r="C186" s="911"/>
      <c r="D186" s="911"/>
      <c r="E186" s="911"/>
    </row>
    <row r="187" spans="1:5" ht="14.4">
      <c r="A187" s="913"/>
      <c r="B187" s="913"/>
      <c r="C187" s="911"/>
      <c r="D187" s="911"/>
      <c r="E187" s="911"/>
    </row>
    <row r="188" spans="1:5" ht="14.4">
      <c r="C188" s="911"/>
      <c r="D188" s="911"/>
      <c r="E188" s="911"/>
    </row>
    <row r="189" spans="1:5">
      <c r="A189" s="900"/>
      <c r="B189" s="900"/>
      <c r="C189" s="904"/>
      <c r="D189" s="904"/>
      <c r="E189" s="904"/>
    </row>
    <row r="190" spans="1:5">
      <c r="A190" s="901"/>
      <c r="B190" s="909"/>
      <c r="C190" s="904"/>
      <c r="D190" s="904"/>
      <c r="E190" s="904"/>
    </row>
    <row r="191" spans="1:5">
      <c r="A191" s="907"/>
      <c r="B191" s="907"/>
      <c r="C191" s="904"/>
      <c r="D191" s="904"/>
      <c r="E191" s="904"/>
    </row>
    <row r="192" spans="1:5" ht="16.8">
      <c r="A192" s="910"/>
      <c r="B192" s="910"/>
      <c r="C192" s="904"/>
      <c r="D192" s="916"/>
      <c r="E192" s="904"/>
    </row>
    <row r="193" spans="1:5" ht="14.4">
      <c r="C193" s="911"/>
      <c r="D193" s="911"/>
      <c r="E193" s="911"/>
    </row>
    <row r="194" spans="1:5" ht="14.4">
      <c r="C194" s="911"/>
      <c r="D194" s="911"/>
      <c r="E194" s="911"/>
    </row>
    <row r="195" spans="1:5" ht="14.4">
      <c r="A195" s="913"/>
      <c r="B195" s="913"/>
      <c r="C195" s="911"/>
      <c r="D195" s="911"/>
      <c r="E195" s="911"/>
    </row>
    <row r="196" spans="1:5" ht="14.4">
      <c r="C196" s="911"/>
      <c r="D196" s="911"/>
      <c r="E196" s="911"/>
    </row>
    <row r="197" spans="1:5" ht="14.4">
      <c r="A197" s="914"/>
      <c r="B197" s="915"/>
      <c r="C197" s="911"/>
      <c r="D197" s="911"/>
      <c r="E197" s="911"/>
    </row>
    <row r="198" spans="1:5">
      <c r="A198" s="899"/>
      <c r="B198" s="917"/>
      <c r="C198" s="904"/>
      <c r="D198" s="904"/>
      <c r="E198" s="904"/>
    </row>
    <row r="199" spans="1:5">
      <c r="A199" s="899"/>
      <c r="B199" s="917"/>
      <c r="C199" s="904"/>
      <c r="D199" s="904"/>
      <c r="E199" s="904"/>
    </row>
    <row r="200" spans="1:5">
      <c r="A200" s="917"/>
      <c r="B200" s="917"/>
      <c r="C200" s="904"/>
      <c r="D200" s="904"/>
      <c r="E200" s="904"/>
    </row>
    <row r="201" spans="1:5">
      <c r="A201" s="900"/>
      <c r="B201" s="900"/>
      <c r="C201" s="904"/>
      <c r="D201" s="904"/>
      <c r="E201" s="904"/>
    </row>
    <row r="202" spans="1:5">
      <c r="A202" s="917"/>
      <c r="B202" s="917"/>
      <c r="C202" s="904"/>
      <c r="D202" s="904"/>
      <c r="E202" s="904"/>
    </row>
    <row r="203" spans="1:5">
      <c r="A203" s="901"/>
      <c r="B203" s="909"/>
      <c r="C203" s="904"/>
      <c r="D203" s="904"/>
      <c r="E203" s="904"/>
    </row>
    <row r="204" spans="1:5">
      <c r="A204" s="907"/>
      <c r="B204" s="907"/>
      <c r="C204" s="904"/>
      <c r="D204" s="904"/>
      <c r="E204" s="904"/>
    </row>
    <row r="205" spans="1:5">
      <c r="A205" s="907"/>
      <c r="B205" s="907"/>
      <c r="C205" s="904"/>
      <c r="D205" s="904"/>
      <c r="E205" s="904"/>
    </row>
    <row r="206" spans="1:5">
      <c r="A206" s="900"/>
      <c r="B206" s="908"/>
      <c r="C206" s="904"/>
      <c r="D206" s="904"/>
      <c r="E206" s="904"/>
    </row>
    <row r="207" spans="1:5">
      <c r="A207" s="907"/>
      <c r="B207" s="907"/>
      <c r="C207" s="904"/>
      <c r="D207" s="904"/>
      <c r="E207" s="904"/>
    </row>
    <row r="208" spans="1:5">
      <c r="A208" s="907"/>
      <c r="B208" s="907"/>
      <c r="C208" s="904"/>
      <c r="D208" s="904"/>
      <c r="E208" s="904"/>
    </row>
    <row r="209" spans="1:5" ht="14.4">
      <c r="A209" s="914"/>
      <c r="B209" s="918"/>
      <c r="C209" s="904"/>
      <c r="D209" s="904"/>
      <c r="E209" s="904"/>
    </row>
    <row r="210" spans="1:5" ht="14.4">
      <c r="C210" s="919"/>
      <c r="D210" s="919"/>
      <c r="E210" s="919"/>
    </row>
    <row r="211" spans="1:5" ht="14.4">
      <c r="C211" s="911"/>
      <c r="D211" s="911"/>
      <c r="E211" s="911"/>
    </row>
    <row r="212" spans="1:5" ht="14.4">
      <c r="A212" s="920"/>
      <c r="B212" s="921"/>
      <c r="C212" s="911"/>
      <c r="D212" s="911"/>
      <c r="E212" s="911"/>
    </row>
    <row r="213" spans="1:5" ht="14.4">
      <c r="C213" s="911"/>
      <c r="D213" s="911"/>
      <c r="E213" s="911"/>
    </row>
    <row r="214" spans="1:5" ht="14.4">
      <c r="A214" s="914"/>
      <c r="B214" s="915"/>
      <c r="C214" s="911"/>
      <c r="D214" s="911"/>
      <c r="E214" s="911"/>
    </row>
    <row r="215" spans="1:5" ht="14.4">
      <c r="B215" s="915"/>
      <c r="C215" s="911"/>
      <c r="D215" s="911"/>
      <c r="E215" s="911"/>
    </row>
    <row r="216" spans="1:5" ht="14.4">
      <c r="A216" s="291"/>
      <c r="C216" s="911"/>
      <c r="D216" s="911"/>
      <c r="E216" s="911"/>
    </row>
    <row r="217" spans="1:5" ht="14.4">
      <c r="A217" s="291"/>
      <c r="C217" s="911"/>
      <c r="D217" s="911"/>
      <c r="E217" s="911"/>
    </row>
    <row r="218" spans="1:5" ht="14.4">
      <c r="A218" s="920"/>
      <c r="C218" s="911"/>
      <c r="D218" s="911"/>
      <c r="E218" s="911"/>
    </row>
    <row r="219" spans="1:5" ht="14.4">
      <c r="C219" s="911"/>
      <c r="D219" s="911"/>
      <c r="E219" s="911"/>
    </row>
    <row r="220" spans="1:5" ht="14.4">
      <c r="A220" s="914"/>
      <c r="B220" s="915"/>
      <c r="C220" s="911"/>
      <c r="D220" s="911"/>
      <c r="E220" s="911"/>
    </row>
    <row r="221" spans="1:5" ht="14.4">
      <c r="A221" s="922"/>
      <c r="B221" s="915"/>
      <c r="C221" s="911"/>
      <c r="D221" s="911"/>
      <c r="E221" s="911"/>
    </row>
    <row r="222" spans="1:5" ht="14.4">
      <c r="A222" s="922"/>
      <c r="B222" s="915"/>
      <c r="C222" s="911"/>
      <c r="D222" s="911"/>
      <c r="E222" s="911"/>
    </row>
    <row r="223" spans="1:5" ht="14.4">
      <c r="A223" s="922"/>
      <c r="B223" s="915"/>
      <c r="C223" s="911"/>
      <c r="D223" s="911"/>
      <c r="E223" s="911"/>
    </row>
    <row r="224" spans="1:5" ht="14.4">
      <c r="A224" s="922"/>
      <c r="B224" s="915"/>
      <c r="C224" s="911"/>
      <c r="D224" s="911"/>
      <c r="E224" s="911"/>
    </row>
    <row r="225" spans="1:5" ht="14.4">
      <c r="A225" s="913"/>
      <c r="B225" s="915"/>
      <c r="C225" s="911"/>
      <c r="D225" s="911"/>
      <c r="E225" s="911"/>
    </row>
    <row r="226" spans="1:5" ht="14.4">
      <c r="C226" s="911"/>
      <c r="D226" s="911"/>
      <c r="E226" s="911"/>
    </row>
    <row r="227" spans="1:5" ht="14.4">
      <c r="A227" s="914"/>
      <c r="B227" s="915"/>
      <c r="C227" s="911"/>
      <c r="D227" s="911"/>
      <c r="E227" s="911"/>
    </row>
    <row r="228" spans="1:5" ht="14.4">
      <c r="A228" s="291"/>
      <c r="C228" s="919"/>
      <c r="D228" s="919"/>
      <c r="E228" s="919"/>
    </row>
    <row r="229" spans="1:5" ht="14.4">
      <c r="A229" s="291"/>
      <c r="C229" s="919"/>
      <c r="D229" s="919"/>
      <c r="E229" s="919"/>
    </row>
    <row r="230" spans="1:5" ht="14.4">
      <c r="C230" s="919"/>
      <c r="D230" s="919"/>
      <c r="E230" s="919"/>
    </row>
    <row r="231" spans="1:5" ht="14.4">
      <c r="C231" s="919"/>
      <c r="D231" s="919"/>
      <c r="E231" s="919"/>
    </row>
    <row r="232" spans="1:5" ht="14.4">
      <c r="C232" s="911"/>
      <c r="D232" s="911"/>
      <c r="E232" s="911"/>
    </row>
    <row r="233" spans="1:5" ht="14.4">
      <c r="A233" s="920"/>
      <c r="C233" s="911"/>
      <c r="D233" s="911"/>
      <c r="E233" s="911"/>
    </row>
    <row r="234" spans="1:5" ht="14.4">
      <c r="C234" s="911"/>
      <c r="D234" s="911"/>
      <c r="E234" s="911"/>
    </row>
    <row r="235" spans="1:5" ht="14.4">
      <c r="A235" s="914"/>
      <c r="B235" s="915"/>
      <c r="C235" s="911"/>
      <c r="D235" s="911"/>
      <c r="E235" s="911"/>
    </row>
    <row r="236" spans="1:5" ht="14.4">
      <c r="C236" s="911"/>
      <c r="D236" s="911"/>
      <c r="E236" s="911"/>
    </row>
    <row r="237" spans="1:5" ht="14.4">
      <c r="C237" s="911"/>
      <c r="D237" s="911"/>
      <c r="E237" s="911"/>
    </row>
    <row r="238" spans="1:5" ht="14.4">
      <c r="A238" s="920"/>
      <c r="B238" s="921"/>
      <c r="C238" s="911"/>
      <c r="D238" s="911"/>
      <c r="E238" s="911"/>
    </row>
    <row r="239" spans="1:5">
      <c r="A239" s="900"/>
      <c r="B239" s="900"/>
      <c r="C239" s="904"/>
      <c r="D239" s="904"/>
      <c r="E239" s="904"/>
    </row>
    <row r="240" spans="1:5">
      <c r="A240" s="907"/>
      <c r="B240" s="907"/>
      <c r="C240" s="904"/>
      <c r="D240" s="904"/>
      <c r="E240" s="904"/>
    </row>
    <row r="241" spans="1:5">
      <c r="A241" s="923"/>
      <c r="B241" s="923"/>
      <c r="C241" s="904"/>
      <c r="D241" s="904"/>
      <c r="E241" s="904"/>
    </row>
  </sheetData>
  <mergeCells count="87">
    <mergeCell ref="E90:E99"/>
    <mergeCell ref="A102:A124"/>
    <mergeCell ref="A36:A64"/>
    <mergeCell ref="B36:B42"/>
    <mergeCell ref="A89:A99"/>
    <mergeCell ref="B90:B99"/>
    <mergeCell ref="D90:D99"/>
    <mergeCell ref="A77:A88"/>
    <mergeCell ref="B77:B79"/>
    <mergeCell ref="A66:A75"/>
    <mergeCell ref="B66:B69"/>
    <mergeCell ref="C66:C69"/>
    <mergeCell ref="B74:B75"/>
    <mergeCell ref="D77:D79"/>
    <mergeCell ref="E77:E79"/>
    <mergeCell ref="B80:B85"/>
    <mergeCell ref="A6:A34"/>
    <mergeCell ref="B6:B15"/>
    <mergeCell ref="C12:C15"/>
    <mergeCell ref="B22:B32"/>
    <mergeCell ref="C22:C30"/>
    <mergeCell ref="B33:B34"/>
    <mergeCell ref="C33:C34"/>
    <mergeCell ref="C75:C79"/>
    <mergeCell ref="C86:C87"/>
    <mergeCell ref="D66:D69"/>
    <mergeCell ref="E66:E69"/>
    <mergeCell ref="B70:B73"/>
    <mergeCell ref="C70:C73"/>
    <mergeCell ref="D70:D73"/>
    <mergeCell ref="E70:E73"/>
    <mergeCell ref="D74:D75"/>
    <mergeCell ref="E74:E75"/>
    <mergeCell ref="B86:B88"/>
    <mergeCell ref="D86:D88"/>
    <mergeCell ref="E86:E88"/>
    <mergeCell ref="C80:C85"/>
    <mergeCell ref="D80:D85"/>
    <mergeCell ref="E80:E85"/>
    <mergeCell ref="B56:B64"/>
    <mergeCell ref="C56:C64"/>
    <mergeCell ref="D56:D64"/>
    <mergeCell ref="E56:E64"/>
    <mergeCell ref="B43:B52"/>
    <mergeCell ref="C43:C49"/>
    <mergeCell ref="D43:D49"/>
    <mergeCell ref="E43:E49"/>
    <mergeCell ref="C50:C52"/>
    <mergeCell ref="D50:D52"/>
    <mergeCell ref="E50:E52"/>
    <mergeCell ref="B53:B55"/>
    <mergeCell ref="C53:C54"/>
    <mergeCell ref="D53:D54"/>
    <mergeCell ref="E53:E54"/>
    <mergeCell ref="D33:D34"/>
    <mergeCell ref="E33:E34"/>
    <mergeCell ref="D12:D15"/>
    <mergeCell ref="E12:E15"/>
    <mergeCell ref="B16:B21"/>
    <mergeCell ref="C16:C19"/>
    <mergeCell ref="D16:D19"/>
    <mergeCell ref="E16:E19"/>
    <mergeCell ref="C20:C21"/>
    <mergeCell ref="D20:D21"/>
    <mergeCell ref="E20:E21"/>
    <mergeCell ref="C31:C32"/>
    <mergeCell ref="D22:D30"/>
    <mergeCell ref="E22:E30"/>
    <mergeCell ref="AA4:AB4"/>
    <mergeCell ref="C6:C11"/>
    <mergeCell ref="D6:D11"/>
    <mergeCell ref="E6:E11"/>
    <mergeCell ref="V4:Y4"/>
    <mergeCell ref="C36:C38"/>
    <mergeCell ref="D36:D38"/>
    <mergeCell ref="E36:E38"/>
    <mergeCell ref="C39:C42"/>
    <mergeCell ref="D39:D42"/>
    <mergeCell ref="E39:E42"/>
    <mergeCell ref="H3:K3"/>
    <mergeCell ref="L3:O3"/>
    <mergeCell ref="R3:T3"/>
    <mergeCell ref="H4:K4"/>
    <mergeCell ref="L4:O4"/>
    <mergeCell ref="R4:R5"/>
    <mergeCell ref="S4:S5"/>
    <mergeCell ref="T4:T5"/>
  </mergeCells>
  <conditionalFormatting sqref="H16:K17 H56:K63 H51:K52 H32:K32 H34:K40 H72:K73 H89:K90">
    <cfRule type="notContainsBlanks" dxfId="628" priority="46">
      <formula>LEN(TRIM(H16))&gt;0</formula>
    </cfRule>
  </conditionalFormatting>
  <conditionalFormatting sqref="L16:O17 L56:O63 L51:O52 L32:O32 L34:O40 L72:O73 L80:O80 L89:O90">
    <cfRule type="notContainsBlanks" dxfId="627" priority="45">
      <formula>LEN(TRIM(L16))&gt;0</formula>
    </cfRule>
  </conditionalFormatting>
  <conditionalFormatting sqref="P16:P32 P34:P73 P75:P80 P89:P90">
    <cfRule type="colorScale" priority="4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4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5">
    <cfRule type="colorScale" priority="4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82:P87">
    <cfRule type="colorScale" priority="4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11">
    <cfRule type="notContainsBlanks" dxfId="626" priority="40">
      <formula>LEN(TRIM(H6))&gt;0</formula>
    </cfRule>
  </conditionalFormatting>
  <conditionalFormatting sqref="L6:O11">
    <cfRule type="notContainsBlanks" dxfId="625" priority="39">
      <formula>LEN(TRIM(L6))&gt;0</formula>
    </cfRule>
  </conditionalFormatting>
  <conditionalFormatting sqref="H12:K15">
    <cfRule type="notContainsBlanks" dxfId="624" priority="38">
      <formula>LEN(TRIM(H12))&gt;0</formula>
    </cfRule>
  </conditionalFormatting>
  <conditionalFormatting sqref="L12:O15">
    <cfRule type="notContainsBlanks" dxfId="623" priority="37">
      <formula>LEN(TRIM(L12))&gt;0</formula>
    </cfRule>
  </conditionalFormatting>
  <conditionalFormatting sqref="H18:K21">
    <cfRule type="notContainsBlanks" dxfId="622" priority="36">
      <formula>LEN(TRIM(H18))&gt;0</formula>
    </cfRule>
  </conditionalFormatting>
  <conditionalFormatting sqref="L18:O21">
    <cfRule type="notContainsBlanks" dxfId="621" priority="35">
      <formula>LEN(TRIM(L18))&gt;0</formula>
    </cfRule>
  </conditionalFormatting>
  <conditionalFormatting sqref="H22:K31">
    <cfRule type="notContainsBlanks" dxfId="620" priority="34">
      <formula>LEN(TRIM(H22))&gt;0</formula>
    </cfRule>
  </conditionalFormatting>
  <conditionalFormatting sqref="L22:O31">
    <cfRule type="notContainsBlanks" dxfId="619" priority="33">
      <formula>LEN(TRIM(L22))&gt;0</formula>
    </cfRule>
  </conditionalFormatting>
  <conditionalFormatting sqref="H41:K46">
    <cfRule type="notContainsBlanks" dxfId="618" priority="32">
      <formula>LEN(TRIM(H41))&gt;0</formula>
    </cfRule>
  </conditionalFormatting>
  <conditionalFormatting sqref="L41:O46">
    <cfRule type="notContainsBlanks" dxfId="617" priority="31">
      <formula>LEN(TRIM(L41))&gt;0</formula>
    </cfRule>
  </conditionalFormatting>
  <conditionalFormatting sqref="H47:K50">
    <cfRule type="notContainsBlanks" dxfId="616" priority="30">
      <formula>LEN(TRIM(H47))&gt;0</formula>
    </cfRule>
  </conditionalFormatting>
  <conditionalFormatting sqref="L47:O50">
    <cfRule type="notContainsBlanks" dxfId="615" priority="29">
      <formula>LEN(TRIM(L47))&gt;0</formula>
    </cfRule>
  </conditionalFormatting>
  <conditionalFormatting sqref="H53:K55">
    <cfRule type="notContainsBlanks" dxfId="614" priority="28">
      <formula>LEN(TRIM(H53))&gt;0</formula>
    </cfRule>
  </conditionalFormatting>
  <conditionalFormatting sqref="L53:O55">
    <cfRule type="notContainsBlanks" dxfId="613" priority="27">
      <formula>LEN(TRIM(L53))&gt;0</formula>
    </cfRule>
  </conditionalFormatting>
  <conditionalFormatting sqref="H64:K67">
    <cfRule type="notContainsBlanks" dxfId="612" priority="26">
      <formula>LEN(TRIM(H64))&gt;0</formula>
    </cfRule>
  </conditionalFormatting>
  <conditionalFormatting sqref="L64:O67">
    <cfRule type="notContainsBlanks" dxfId="611" priority="25">
      <formula>LEN(TRIM(L64))&gt;0</formula>
    </cfRule>
  </conditionalFormatting>
  <conditionalFormatting sqref="H68:K69 H71:K71">
    <cfRule type="notContainsBlanks" dxfId="610" priority="24">
      <formula>LEN(TRIM(H68))&gt;0</formula>
    </cfRule>
  </conditionalFormatting>
  <conditionalFormatting sqref="L68:O71">
    <cfRule type="notContainsBlanks" dxfId="609" priority="23">
      <formula>LEN(TRIM(L68))&gt;0</formula>
    </cfRule>
  </conditionalFormatting>
  <conditionalFormatting sqref="H75:K79">
    <cfRule type="notContainsBlanks" dxfId="608" priority="22">
      <formula>LEN(TRIM(H75))&gt;0</formula>
    </cfRule>
  </conditionalFormatting>
  <conditionalFormatting sqref="L75:O79">
    <cfRule type="notContainsBlanks" dxfId="607" priority="21">
      <formula>LEN(TRIM(L75))&gt;0</formula>
    </cfRule>
  </conditionalFormatting>
  <conditionalFormatting sqref="H82:K83">
    <cfRule type="notContainsBlanks" dxfId="606" priority="20">
      <formula>LEN(TRIM(H82))&gt;0</formula>
    </cfRule>
  </conditionalFormatting>
  <conditionalFormatting sqref="L82:O83">
    <cfRule type="notContainsBlanks" dxfId="605" priority="19">
      <formula>LEN(TRIM(L82))&gt;0</formula>
    </cfRule>
  </conditionalFormatting>
  <conditionalFormatting sqref="H84:K87">
    <cfRule type="notContainsBlanks" dxfId="604" priority="18">
      <formula>LEN(TRIM(H84))&gt;0</formula>
    </cfRule>
  </conditionalFormatting>
  <conditionalFormatting sqref="L84:O87">
    <cfRule type="notContainsBlanks" dxfId="603" priority="17">
      <formula>LEN(TRIM(L84))&gt;0</formula>
    </cfRule>
  </conditionalFormatting>
  <conditionalFormatting sqref="H70:K70">
    <cfRule type="notContainsBlanks" dxfId="602" priority="16">
      <formula>LEN(TRIM(H70))&gt;0</formula>
    </cfRule>
  </conditionalFormatting>
  <conditionalFormatting sqref="P81">
    <cfRule type="colorScale" priority="1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81:K81">
    <cfRule type="notContainsBlanks" dxfId="601" priority="14">
      <formula>LEN(TRIM(H81))&gt;0</formula>
    </cfRule>
  </conditionalFormatting>
  <conditionalFormatting sqref="L81:O81">
    <cfRule type="notContainsBlanks" dxfId="600" priority="13">
      <formula>LEN(TRIM(L81))&gt;0</formula>
    </cfRule>
  </conditionalFormatting>
  <conditionalFormatting sqref="H80:K80">
    <cfRule type="notContainsBlanks" dxfId="599" priority="12">
      <formula>LEN(TRIM(H80))&gt;0</formula>
    </cfRule>
  </conditionalFormatting>
  <conditionalFormatting sqref="P91:Q93 P96:Q96">
    <cfRule type="colorScale" priority="1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94:Q94">
    <cfRule type="colorScale" priority="1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96:K96 H91:K94">
    <cfRule type="notContainsBlanks" dxfId="598" priority="9">
      <formula>LEN(TRIM(H91))&gt;0</formula>
    </cfRule>
  </conditionalFormatting>
  <conditionalFormatting sqref="N91:O94 N96:O96">
    <cfRule type="notContainsBlanks" dxfId="597" priority="8">
      <formula>LEN(TRIM(N91))&gt;0</formula>
    </cfRule>
  </conditionalFormatting>
  <conditionalFormatting sqref="P95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91:M96">
    <cfRule type="notContainsBlanks" dxfId="596" priority="4">
      <formula>LEN(TRIM(L91))&gt;0</formula>
    </cfRule>
  </conditionalFormatting>
  <conditionalFormatting sqref="P2">
    <cfRule type="colorScale" priority="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3:K5">
    <cfRule type="notContainsBlanks" dxfId="595" priority="2">
      <formula>LEN(TRIM(H3))&gt;0</formula>
    </cfRule>
  </conditionalFormatting>
  <conditionalFormatting sqref="L3:O5">
    <cfRule type="notContainsBlanks" dxfId="594" priority="1">
      <formula>LEN(TRIM(L3))&gt;0</formula>
    </cfRule>
  </conditionalFormatting>
  <pageMargins left="0.7" right="0.7" top="0.75" bottom="0.75" header="0.3" footer="0.3"/>
  <pageSetup orientation="portrait" verticalDpi="36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notContainsBlanks" priority="6" id="{1BC7820F-6C88-4B68-B48F-9E54F66341B7}">
            <xm:f>LEN(TRIM('NBC ORongai'!#REF!))&gt;0</xm:f>
            <x14:dxf>
              <fill>
                <patternFill>
                  <bgColor theme="4" tint="0.59996337778862885"/>
                </patternFill>
              </fill>
            </x14:dxf>
          </x14:cfRule>
          <xm:sqref>H95:K95</xm:sqref>
        </x14:conditionalFormatting>
        <x14:conditionalFormatting xmlns:xm="http://schemas.microsoft.com/office/excel/2006/main">
          <x14:cfRule type="notContainsBlanks" priority="448" id="{7F98E4CB-5CBB-4F30-B4CC-EE4D9721065E}">
            <xm:f>LEN(TRIM('NBC ORongai'!#REF!))&gt;0</xm:f>
            <x14:dxf>
              <fill>
                <patternFill>
                  <bgColor theme="7" tint="0.59996337778862885"/>
                </patternFill>
              </fill>
            </x14:dxf>
          </x14:cfRule>
          <xm:sqref>N95:O95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D224"/>
  <sheetViews>
    <sheetView topLeftCell="C2" workbookViewId="0">
      <pane xSplit="4" ySplit="4" topLeftCell="G106" activePane="bottomRight" state="frozen"/>
      <selection activeCell="C2" sqref="C2"/>
      <selection pane="topRight" activeCell="G2" sqref="G2"/>
      <selection pane="bottomLeft" activeCell="C6" sqref="C6"/>
      <selection pane="bottomRight" activeCell="V4" sqref="V4:AB5"/>
    </sheetView>
  </sheetViews>
  <sheetFormatPr defaultColWidth="9.21875" defaultRowHeight="13.8"/>
  <cols>
    <col min="1" max="1" width="3.77734375" style="964" customWidth="1"/>
    <col min="2" max="2" width="11.5546875" style="964" customWidth="1"/>
    <col min="3" max="3" width="13.6640625" style="1104" customWidth="1"/>
    <col min="4" max="4" width="10" style="1104" hidden="1" customWidth="1"/>
    <col min="5" max="5" width="13.44140625" style="964" hidden="1" customWidth="1"/>
    <col min="6" max="6" width="34" style="964" customWidth="1"/>
    <col min="7" max="7" width="7.5546875" style="964" customWidth="1"/>
    <col min="8" max="15" width="6" style="964" customWidth="1"/>
    <col min="16" max="16" width="9.21875" style="964" customWidth="1"/>
    <col min="17" max="17" width="3.77734375" style="964" hidden="1" customWidth="1"/>
    <col min="18" max="20" width="14.21875" style="964" hidden="1" customWidth="1"/>
    <col min="21" max="21" width="2.5546875" style="964" customWidth="1"/>
    <col min="22" max="25" width="33.21875" style="11" customWidth="1"/>
    <col min="26" max="26" width="2.44140625" style="11" customWidth="1"/>
    <col min="27" max="28" width="13.109375" style="11" customWidth="1"/>
    <col min="29" max="16384" width="9.21875" style="964"/>
  </cols>
  <sheetData>
    <row r="1" spans="1:212" ht="15" thickBot="1">
      <c r="A1" s="961"/>
      <c r="B1" s="962" t="s">
        <v>840</v>
      </c>
      <c r="C1" s="963"/>
      <c r="D1" s="963"/>
      <c r="E1" s="961"/>
      <c r="F1" s="961"/>
      <c r="G1" s="961"/>
      <c r="H1" s="961"/>
      <c r="I1" s="961"/>
      <c r="J1" s="961"/>
      <c r="K1" s="961"/>
      <c r="L1" s="961"/>
      <c r="M1" s="961"/>
      <c r="N1" s="961"/>
      <c r="O1" s="961"/>
      <c r="P1" s="961"/>
      <c r="Q1" s="961"/>
      <c r="R1" s="961"/>
      <c r="S1" s="961"/>
      <c r="T1" s="961"/>
      <c r="U1" s="953"/>
      <c r="V1" s="1205"/>
      <c r="W1" s="1205"/>
      <c r="X1" s="1205"/>
      <c r="Y1" s="1205"/>
      <c r="Z1" s="1205"/>
      <c r="AA1" s="1205"/>
      <c r="AB1" s="1205"/>
      <c r="AC1" s="953"/>
      <c r="AD1" s="953"/>
      <c r="AE1" s="953"/>
      <c r="AF1" s="953"/>
      <c r="AG1" s="953"/>
      <c r="AH1" s="953"/>
      <c r="AI1" s="953"/>
      <c r="AJ1" s="953"/>
      <c r="AK1" s="953"/>
      <c r="AL1" s="953"/>
      <c r="AM1" s="953"/>
      <c r="AN1" s="953"/>
      <c r="AO1" s="953"/>
      <c r="AP1" s="953"/>
      <c r="AQ1" s="953"/>
      <c r="AR1" s="953"/>
      <c r="AS1" s="953"/>
      <c r="AT1" s="953"/>
      <c r="AU1" s="953"/>
      <c r="AV1" s="953"/>
      <c r="AW1" s="953"/>
      <c r="AX1" s="953"/>
      <c r="AY1" s="953"/>
      <c r="AZ1" s="953"/>
      <c r="BA1" s="953"/>
      <c r="BB1" s="953"/>
      <c r="BC1" s="953"/>
      <c r="BD1" s="953"/>
      <c r="BE1" s="953"/>
      <c r="BF1" s="953"/>
      <c r="BG1" s="953"/>
      <c r="BH1" s="953"/>
      <c r="BI1" s="953"/>
      <c r="BJ1" s="953"/>
      <c r="BK1" s="953"/>
      <c r="BL1" s="953"/>
      <c r="BM1" s="953"/>
      <c r="BN1" s="953"/>
      <c r="BO1" s="953"/>
      <c r="BP1" s="953"/>
      <c r="BQ1" s="953"/>
      <c r="BR1" s="953"/>
      <c r="BS1" s="953"/>
      <c r="BT1" s="953"/>
      <c r="BU1" s="953"/>
      <c r="BV1" s="953"/>
      <c r="BW1" s="953"/>
      <c r="BX1" s="953"/>
      <c r="BY1" s="953"/>
      <c r="BZ1" s="953"/>
      <c r="CA1" s="953"/>
      <c r="CB1" s="953"/>
      <c r="CC1" s="953"/>
      <c r="CD1" s="953"/>
      <c r="CE1" s="953"/>
      <c r="CF1" s="953"/>
      <c r="CG1" s="953"/>
      <c r="CH1" s="953"/>
      <c r="CI1" s="953"/>
      <c r="CJ1" s="953"/>
      <c r="CK1" s="953"/>
      <c r="CL1" s="953"/>
      <c r="CM1" s="953"/>
      <c r="CN1" s="953"/>
      <c r="CO1" s="953"/>
      <c r="CP1" s="953"/>
      <c r="CQ1" s="953"/>
      <c r="CR1" s="953"/>
      <c r="CS1" s="953"/>
      <c r="CT1" s="953"/>
      <c r="CU1" s="953"/>
      <c r="CV1" s="953"/>
      <c r="CW1" s="953"/>
      <c r="CX1" s="953"/>
      <c r="CY1" s="953"/>
      <c r="CZ1" s="953"/>
      <c r="DA1" s="953"/>
      <c r="DB1" s="953"/>
      <c r="DC1" s="953"/>
      <c r="DD1" s="953"/>
      <c r="DE1" s="953"/>
      <c r="DF1" s="953"/>
      <c r="DG1" s="953"/>
      <c r="DH1" s="953"/>
      <c r="DI1" s="953"/>
      <c r="DJ1" s="953"/>
      <c r="DK1" s="953"/>
      <c r="DL1" s="953"/>
      <c r="DM1" s="953"/>
      <c r="DN1" s="953"/>
      <c r="DO1" s="953"/>
      <c r="DP1" s="953"/>
      <c r="DQ1" s="953"/>
      <c r="DR1" s="953"/>
      <c r="DS1" s="953"/>
      <c r="DT1" s="953"/>
      <c r="DU1" s="953"/>
      <c r="DV1" s="953"/>
      <c r="DW1" s="953"/>
      <c r="DX1" s="953"/>
      <c r="DY1" s="953"/>
      <c r="DZ1" s="953"/>
      <c r="EA1" s="953"/>
      <c r="EB1" s="953"/>
      <c r="EC1" s="953"/>
      <c r="ED1" s="953"/>
      <c r="EE1" s="953"/>
      <c r="EF1" s="953"/>
      <c r="EG1" s="953"/>
      <c r="EH1" s="953"/>
      <c r="EI1" s="953"/>
      <c r="EJ1" s="953"/>
      <c r="EK1" s="953"/>
      <c r="EL1" s="953"/>
      <c r="EM1" s="953"/>
      <c r="EN1" s="953"/>
      <c r="EO1" s="953"/>
      <c r="EP1" s="953"/>
      <c r="EQ1" s="953"/>
      <c r="ER1" s="953"/>
      <c r="ES1" s="953"/>
      <c r="ET1" s="953"/>
      <c r="EU1" s="953"/>
      <c r="EV1" s="953"/>
      <c r="EW1" s="953"/>
      <c r="EX1" s="953"/>
      <c r="EY1" s="953"/>
      <c r="EZ1" s="953"/>
      <c r="FA1" s="953"/>
      <c r="FB1" s="953"/>
      <c r="FC1" s="953"/>
      <c r="FD1" s="953"/>
      <c r="FE1" s="953"/>
      <c r="FF1" s="953"/>
      <c r="FG1" s="953"/>
      <c r="FH1" s="953"/>
      <c r="FI1" s="953"/>
      <c r="FJ1" s="953"/>
      <c r="FK1" s="953"/>
      <c r="FL1" s="953"/>
      <c r="FM1" s="953"/>
      <c r="FN1" s="953"/>
      <c r="FO1" s="953"/>
      <c r="FP1" s="953"/>
      <c r="FQ1" s="953"/>
      <c r="FR1" s="953"/>
      <c r="FS1" s="953"/>
      <c r="FT1" s="953"/>
      <c r="FU1" s="953"/>
      <c r="FV1" s="953"/>
      <c r="FW1" s="953"/>
      <c r="FX1" s="953"/>
      <c r="FY1" s="953"/>
      <c r="FZ1" s="953"/>
      <c r="GA1" s="953"/>
      <c r="GB1" s="953"/>
      <c r="GC1" s="953"/>
      <c r="GD1" s="953"/>
      <c r="GE1" s="953"/>
      <c r="GF1" s="953"/>
      <c r="GG1" s="953"/>
      <c r="GH1" s="953"/>
      <c r="GI1" s="953"/>
      <c r="GJ1" s="953"/>
      <c r="GK1" s="953"/>
      <c r="GL1" s="953"/>
      <c r="GM1" s="953"/>
      <c r="GN1" s="953"/>
      <c r="GO1" s="953"/>
      <c r="GP1" s="953"/>
      <c r="GQ1" s="953"/>
      <c r="GR1" s="953"/>
      <c r="GS1" s="953"/>
      <c r="GT1" s="953"/>
      <c r="GU1" s="953"/>
      <c r="GV1" s="953"/>
      <c r="GW1" s="953"/>
      <c r="GX1" s="953"/>
      <c r="GY1" s="953"/>
      <c r="GZ1" s="953"/>
      <c r="HA1" s="953"/>
      <c r="HB1" s="953"/>
      <c r="HC1" s="953"/>
      <c r="HD1" s="953"/>
    </row>
    <row r="2" spans="1:212" ht="22.5" customHeight="1" thickBot="1">
      <c r="A2" s="961"/>
      <c r="B2" s="961"/>
      <c r="C2" s="963"/>
      <c r="D2" s="963"/>
      <c r="E2" s="961"/>
      <c r="F2" s="961"/>
      <c r="G2" s="961"/>
      <c r="H2" s="961"/>
      <c r="I2" s="961"/>
      <c r="J2" s="961"/>
      <c r="K2" s="961"/>
      <c r="L2" s="965"/>
      <c r="M2" s="966"/>
      <c r="N2" s="967"/>
      <c r="O2" s="968" t="s">
        <v>31</v>
      </c>
      <c r="P2" s="969">
        <f>AVERAGE(P6:P109)</f>
        <v>0</v>
      </c>
      <c r="Q2" s="961"/>
      <c r="R2" s="961"/>
      <c r="S2" s="961"/>
      <c r="T2" s="961"/>
      <c r="U2" s="953"/>
      <c r="V2" s="1205"/>
      <c r="W2" s="1205"/>
      <c r="X2" s="1205"/>
      <c r="Y2" s="1205"/>
      <c r="Z2" s="1205"/>
      <c r="AA2" s="1205"/>
      <c r="AB2" s="1205"/>
      <c r="AC2" s="953"/>
      <c r="AD2" s="953"/>
      <c r="AE2" s="953"/>
      <c r="AF2" s="953"/>
      <c r="AG2" s="953"/>
      <c r="AH2" s="953"/>
      <c r="AI2" s="953"/>
      <c r="AJ2" s="953"/>
      <c r="AK2" s="953"/>
      <c r="AL2" s="953"/>
      <c r="AM2" s="953"/>
      <c r="AN2" s="953"/>
      <c r="AO2" s="953"/>
      <c r="AP2" s="953"/>
      <c r="AQ2" s="953"/>
      <c r="AR2" s="953"/>
      <c r="AS2" s="953"/>
      <c r="AT2" s="953"/>
      <c r="AU2" s="953"/>
      <c r="AV2" s="953"/>
      <c r="AW2" s="953"/>
      <c r="AX2" s="953"/>
      <c r="AY2" s="953"/>
      <c r="AZ2" s="953"/>
      <c r="BA2" s="953"/>
      <c r="BB2" s="953"/>
      <c r="BC2" s="953"/>
      <c r="BD2" s="953"/>
      <c r="BE2" s="953"/>
      <c r="BF2" s="953"/>
      <c r="BG2" s="953"/>
      <c r="BH2" s="953"/>
      <c r="BI2" s="953"/>
      <c r="BJ2" s="953"/>
      <c r="BK2" s="953"/>
      <c r="BL2" s="953"/>
      <c r="BM2" s="953"/>
      <c r="BN2" s="953"/>
      <c r="BO2" s="953"/>
      <c r="BP2" s="953"/>
      <c r="BQ2" s="953"/>
      <c r="BR2" s="953"/>
      <c r="BS2" s="953"/>
      <c r="BT2" s="953"/>
      <c r="BU2" s="953"/>
      <c r="BV2" s="953"/>
      <c r="BW2" s="953"/>
      <c r="BX2" s="953"/>
      <c r="BY2" s="953"/>
      <c r="BZ2" s="953"/>
      <c r="CA2" s="953"/>
      <c r="CB2" s="953"/>
      <c r="CC2" s="953"/>
      <c r="CD2" s="953"/>
      <c r="CE2" s="953"/>
      <c r="CF2" s="953"/>
      <c r="CG2" s="953"/>
      <c r="CH2" s="953"/>
      <c r="CI2" s="953"/>
      <c r="CJ2" s="953"/>
      <c r="CK2" s="953"/>
      <c r="CL2" s="953"/>
      <c r="CM2" s="953"/>
      <c r="CN2" s="953"/>
      <c r="CO2" s="953"/>
      <c r="CP2" s="953"/>
      <c r="CQ2" s="953"/>
      <c r="CR2" s="953"/>
      <c r="CS2" s="953"/>
      <c r="CT2" s="953"/>
      <c r="CU2" s="953"/>
      <c r="CV2" s="953"/>
      <c r="CW2" s="953"/>
      <c r="CX2" s="953"/>
      <c r="CY2" s="953"/>
      <c r="CZ2" s="953"/>
      <c r="DA2" s="953"/>
      <c r="DB2" s="953"/>
      <c r="DC2" s="953"/>
      <c r="DD2" s="953"/>
      <c r="DE2" s="953"/>
      <c r="DF2" s="953"/>
      <c r="DG2" s="953"/>
      <c r="DH2" s="953"/>
      <c r="DI2" s="953"/>
      <c r="DJ2" s="953"/>
      <c r="DK2" s="953"/>
      <c r="DL2" s="953"/>
      <c r="DM2" s="953"/>
      <c r="DN2" s="953"/>
      <c r="DO2" s="953"/>
      <c r="DP2" s="953"/>
      <c r="DQ2" s="953"/>
      <c r="DR2" s="953"/>
      <c r="DS2" s="953"/>
      <c r="DT2" s="953"/>
      <c r="DU2" s="953"/>
      <c r="DV2" s="953"/>
      <c r="DW2" s="953"/>
      <c r="DX2" s="953"/>
      <c r="DY2" s="953"/>
      <c r="DZ2" s="953"/>
      <c r="EA2" s="953"/>
      <c r="EB2" s="953"/>
      <c r="EC2" s="953"/>
      <c r="ED2" s="953"/>
      <c r="EE2" s="953"/>
      <c r="EF2" s="953"/>
      <c r="EG2" s="953"/>
      <c r="EH2" s="953"/>
      <c r="EI2" s="953"/>
      <c r="EJ2" s="953"/>
      <c r="EK2" s="953"/>
      <c r="EL2" s="953"/>
      <c r="EM2" s="953"/>
      <c r="EN2" s="953"/>
      <c r="EO2" s="953"/>
      <c r="EP2" s="953"/>
      <c r="EQ2" s="953"/>
      <c r="ER2" s="953"/>
      <c r="ES2" s="953"/>
      <c r="ET2" s="953"/>
      <c r="EU2" s="953"/>
      <c r="EV2" s="953"/>
      <c r="EW2" s="953"/>
      <c r="EX2" s="953"/>
      <c r="EY2" s="953"/>
      <c r="EZ2" s="953"/>
      <c r="FA2" s="953"/>
      <c r="FB2" s="953"/>
      <c r="FC2" s="953"/>
      <c r="FD2" s="953"/>
      <c r="FE2" s="953"/>
      <c r="FF2" s="953"/>
      <c r="FG2" s="953"/>
      <c r="FH2" s="953"/>
      <c r="FI2" s="953"/>
      <c r="FJ2" s="953"/>
      <c r="FK2" s="953"/>
      <c r="FL2" s="953"/>
      <c r="FM2" s="953"/>
      <c r="FN2" s="953"/>
      <c r="FO2" s="953"/>
      <c r="FP2" s="953"/>
      <c r="FQ2" s="953"/>
      <c r="FR2" s="953"/>
      <c r="FS2" s="953"/>
      <c r="FT2" s="953"/>
      <c r="FU2" s="953"/>
      <c r="FV2" s="953"/>
      <c r="FW2" s="953"/>
      <c r="FX2" s="953"/>
      <c r="FY2" s="953"/>
      <c r="FZ2" s="953"/>
      <c r="GA2" s="953"/>
      <c r="GB2" s="953"/>
      <c r="GC2" s="953"/>
      <c r="GD2" s="953"/>
      <c r="GE2" s="953"/>
      <c r="GF2" s="953"/>
      <c r="GG2" s="953"/>
      <c r="GH2" s="953"/>
      <c r="GI2" s="953"/>
      <c r="GJ2" s="953"/>
      <c r="GK2" s="953"/>
      <c r="GL2" s="953"/>
      <c r="GM2" s="953"/>
      <c r="GN2" s="953"/>
      <c r="GO2" s="953"/>
      <c r="GP2" s="953"/>
      <c r="GQ2" s="953"/>
      <c r="GR2" s="953"/>
      <c r="GS2" s="953"/>
      <c r="GT2" s="953"/>
      <c r="GU2" s="953"/>
      <c r="GV2" s="953"/>
      <c r="GW2" s="953"/>
      <c r="GX2" s="953"/>
      <c r="GY2" s="953"/>
      <c r="GZ2" s="953"/>
      <c r="HA2" s="953"/>
      <c r="HB2" s="953"/>
      <c r="HC2" s="953"/>
      <c r="HD2" s="953"/>
    </row>
    <row r="3" spans="1:212" ht="16.05" customHeight="1" thickBot="1">
      <c r="A3" s="961"/>
      <c r="B3" s="2919" t="s">
        <v>841</v>
      </c>
      <c r="C3" s="2919"/>
      <c r="D3" s="2919"/>
      <c r="E3" s="2920"/>
      <c r="F3" s="970"/>
      <c r="G3" s="971"/>
      <c r="H3" s="2921" t="s">
        <v>18</v>
      </c>
      <c r="I3" s="2922"/>
      <c r="J3" s="2922"/>
      <c r="K3" s="2923"/>
      <c r="L3" s="2924" t="s">
        <v>18</v>
      </c>
      <c r="M3" s="2925"/>
      <c r="N3" s="2925"/>
      <c r="O3" s="2926"/>
      <c r="P3" s="2915" t="s">
        <v>34</v>
      </c>
      <c r="Q3" s="961"/>
      <c r="R3" s="2892" t="s">
        <v>64</v>
      </c>
      <c r="S3" s="2893"/>
      <c r="T3" s="2894"/>
      <c r="U3" s="953"/>
      <c r="V3" s="1206"/>
      <c r="W3" s="1207"/>
      <c r="X3" s="1206"/>
      <c r="Y3" s="1207"/>
      <c r="Z3" s="1208"/>
      <c r="AA3" s="1206"/>
      <c r="AB3" s="1207"/>
      <c r="AC3" s="953"/>
      <c r="AD3" s="953"/>
      <c r="AE3" s="953"/>
      <c r="AF3" s="953"/>
      <c r="AG3" s="953"/>
      <c r="AH3" s="953"/>
      <c r="AI3" s="953"/>
      <c r="AJ3" s="953"/>
      <c r="AK3" s="953"/>
      <c r="AL3" s="953"/>
      <c r="AM3" s="953"/>
      <c r="AN3" s="953"/>
      <c r="AO3" s="953"/>
      <c r="AP3" s="953"/>
      <c r="AQ3" s="953"/>
      <c r="AR3" s="953"/>
      <c r="AS3" s="953"/>
      <c r="AT3" s="953"/>
      <c r="AU3" s="953"/>
      <c r="AV3" s="953"/>
      <c r="AW3" s="953"/>
      <c r="AX3" s="953"/>
      <c r="AY3" s="953"/>
      <c r="AZ3" s="953"/>
      <c r="BA3" s="953"/>
      <c r="BB3" s="953"/>
      <c r="BC3" s="953"/>
      <c r="BD3" s="953"/>
      <c r="BE3" s="953"/>
      <c r="BF3" s="953"/>
      <c r="BG3" s="953"/>
      <c r="BH3" s="953"/>
      <c r="BI3" s="953"/>
      <c r="BJ3" s="953"/>
      <c r="BK3" s="953"/>
      <c r="BL3" s="953"/>
      <c r="BM3" s="953"/>
      <c r="BN3" s="953"/>
      <c r="BO3" s="953"/>
      <c r="BP3" s="953"/>
      <c r="BQ3" s="953"/>
      <c r="BR3" s="953"/>
      <c r="BS3" s="953"/>
      <c r="BT3" s="953"/>
      <c r="BU3" s="953"/>
      <c r="BV3" s="953"/>
      <c r="BW3" s="953"/>
      <c r="BX3" s="953"/>
      <c r="BY3" s="953"/>
      <c r="BZ3" s="953"/>
      <c r="CA3" s="953"/>
      <c r="CB3" s="953"/>
      <c r="CC3" s="953"/>
      <c r="CD3" s="953"/>
      <c r="CE3" s="953"/>
      <c r="CF3" s="953"/>
      <c r="CG3" s="953"/>
      <c r="CH3" s="953"/>
      <c r="CI3" s="953"/>
      <c r="CJ3" s="953"/>
      <c r="CK3" s="953"/>
      <c r="CL3" s="953"/>
      <c r="CM3" s="953"/>
      <c r="CN3" s="953"/>
      <c r="CO3" s="953"/>
      <c r="CP3" s="953"/>
      <c r="CQ3" s="953"/>
      <c r="CR3" s="953"/>
      <c r="CS3" s="953"/>
      <c r="CT3" s="953"/>
      <c r="CU3" s="953"/>
      <c r="CV3" s="953"/>
      <c r="CW3" s="953"/>
      <c r="CX3" s="953"/>
      <c r="CY3" s="953"/>
      <c r="CZ3" s="953"/>
      <c r="DA3" s="953"/>
      <c r="DB3" s="953"/>
      <c r="DC3" s="953"/>
      <c r="DD3" s="953"/>
      <c r="DE3" s="953"/>
      <c r="DF3" s="953"/>
      <c r="DG3" s="953"/>
      <c r="DH3" s="953"/>
      <c r="DI3" s="953"/>
      <c r="DJ3" s="953"/>
      <c r="DK3" s="953"/>
      <c r="DL3" s="953"/>
      <c r="DM3" s="953"/>
      <c r="DN3" s="953"/>
      <c r="DO3" s="953"/>
      <c r="DP3" s="953"/>
      <c r="DQ3" s="953"/>
      <c r="DR3" s="953"/>
      <c r="DS3" s="953"/>
      <c r="DT3" s="953"/>
      <c r="DU3" s="953"/>
      <c r="DV3" s="953"/>
      <c r="DW3" s="953"/>
      <c r="DX3" s="953"/>
      <c r="DY3" s="953"/>
      <c r="DZ3" s="953"/>
      <c r="EA3" s="953"/>
      <c r="EB3" s="953"/>
      <c r="EC3" s="953"/>
      <c r="ED3" s="953"/>
      <c r="EE3" s="953"/>
      <c r="EF3" s="953"/>
      <c r="EG3" s="953"/>
      <c r="EH3" s="953"/>
      <c r="EI3" s="953"/>
      <c r="EJ3" s="953"/>
      <c r="EK3" s="953"/>
      <c r="EL3" s="953"/>
      <c r="EM3" s="953"/>
      <c r="EN3" s="953"/>
      <c r="EO3" s="953"/>
      <c r="EP3" s="953"/>
      <c r="EQ3" s="953"/>
      <c r="ER3" s="953"/>
      <c r="ES3" s="953"/>
      <c r="ET3" s="953"/>
      <c r="EU3" s="953"/>
      <c r="EV3" s="953"/>
      <c r="EW3" s="953"/>
      <c r="EX3" s="953"/>
      <c r="EY3" s="953"/>
      <c r="EZ3" s="953"/>
      <c r="FA3" s="953"/>
      <c r="FB3" s="953"/>
      <c r="FC3" s="953"/>
      <c r="FD3" s="953"/>
      <c r="FE3" s="953"/>
      <c r="FF3" s="953"/>
      <c r="FG3" s="953"/>
      <c r="FH3" s="953"/>
      <c r="FI3" s="953"/>
      <c r="FJ3" s="953"/>
      <c r="FK3" s="953"/>
      <c r="FL3" s="953"/>
      <c r="FM3" s="953"/>
      <c r="FN3" s="953"/>
      <c r="FO3" s="953"/>
      <c r="FP3" s="953"/>
      <c r="FQ3" s="953"/>
      <c r="FR3" s="953"/>
      <c r="FS3" s="953"/>
      <c r="FT3" s="953"/>
      <c r="FU3" s="953"/>
      <c r="FV3" s="953"/>
      <c r="FW3" s="953"/>
      <c r="FX3" s="953"/>
      <c r="FY3" s="953"/>
      <c r="FZ3" s="953"/>
      <c r="GA3" s="953"/>
      <c r="GB3" s="953"/>
      <c r="GC3" s="953"/>
      <c r="GD3" s="953"/>
      <c r="GE3" s="953"/>
      <c r="GF3" s="953"/>
      <c r="GG3" s="953"/>
      <c r="GH3" s="953"/>
      <c r="GI3" s="953"/>
      <c r="GJ3" s="953"/>
      <c r="GK3" s="953"/>
      <c r="GL3" s="953"/>
      <c r="GM3" s="953"/>
      <c r="GN3" s="953"/>
      <c r="GO3" s="953"/>
      <c r="GP3" s="953"/>
      <c r="GQ3" s="953"/>
      <c r="GR3" s="953"/>
      <c r="GS3" s="953"/>
      <c r="GT3" s="953"/>
      <c r="GU3" s="953"/>
      <c r="GV3" s="953"/>
      <c r="GW3" s="953"/>
      <c r="GX3" s="953"/>
      <c r="GY3" s="953"/>
      <c r="GZ3" s="953"/>
      <c r="HA3" s="953"/>
      <c r="HB3" s="953"/>
      <c r="HC3" s="953"/>
      <c r="HD3" s="953"/>
    </row>
    <row r="4" spans="1:212" ht="15.75" customHeight="1" thickBot="1">
      <c r="A4" s="961"/>
      <c r="B4" s="961"/>
      <c r="C4" s="963"/>
      <c r="D4" s="963"/>
      <c r="E4" s="961"/>
      <c r="F4" s="961"/>
      <c r="G4" s="972"/>
      <c r="H4" s="2895" t="s">
        <v>32</v>
      </c>
      <c r="I4" s="2895"/>
      <c r="J4" s="2895"/>
      <c r="K4" s="2895"/>
      <c r="L4" s="2895" t="s">
        <v>33</v>
      </c>
      <c r="M4" s="2895"/>
      <c r="N4" s="2895"/>
      <c r="O4" s="2895"/>
      <c r="P4" s="2916"/>
      <c r="Q4" s="961"/>
      <c r="R4" s="2855" t="s">
        <v>13</v>
      </c>
      <c r="S4" s="973"/>
      <c r="T4" s="2855" t="s">
        <v>842</v>
      </c>
      <c r="U4" s="953"/>
      <c r="V4" s="2842" t="s">
        <v>604</v>
      </c>
      <c r="W4" s="2843"/>
      <c r="X4" s="2843"/>
      <c r="Y4" s="2844"/>
      <c r="Z4" s="1209"/>
      <c r="AA4" s="2845" t="s">
        <v>20</v>
      </c>
      <c r="AB4" s="2846"/>
      <c r="AC4" s="953"/>
      <c r="AD4" s="953"/>
      <c r="AE4" s="953"/>
      <c r="AF4" s="953"/>
      <c r="AG4" s="953"/>
      <c r="AH4" s="953"/>
      <c r="AI4" s="953"/>
      <c r="AJ4" s="953"/>
      <c r="AK4" s="953"/>
      <c r="AL4" s="953"/>
      <c r="AM4" s="953"/>
      <c r="AN4" s="953"/>
      <c r="AO4" s="953"/>
      <c r="AP4" s="953"/>
      <c r="AQ4" s="953"/>
      <c r="AR4" s="953"/>
      <c r="AS4" s="953"/>
      <c r="AT4" s="953"/>
      <c r="AU4" s="953"/>
      <c r="AV4" s="953"/>
      <c r="AW4" s="953"/>
      <c r="AX4" s="953"/>
      <c r="AY4" s="953"/>
      <c r="AZ4" s="953"/>
      <c r="BA4" s="953"/>
      <c r="BB4" s="953"/>
      <c r="BC4" s="953"/>
      <c r="BD4" s="953"/>
      <c r="BE4" s="953"/>
      <c r="BF4" s="953"/>
      <c r="BG4" s="953"/>
      <c r="BH4" s="953"/>
      <c r="BI4" s="953"/>
      <c r="BJ4" s="953"/>
      <c r="BK4" s="953"/>
      <c r="BL4" s="953"/>
      <c r="BM4" s="953"/>
      <c r="BN4" s="953"/>
      <c r="BO4" s="953"/>
      <c r="BP4" s="953"/>
      <c r="BQ4" s="953"/>
      <c r="BR4" s="953"/>
      <c r="BS4" s="953"/>
      <c r="BT4" s="953"/>
      <c r="BU4" s="953"/>
      <c r="BV4" s="953"/>
      <c r="BW4" s="953"/>
      <c r="BX4" s="953"/>
      <c r="BY4" s="953"/>
      <c r="BZ4" s="953"/>
      <c r="CA4" s="953"/>
      <c r="CB4" s="953"/>
      <c r="CC4" s="953"/>
      <c r="CD4" s="953"/>
      <c r="CE4" s="953"/>
      <c r="CF4" s="953"/>
      <c r="CG4" s="953"/>
      <c r="CH4" s="953"/>
      <c r="CI4" s="953"/>
      <c r="CJ4" s="953"/>
      <c r="CK4" s="953"/>
      <c r="CL4" s="953"/>
      <c r="CM4" s="953"/>
      <c r="CN4" s="953"/>
      <c r="CO4" s="953"/>
      <c r="CP4" s="953"/>
      <c r="CQ4" s="953"/>
      <c r="CR4" s="953"/>
      <c r="CS4" s="953"/>
      <c r="CT4" s="953"/>
      <c r="CU4" s="953"/>
      <c r="CV4" s="953"/>
      <c r="CW4" s="953"/>
      <c r="CX4" s="953"/>
      <c r="CY4" s="953"/>
      <c r="CZ4" s="953"/>
      <c r="DA4" s="953"/>
      <c r="DB4" s="953"/>
      <c r="DC4" s="953"/>
      <c r="DD4" s="953"/>
      <c r="DE4" s="953"/>
      <c r="DF4" s="953"/>
      <c r="DG4" s="953"/>
      <c r="DH4" s="953"/>
      <c r="DI4" s="953"/>
      <c r="DJ4" s="953"/>
      <c r="DK4" s="953"/>
      <c r="DL4" s="953"/>
      <c r="DM4" s="953"/>
      <c r="DN4" s="953"/>
      <c r="DO4" s="953"/>
      <c r="DP4" s="953"/>
      <c r="DQ4" s="953"/>
      <c r="DR4" s="953"/>
      <c r="DS4" s="953"/>
      <c r="DT4" s="953"/>
      <c r="DU4" s="953"/>
      <c r="DV4" s="953"/>
      <c r="DW4" s="953"/>
      <c r="DX4" s="953"/>
      <c r="DY4" s="953"/>
      <c r="DZ4" s="953"/>
      <c r="EA4" s="953"/>
      <c r="EB4" s="953"/>
      <c r="EC4" s="953"/>
      <c r="ED4" s="953"/>
      <c r="EE4" s="953"/>
      <c r="EF4" s="953"/>
      <c r="EG4" s="953"/>
      <c r="EH4" s="953"/>
      <c r="EI4" s="953"/>
      <c r="EJ4" s="953"/>
      <c r="EK4" s="953"/>
      <c r="EL4" s="953"/>
      <c r="EM4" s="953"/>
      <c r="EN4" s="953"/>
      <c r="EO4" s="953"/>
      <c r="EP4" s="953"/>
      <c r="EQ4" s="953"/>
      <c r="ER4" s="953"/>
      <c r="ES4" s="953"/>
      <c r="ET4" s="953"/>
      <c r="EU4" s="953"/>
      <c r="EV4" s="953"/>
      <c r="EW4" s="953"/>
      <c r="EX4" s="953"/>
      <c r="EY4" s="953"/>
      <c r="EZ4" s="953"/>
      <c r="FA4" s="953"/>
      <c r="FB4" s="953"/>
      <c r="FC4" s="953"/>
      <c r="FD4" s="953"/>
      <c r="FE4" s="953"/>
      <c r="FF4" s="953"/>
      <c r="FG4" s="953"/>
      <c r="FH4" s="953"/>
      <c r="FI4" s="953"/>
      <c r="FJ4" s="953"/>
      <c r="FK4" s="953"/>
      <c r="FL4" s="953"/>
      <c r="FM4" s="953"/>
      <c r="FN4" s="953"/>
      <c r="FO4" s="953"/>
      <c r="FP4" s="953"/>
      <c r="FQ4" s="953"/>
      <c r="FR4" s="953"/>
      <c r="FS4" s="953"/>
      <c r="FT4" s="953"/>
      <c r="FU4" s="953"/>
      <c r="FV4" s="953"/>
      <c r="FW4" s="953"/>
      <c r="FX4" s="953"/>
      <c r="FY4" s="953"/>
      <c r="FZ4" s="953"/>
      <c r="GA4" s="953"/>
      <c r="GB4" s="953"/>
      <c r="GC4" s="953"/>
      <c r="GD4" s="953"/>
      <c r="GE4" s="953"/>
      <c r="GF4" s="953"/>
      <c r="GG4" s="953"/>
      <c r="GH4" s="953"/>
      <c r="GI4" s="953"/>
      <c r="GJ4" s="953"/>
      <c r="GK4" s="953"/>
      <c r="GL4" s="953"/>
      <c r="GM4" s="953"/>
      <c r="GN4" s="953"/>
      <c r="GO4" s="953"/>
      <c r="GP4" s="953"/>
      <c r="GQ4" s="953"/>
      <c r="GR4" s="953"/>
      <c r="GS4" s="953"/>
      <c r="GT4" s="953"/>
      <c r="GU4" s="953"/>
      <c r="GV4" s="953"/>
      <c r="GW4" s="953"/>
      <c r="GX4" s="953"/>
      <c r="GY4" s="953"/>
      <c r="GZ4" s="953"/>
      <c r="HA4" s="953"/>
      <c r="HB4" s="953"/>
      <c r="HC4" s="953"/>
      <c r="HD4" s="953"/>
    </row>
    <row r="5" spans="1:212" ht="28.5" customHeight="1" thickBot="1">
      <c r="A5" s="974" t="s">
        <v>843</v>
      </c>
      <c r="B5" s="959" t="s">
        <v>66</v>
      </c>
      <c r="C5" s="959" t="s">
        <v>67</v>
      </c>
      <c r="D5" s="959" t="s">
        <v>68</v>
      </c>
      <c r="E5" s="960" t="s">
        <v>69</v>
      </c>
      <c r="F5" s="1107" t="s">
        <v>585</v>
      </c>
      <c r="G5" s="975" t="s">
        <v>70</v>
      </c>
      <c r="H5" s="976" t="s">
        <v>10</v>
      </c>
      <c r="I5" s="976" t="s">
        <v>21</v>
      </c>
      <c r="J5" s="976" t="s">
        <v>22</v>
      </c>
      <c r="K5" s="976" t="s">
        <v>23</v>
      </c>
      <c r="L5" s="976" t="s">
        <v>10</v>
      </c>
      <c r="M5" s="976" t="s">
        <v>21</v>
      </c>
      <c r="N5" s="976" t="s">
        <v>22</v>
      </c>
      <c r="O5" s="976" t="s">
        <v>23</v>
      </c>
      <c r="P5" s="1274" t="s">
        <v>71</v>
      </c>
      <c r="Q5" s="961"/>
      <c r="R5" s="2856"/>
      <c r="S5" s="977" t="s">
        <v>816</v>
      </c>
      <c r="T5" s="2856"/>
      <c r="U5" s="953"/>
      <c r="V5" s="1210" t="s">
        <v>35</v>
      </c>
      <c r="W5" s="1211" t="s">
        <v>36</v>
      </c>
      <c r="X5" s="1211" t="s">
        <v>37</v>
      </c>
      <c r="Y5" s="1212" t="s">
        <v>38</v>
      </c>
      <c r="Z5" s="1213"/>
      <c r="AA5" s="1214" t="s">
        <v>2</v>
      </c>
      <c r="AB5" s="1215" t="s">
        <v>24</v>
      </c>
      <c r="AC5" s="953"/>
      <c r="AD5" s="953"/>
      <c r="AE5" s="953"/>
      <c r="AF5" s="953"/>
      <c r="AG5" s="953"/>
      <c r="AH5" s="953"/>
      <c r="AI5" s="953"/>
      <c r="AJ5" s="953"/>
      <c r="AK5" s="953"/>
      <c r="AL5" s="953"/>
      <c r="AM5" s="953"/>
      <c r="AN5" s="953"/>
      <c r="AO5" s="953"/>
      <c r="AP5" s="953"/>
      <c r="AQ5" s="953"/>
      <c r="AR5" s="953"/>
      <c r="AS5" s="953"/>
      <c r="AT5" s="953"/>
      <c r="AU5" s="953"/>
      <c r="AV5" s="953"/>
      <c r="AW5" s="953"/>
      <c r="AX5" s="953"/>
      <c r="AY5" s="953"/>
      <c r="AZ5" s="953"/>
      <c r="BA5" s="953"/>
      <c r="BB5" s="953"/>
      <c r="BC5" s="953"/>
      <c r="BD5" s="953"/>
      <c r="BE5" s="953"/>
      <c r="BF5" s="953"/>
      <c r="BG5" s="953"/>
      <c r="BH5" s="953"/>
      <c r="BI5" s="953"/>
      <c r="BJ5" s="953"/>
      <c r="BK5" s="953"/>
      <c r="BL5" s="953"/>
      <c r="BM5" s="953"/>
      <c r="BN5" s="953"/>
      <c r="BO5" s="953"/>
      <c r="BP5" s="953"/>
      <c r="BQ5" s="953"/>
      <c r="BR5" s="953"/>
      <c r="BS5" s="953"/>
      <c r="BT5" s="953"/>
      <c r="BU5" s="953"/>
      <c r="BV5" s="953"/>
      <c r="BW5" s="953"/>
      <c r="BX5" s="953"/>
      <c r="BY5" s="953"/>
      <c r="BZ5" s="953"/>
      <c r="CA5" s="953"/>
      <c r="CB5" s="953"/>
      <c r="CC5" s="953"/>
      <c r="CD5" s="953"/>
      <c r="CE5" s="953"/>
      <c r="CF5" s="953"/>
      <c r="CG5" s="953"/>
      <c r="CH5" s="953"/>
      <c r="CI5" s="953"/>
      <c r="CJ5" s="953"/>
      <c r="CK5" s="953"/>
      <c r="CL5" s="953"/>
      <c r="CM5" s="953"/>
      <c r="CN5" s="953"/>
      <c r="CO5" s="953"/>
      <c r="CP5" s="953"/>
      <c r="CQ5" s="953"/>
      <c r="CR5" s="953"/>
      <c r="CS5" s="953"/>
      <c r="CT5" s="953"/>
      <c r="CU5" s="953"/>
      <c r="CV5" s="953"/>
      <c r="CW5" s="953"/>
      <c r="CX5" s="953"/>
      <c r="CY5" s="953"/>
      <c r="CZ5" s="953"/>
      <c r="DA5" s="953"/>
      <c r="DB5" s="953"/>
      <c r="DC5" s="953"/>
      <c r="DD5" s="953"/>
      <c r="DE5" s="953"/>
      <c r="DF5" s="953"/>
      <c r="DG5" s="953"/>
      <c r="DH5" s="953"/>
      <c r="DI5" s="953"/>
      <c r="DJ5" s="953"/>
      <c r="DK5" s="953"/>
      <c r="DL5" s="953"/>
      <c r="DM5" s="953"/>
      <c r="DN5" s="953"/>
      <c r="DO5" s="953"/>
      <c r="DP5" s="953"/>
      <c r="DQ5" s="953"/>
      <c r="DR5" s="953"/>
      <c r="DS5" s="953"/>
      <c r="DT5" s="953"/>
      <c r="DU5" s="953"/>
      <c r="DV5" s="953"/>
      <c r="DW5" s="953"/>
      <c r="DX5" s="953"/>
      <c r="DY5" s="953"/>
      <c r="DZ5" s="953"/>
      <c r="EA5" s="953"/>
      <c r="EB5" s="953"/>
      <c r="EC5" s="953"/>
      <c r="ED5" s="953"/>
      <c r="EE5" s="953"/>
      <c r="EF5" s="953"/>
      <c r="EG5" s="953"/>
      <c r="EH5" s="953"/>
      <c r="EI5" s="953"/>
      <c r="EJ5" s="953"/>
      <c r="EK5" s="953"/>
      <c r="EL5" s="953"/>
      <c r="EM5" s="953"/>
      <c r="EN5" s="953"/>
      <c r="EO5" s="953"/>
      <c r="EP5" s="953"/>
      <c r="EQ5" s="953"/>
      <c r="ER5" s="953"/>
      <c r="ES5" s="953"/>
      <c r="ET5" s="953"/>
      <c r="EU5" s="953"/>
      <c r="EV5" s="953"/>
      <c r="EW5" s="953"/>
      <c r="EX5" s="953"/>
      <c r="EY5" s="953"/>
      <c r="EZ5" s="953"/>
      <c r="FA5" s="953"/>
      <c r="FB5" s="953"/>
      <c r="FC5" s="953"/>
      <c r="FD5" s="953"/>
      <c r="FE5" s="953"/>
      <c r="FF5" s="953"/>
      <c r="FG5" s="953"/>
      <c r="FH5" s="953"/>
      <c r="FI5" s="953"/>
      <c r="FJ5" s="953"/>
      <c r="FK5" s="953"/>
      <c r="FL5" s="953"/>
      <c r="FM5" s="953"/>
      <c r="FN5" s="953"/>
      <c r="FO5" s="953"/>
      <c r="FP5" s="953"/>
      <c r="FQ5" s="953"/>
      <c r="FR5" s="953"/>
      <c r="FS5" s="953"/>
      <c r="FT5" s="953"/>
      <c r="FU5" s="953"/>
      <c r="FV5" s="953"/>
      <c r="FW5" s="953"/>
      <c r="FX5" s="953"/>
      <c r="FY5" s="953"/>
      <c r="FZ5" s="953"/>
      <c r="GA5" s="953"/>
      <c r="GB5" s="953"/>
      <c r="GC5" s="953"/>
      <c r="GD5" s="953"/>
      <c r="GE5" s="953"/>
      <c r="GF5" s="953"/>
      <c r="GG5" s="953"/>
      <c r="GH5" s="953"/>
      <c r="GI5" s="953"/>
      <c r="GJ5" s="953"/>
      <c r="GK5" s="953"/>
      <c r="GL5" s="953"/>
      <c r="GM5" s="953"/>
      <c r="GN5" s="953"/>
      <c r="GO5" s="953"/>
      <c r="GP5" s="953"/>
      <c r="GQ5" s="953"/>
      <c r="GR5" s="953"/>
      <c r="GS5" s="953"/>
      <c r="GT5" s="953"/>
      <c r="GU5" s="953"/>
      <c r="GV5" s="953"/>
      <c r="GW5" s="953"/>
      <c r="GX5" s="953"/>
      <c r="GY5" s="953"/>
      <c r="GZ5" s="953"/>
      <c r="HA5" s="953"/>
      <c r="HB5" s="953"/>
      <c r="HC5" s="953"/>
      <c r="HD5" s="953"/>
    </row>
    <row r="6" spans="1:212" ht="42.45" customHeight="1">
      <c r="A6" s="2896" t="s">
        <v>844</v>
      </c>
      <c r="B6" s="2917" t="s">
        <v>845</v>
      </c>
      <c r="C6" s="2970" t="s">
        <v>74</v>
      </c>
      <c r="D6" s="2969">
        <v>0.87</v>
      </c>
      <c r="E6" s="2899" t="s">
        <v>75</v>
      </c>
      <c r="F6" s="1108" t="s">
        <v>535</v>
      </c>
      <c r="G6" s="1105">
        <v>4</v>
      </c>
      <c r="H6" s="979">
        <v>1</v>
      </c>
      <c r="I6" s="979">
        <v>1</v>
      </c>
      <c r="J6" s="979">
        <v>1</v>
      </c>
      <c r="K6" s="979">
        <v>1</v>
      </c>
      <c r="L6" s="163"/>
      <c r="M6" s="163"/>
      <c r="N6" s="163"/>
      <c r="O6" s="163"/>
      <c r="P6" s="980">
        <f t="shared" ref="P6:P61" si="0">(SUM(L6:O6)/SUM(H6:K6))</f>
        <v>0</v>
      </c>
      <c r="Q6" s="961"/>
      <c r="R6" s="981">
        <v>100000</v>
      </c>
      <c r="S6" s="982"/>
      <c r="T6" s="983">
        <v>100000</v>
      </c>
      <c r="U6" s="953"/>
      <c r="V6" s="1216"/>
      <c r="W6" s="1217"/>
      <c r="X6" s="1217"/>
      <c r="Y6" s="1218"/>
      <c r="Z6" s="1"/>
      <c r="AA6" s="1216"/>
      <c r="AB6" s="1218"/>
      <c r="AC6" s="953"/>
      <c r="AD6" s="953"/>
      <c r="AE6" s="953"/>
      <c r="AF6" s="953"/>
      <c r="AG6" s="953"/>
      <c r="AH6" s="953"/>
      <c r="AI6" s="953"/>
      <c r="AJ6" s="953"/>
      <c r="AK6" s="953"/>
      <c r="AL6" s="953"/>
      <c r="AM6" s="953"/>
      <c r="AN6" s="953"/>
      <c r="AO6" s="953"/>
      <c r="AP6" s="953"/>
      <c r="AQ6" s="953"/>
      <c r="AR6" s="953"/>
      <c r="AS6" s="953"/>
      <c r="AT6" s="953"/>
      <c r="AU6" s="953"/>
      <c r="AV6" s="953"/>
      <c r="AW6" s="953"/>
      <c r="AX6" s="953"/>
      <c r="AY6" s="953"/>
      <c r="AZ6" s="953"/>
      <c r="BA6" s="953"/>
      <c r="BB6" s="953"/>
      <c r="BC6" s="953"/>
      <c r="BD6" s="953"/>
      <c r="BE6" s="953"/>
      <c r="BF6" s="953"/>
      <c r="BG6" s="953"/>
      <c r="BH6" s="953"/>
      <c r="BI6" s="953"/>
      <c r="BJ6" s="953"/>
      <c r="BK6" s="953"/>
      <c r="BL6" s="953"/>
      <c r="BM6" s="953"/>
      <c r="BN6" s="953"/>
      <c r="BO6" s="953"/>
      <c r="BP6" s="953"/>
      <c r="BQ6" s="953"/>
      <c r="BR6" s="953"/>
      <c r="BS6" s="953"/>
      <c r="BT6" s="953"/>
      <c r="BU6" s="953"/>
      <c r="BV6" s="953"/>
      <c r="BW6" s="953"/>
      <c r="BX6" s="953"/>
      <c r="BY6" s="953"/>
      <c r="BZ6" s="953"/>
      <c r="CA6" s="953"/>
      <c r="CB6" s="953"/>
      <c r="CC6" s="953"/>
      <c r="CD6" s="953"/>
      <c r="CE6" s="953"/>
      <c r="CF6" s="953"/>
      <c r="CG6" s="953"/>
      <c r="CH6" s="953"/>
      <c r="CI6" s="953"/>
      <c r="CJ6" s="953"/>
      <c r="CK6" s="953"/>
      <c r="CL6" s="953"/>
      <c r="CM6" s="953"/>
      <c r="CN6" s="953"/>
      <c r="CO6" s="953"/>
      <c r="CP6" s="953"/>
      <c r="CQ6" s="953"/>
      <c r="CR6" s="953"/>
      <c r="CS6" s="953"/>
      <c r="CT6" s="953"/>
      <c r="CU6" s="953"/>
      <c r="CV6" s="953"/>
      <c r="CW6" s="953"/>
      <c r="CX6" s="953"/>
      <c r="CY6" s="953"/>
      <c r="CZ6" s="953"/>
      <c r="DA6" s="953"/>
      <c r="DB6" s="953"/>
      <c r="DC6" s="953"/>
      <c r="DD6" s="953"/>
      <c r="DE6" s="953"/>
      <c r="DF6" s="953"/>
      <c r="DG6" s="953"/>
      <c r="DH6" s="953"/>
      <c r="DI6" s="953"/>
      <c r="DJ6" s="953"/>
      <c r="DK6" s="953"/>
      <c r="DL6" s="953"/>
      <c r="DM6" s="953"/>
      <c r="DN6" s="953"/>
      <c r="DO6" s="953"/>
      <c r="DP6" s="953"/>
      <c r="DQ6" s="953"/>
      <c r="DR6" s="953"/>
      <c r="DS6" s="953"/>
      <c r="DT6" s="953"/>
      <c r="DU6" s="953"/>
      <c r="DV6" s="953"/>
      <c r="DW6" s="953"/>
      <c r="DX6" s="953"/>
      <c r="DY6" s="953"/>
      <c r="DZ6" s="953"/>
      <c r="EA6" s="953"/>
      <c r="EB6" s="953"/>
      <c r="EC6" s="953"/>
      <c r="ED6" s="953"/>
      <c r="EE6" s="953"/>
      <c r="EF6" s="953"/>
      <c r="EG6" s="953"/>
      <c r="EH6" s="953"/>
      <c r="EI6" s="953"/>
      <c r="EJ6" s="953"/>
      <c r="EK6" s="953"/>
      <c r="EL6" s="953"/>
      <c r="EM6" s="953"/>
      <c r="EN6" s="953"/>
      <c r="EO6" s="953"/>
      <c r="EP6" s="953"/>
      <c r="EQ6" s="953"/>
      <c r="ER6" s="953"/>
      <c r="ES6" s="953"/>
      <c r="ET6" s="953"/>
      <c r="EU6" s="953"/>
      <c r="EV6" s="953"/>
      <c r="EW6" s="953"/>
      <c r="EX6" s="953"/>
      <c r="EY6" s="953"/>
      <c r="EZ6" s="953"/>
      <c r="FA6" s="953"/>
      <c r="FB6" s="953"/>
      <c r="FC6" s="953"/>
      <c r="FD6" s="953"/>
      <c r="FE6" s="953"/>
      <c r="FF6" s="953"/>
      <c r="FG6" s="953"/>
      <c r="FH6" s="953"/>
      <c r="FI6" s="953"/>
      <c r="FJ6" s="953"/>
      <c r="FK6" s="953"/>
      <c r="FL6" s="953"/>
      <c r="FM6" s="953"/>
      <c r="FN6" s="953"/>
      <c r="FO6" s="953"/>
      <c r="FP6" s="953"/>
      <c r="FQ6" s="953"/>
      <c r="FR6" s="953"/>
      <c r="FS6" s="953"/>
      <c r="FT6" s="953"/>
      <c r="FU6" s="953"/>
      <c r="FV6" s="953"/>
      <c r="FW6" s="953"/>
      <c r="FX6" s="953"/>
      <c r="FY6" s="953"/>
      <c r="FZ6" s="953"/>
      <c r="GA6" s="953"/>
      <c r="GB6" s="953"/>
      <c r="GC6" s="953"/>
      <c r="GD6" s="953"/>
      <c r="GE6" s="953"/>
      <c r="GF6" s="953"/>
      <c r="GG6" s="953"/>
      <c r="GH6" s="953"/>
      <c r="GI6" s="953"/>
      <c r="GJ6" s="953"/>
      <c r="GK6" s="953"/>
      <c r="GL6" s="953"/>
      <c r="GM6" s="953"/>
      <c r="GN6" s="953"/>
      <c r="GO6" s="953"/>
      <c r="GP6" s="953"/>
      <c r="GQ6" s="953"/>
      <c r="GR6" s="953"/>
      <c r="GS6" s="953"/>
      <c r="GT6" s="953"/>
      <c r="GU6" s="953"/>
      <c r="GV6" s="953"/>
      <c r="GW6" s="953"/>
      <c r="GX6" s="953"/>
      <c r="GY6" s="953"/>
      <c r="GZ6" s="953"/>
      <c r="HA6" s="953"/>
      <c r="HB6" s="953"/>
      <c r="HC6" s="953"/>
      <c r="HD6" s="953"/>
    </row>
    <row r="7" spans="1:212" ht="19.95" customHeight="1">
      <c r="A7" s="2897"/>
      <c r="B7" s="2849"/>
      <c r="C7" s="2381"/>
      <c r="D7" s="2964"/>
      <c r="E7" s="2900"/>
      <c r="F7" s="1108" t="s">
        <v>536</v>
      </c>
      <c r="G7" s="1105">
        <v>12</v>
      </c>
      <c r="H7" s="979">
        <v>3</v>
      </c>
      <c r="I7" s="979">
        <v>3</v>
      </c>
      <c r="J7" s="979">
        <v>3</v>
      </c>
      <c r="K7" s="979">
        <v>3</v>
      </c>
      <c r="L7" s="163"/>
      <c r="M7" s="163"/>
      <c r="N7" s="163"/>
      <c r="O7" s="163"/>
      <c r="P7" s="980">
        <f t="shared" si="0"/>
        <v>0</v>
      </c>
      <c r="Q7" s="961"/>
      <c r="R7" s="985">
        <v>35000</v>
      </c>
      <c r="S7" s="986"/>
      <c r="T7" s="987">
        <v>35000</v>
      </c>
      <c r="U7" s="953"/>
      <c r="V7" s="192"/>
      <c r="W7" s="83"/>
      <c r="X7" s="83"/>
      <c r="Y7" s="193"/>
      <c r="Z7" s="1"/>
      <c r="AA7" s="192"/>
      <c r="AB7" s="193"/>
      <c r="AC7" s="953"/>
      <c r="AD7" s="953"/>
      <c r="AE7" s="953"/>
      <c r="AF7" s="953"/>
      <c r="AG7" s="953"/>
      <c r="AH7" s="953"/>
      <c r="AI7" s="953"/>
      <c r="AJ7" s="953"/>
      <c r="AK7" s="953"/>
      <c r="AL7" s="953"/>
      <c r="AM7" s="953"/>
      <c r="AN7" s="953"/>
      <c r="AO7" s="953"/>
      <c r="AP7" s="953"/>
      <c r="AQ7" s="953"/>
      <c r="AR7" s="953"/>
      <c r="AS7" s="953"/>
      <c r="AT7" s="953"/>
      <c r="AU7" s="953"/>
      <c r="AV7" s="953"/>
      <c r="AW7" s="953"/>
      <c r="AX7" s="953"/>
      <c r="AY7" s="953"/>
      <c r="AZ7" s="953"/>
      <c r="BA7" s="953"/>
      <c r="BB7" s="953"/>
      <c r="BC7" s="953"/>
      <c r="BD7" s="953"/>
      <c r="BE7" s="953"/>
      <c r="BF7" s="953"/>
      <c r="BG7" s="953"/>
      <c r="BH7" s="953"/>
      <c r="BI7" s="953"/>
      <c r="BJ7" s="953"/>
      <c r="BK7" s="953"/>
      <c r="BL7" s="953"/>
      <c r="BM7" s="953"/>
      <c r="BN7" s="953"/>
      <c r="BO7" s="953"/>
      <c r="BP7" s="953"/>
      <c r="BQ7" s="953"/>
      <c r="BR7" s="953"/>
      <c r="BS7" s="953"/>
      <c r="BT7" s="953"/>
      <c r="BU7" s="953"/>
      <c r="BV7" s="953"/>
      <c r="BW7" s="953"/>
      <c r="BX7" s="953"/>
      <c r="BY7" s="953"/>
      <c r="BZ7" s="953"/>
      <c r="CA7" s="953"/>
      <c r="CB7" s="953"/>
      <c r="CC7" s="953"/>
      <c r="CD7" s="953"/>
      <c r="CE7" s="953"/>
      <c r="CF7" s="953"/>
      <c r="CG7" s="953"/>
      <c r="CH7" s="953"/>
      <c r="CI7" s="953"/>
      <c r="CJ7" s="953"/>
      <c r="CK7" s="953"/>
      <c r="CL7" s="953"/>
      <c r="CM7" s="953"/>
      <c r="CN7" s="953"/>
      <c r="CO7" s="953"/>
      <c r="CP7" s="953"/>
      <c r="CQ7" s="953"/>
      <c r="CR7" s="953"/>
      <c r="CS7" s="953"/>
      <c r="CT7" s="953"/>
      <c r="CU7" s="953"/>
      <c r="CV7" s="953"/>
      <c r="CW7" s="953"/>
      <c r="CX7" s="953"/>
      <c r="CY7" s="953"/>
      <c r="CZ7" s="953"/>
      <c r="DA7" s="953"/>
      <c r="DB7" s="953"/>
      <c r="DC7" s="953"/>
      <c r="DD7" s="953"/>
      <c r="DE7" s="953"/>
      <c r="DF7" s="953"/>
      <c r="DG7" s="953"/>
      <c r="DH7" s="953"/>
      <c r="DI7" s="953"/>
      <c r="DJ7" s="953"/>
      <c r="DK7" s="953"/>
      <c r="DL7" s="953"/>
      <c r="DM7" s="953"/>
      <c r="DN7" s="953"/>
      <c r="DO7" s="953"/>
      <c r="DP7" s="953"/>
      <c r="DQ7" s="953"/>
      <c r="DR7" s="953"/>
      <c r="DS7" s="953"/>
      <c r="DT7" s="953"/>
      <c r="DU7" s="953"/>
      <c r="DV7" s="953"/>
      <c r="DW7" s="953"/>
      <c r="DX7" s="953"/>
      <c r="DY7" s="953"/>
      <c r="DZ7" s="953"/>
      <c r="EA7" s="953"/>
      <c r="EB7" s="953"/>
      <c r="EC7" s="953"/>
      <c r="ED7" s="953"/>
      <c r="EE7" s="953"/>
      <c r="EF7" s="953"/>
      <c r="EG7" s="953"/>
      <c r="EH7" s="953"/>
      <c r="EI7" s="953"/>
      <c r="EJ7" s="953"/>
      <c r="EK7" s="953"/>
      <c r="EL7" s="953"/>
      <c r="EM7" s="953"/>
      <c r="EN7" s="953"/>
      <c r="EO7" s="953"/>
      <c r="EP7" s="953"/>
      <c r="EQ7" s="953"/>
      <c r="ER7" s="953"/>
      <c r="ES7" s="953"/>
      <c r="ET7" s="953"/>
      <c r="EU7" s="953"/>
      <c r="EV7" s="953"/>
      <c r="EW7" s="953"/>
      <c r="EX7" s="953"/>
      <c r="EY7" s="953"/>
      <c r="EZ7" s="953"/>
      <c r="FA7" s="953"/>
      <c r="FB7" s="953"/>
      <c r="FC7" s="953"/>
      <c r="FD7" s="953"/>
      <c r="FE7" s="953"/>
      <c r="FF7" s="953"/>
      <c r="FG7" s="953"/>
      <c r="FH7" s="953"/>
      <c r="FI7" s="953"/>
      <c r="FJ7" s="953"/>
      <c r="FK7" s="953"/>
      <c r="FL7" s="953"/>
      <c r="FM7" s="953"/>
      <c r="FN7" s="953"/>
      <c r="FO7" s="953"/>
      <c r="FP7" s="953"/>
      <c r="FQ7" s="953"/>
      <c r="FR7" s="953"/>
      <c r="FS7" s="953"/>
      <c r="FT7" s="953"/>
      <c r="FU7" s="953"/>
      <c r="FV7" s="953"/>
      <c r="FW7" s="953"/>
      <c r="FX7" s="953"/>
      <c r="FY7" s="953"/>
      <c r="FZ7" s="953"/>
      <c r="GA7" s="953"/>
      <c r="GB7" s="953"/>
      <c r="GC7" s="953"/>
      <c r="GD7" s="953"/>
      <c r="GE7" s="953"/>
      <c r="GF7" s="953"/>
      <c r="GG7" s="953"/>
      <c r="GH7" s="953"/>
      <c r="GI7" s="953"/>
      <c r="GJ7" s="953"/>
      <c r="GK7" s="953"/>
      <c r="GL7" s="953"/>
      <c r="GM7" s="953"/>
      <c r="GN7" s="953"/>
      <c r="GO7" s="953"/>
      <c r="GP7" s="953"/>
      <c r="GQ7" s="953"/>
      <c r="GR7" s="953"/>
      <c r="GS7" s="953"/>
      <c r="GT7" s="953"/>
      <c r="GU7" s="953"/>
      <c r="GV7" s="953"/>
      <c r="GW7" s="953"/>
      <c r="GX7" s="953"/>
      <c r="GY7" s="953"/>
      <c r="GZ7" s="953"/>
      <c r="HA7" s="953"/>
      <c r="HB7" s="953"/>
      <c r="HC7" s="953"/>
      <c r="HD7" s="953"/>
    </row>
    <row r="8" spans="1:212" ht="19.95" customHeight="1">
      <c r="A8" s="2897"/>
      <c r="B8" s="2849"/>
      <c r="C8" s="2381"/>
      <c r="D8" s="2964"/>
      <c r="E8" s="2900"/>
      <c r="F8" s="1108" t="s">
        <v>537</v>
      </c>
      <c r="G8" s="1106">
        <v>1</v>
      </c>
      <c r="H8" s="979"/>
      <c r="I8" s="979">
        <v>1</v>
      </c>
      <c r="J8" s="979"/>
      <c r="K8" s="979"/>
      <c r="L8" s="163"/>
      <c r="M8" s="163"/>
      <c r="N8" s="163"/>
      <c r="O8" s="163"/>
      <c r="P8" s="980">
        <f t="shared" si="0"/>
        <v>0</v>
      </c>
      <c r="Q8" s="961"/>
      <c r="R8" s="989"/>
      <c r="S8" s="986"/>
      <c r="T8" s="990"/>
      <c r="U8" s="953"/>
      <c r="V8" s="192"/>
      <c r="W8" s="83"/>
      <c r="X8" s="83"/>
      <c r="Y8" s="193"/>
      <c r="Z8" s="1"/>
      <c r="AA8" s="192"/>
      <c r="AB8" s="193"/>
      <c r="AC8" s="953"/>
      <c r="AD8" s="953"/>
      <c r="AE8" s="953"/>
      <c r="AF8" s="953"/>
      <c r="AG8" s="953"/>
      <c r="AH8" s="953"/>
      <c r="AI8" s="953"/>
      <c r="AJ8" s="953"/>
      <c r="AK8" s="953"/>
      <c r="AL8" s="953"/>
      <c r="AM8" s="953"/>
      <c r="AN8" s="953"/>
      <c r="AO8" s="953"/>
      <c r="AP8" s="953"/>
      <c r="AQ8" s="953"/>
      <c r="AR8" s="953"/>
      <c r="AS8" s="953"/>
      <c r="AT8" s="953"/>
      <c r="AU8" s="953"/>
      <c r="AV8" s="953"/>
      <c r="AW8" s="953"/>
      <c r="AX8" s="953"/>
      <c r="AY8" s="953"/>
      <c r="AZ8" s="953"/>
      <c r="BA8" s="953"/>
      <c r="BB8" s="953"/>
      <c r="BC8" s="953"/>
      <c r="BD8" s="953"/>
      <c r="BE8" s="953"/>
      <c r="BF8" s="953"/>
      <c r="BG8" s="953"/>
      <c r="BH8" s="953"/>
      <c r="BI8" s="953"/>
      <c r="BJ8" s="953"/>
      <c r="BK8" s="953"/>
      <c r="BL8" s="953"/>
      <c r="BM8" s="953"/>
      <c r="BN8" s="953"/>
      <c r="BO8" s="953"/>
      <c r="BP8" s="953"/>
      <c r="BQ8" s="953"/>
      <c r="BR8" s="953"/>
      <c r="BS8" s="953"/>
      <c r="BT8" s="953"/>
      <c r="BU8" s="953"/>
      <c r="BV8" s="953"/>
      <c r="BW8" s="953"/>
      <c r="BX8" s="953"/>
      <c r="BY8" s="953"/>
      <c r="BZ8" s="953"/>
      <c r="CA8" s="953"/>
      <c r="CB8" s="953"/>
      <c r="CC8" s="953"/>
      <c r="CD8" s="953"/>
      <c r="CE8" s="953"/>
      <c r="CF8" s="953"/>
      <c r="CG8" s="953"/>
      <c r="CH8" s="953"/>
      <c r="CI8" s="953"/>
      <c r="CJ8" s="953"/>
      <c r="CK8" s="953"/>
      <c r="CL8" s="953"/>
      <c r="CM8" s="953"/>
      <c r="CN8" s="953"/>
      <c r="CO8" s="953"/>
      <c r="CP8" s="953"/>
      <c r="CQ8" s="953"/>
      <c r="CR8" s="953"/>
      <c r="CS8" s="953"/>
      <c r="CT8" s="953"/>
      <c r="CU8" s="953"/>
      <c r="CV8" s="953"/>
      <c r="CW8" s="953"/>
      <c r="CX8" s="953"/>
      <c r="CY8" s="953"/>
      <c r="CZ8" s="953"/>
      <c r="DA8" s="953"/>
      <c r="DB8" s="953"/>
      <c r="DC8" s="953"/>
      <c r="DD8" s="953"/>
      <c r="DE8" s="953"/>
      <c r="DF8" s="953"/>
      <c r="DG8" s="953"/>
      <c r="DH8" s="953"/>
      <c r="DI8" s="953"/>
      <c r="DJ8" s="953"/>
      <c r="DK8" s="953"/>
      <c r="DL8" s="953"/>
      <c r="DM8" s="953"/>
      <c r="DN8" s="953"/>
      <c r="DO8" s="953"/>
      <c r="DP8" s="953"/>
      <c r="DQ8" s="953"/>
      <c r="DR8" s="953"/>
      <c r="DS8" s="953"/>
      <c r="DT8" s="953"/>
      <c r="DU8" s="953"/>
      <c r="DV8" s="953"/>
      <c r="DW8" s="953"/>
      <c r="DX8" s="953"/>
      <c r="DY8" s="953"/>
      <c r="DZ8" s="953"/>
      <c r="EA8" s="953"/>
      <c r="EB8" s="953"/>
      <c r="EC8" s="953"/>
      <c r="ED8" s="953"/>
      <c r="EE8" s="953"/>
      <c r="EF8" s="953"/>
      <c r="EG8" s="953"/>
      <c r="EH8" s="953"/>
      <c r="EI8" s="953"/>
      <c r="EJ8" s="953"/>
      <c r="EK8" s="953"/>
      <c r="EL8" s="953"/>
      <c r="EM8" s="953"/>
      <c r="EN8" s="953"/>
      <c r="EO8" s="953"/>
      <c r="EP8" s="953"/>
      <c r="EQ8" s="953"/>
      <c r="ER8" s="953"/>
      <c r="ES8" s="953"/>
      <c r="ET8" s="953"/>
      <c r="EU8" s="953"/>
      <c r="EV8" s="953"/>
      <c r="EW8" s="953"/>
      <c r="EX8" s="953"/>
      <c r="EY8" s="953"/>
      <c r="EZ8" s="953"/>
      <c r="FA8" s="953"/>
      <c r="FB8" s="953"/>
      <c r="FC8" s="953"/>
      <c r="FD8" s="953"/>
      <c r="FE8" s="953"/>
      <c r="FF8" s="953"/>
      <c r="FG8" s="953"/>
      <c r="FH8" s="953"/>
      <c r="FI8" s="953"/>
      <c r="FJ8" s="953"/>
      <c r="FK8" s="953"/>
      <c r="FL8" s="953"/>
      <c r="FM8" s="953"/>
      <c r="FN8" s="953"/>
      <c r="FO8" s="953"/>
      <c r="FP8" s="953"/>
      <c r="FQ8" s="953"/>
      <c r="FR8" s="953"/>
      <c r="FS8" s="953"/>
      <c r="FT8" s="953"/>
      <c r="FU8" s="953"/>
      <c r="FV8" s="953"/>
      <c r="FW8" s="953"/>
      <c r="FX8" s="953"/>
      <c r="FY8" s="953"/>
      <c r="FZ8" s="953"/>
      <c r="GA8" s="953"/>
      <c r="GB8" s="953"/>
      <c r="GC8" s="953"/>
      <c r="GD8" s="953"/>
      <c r="GE8" s="953"/>
      <c r="GF8" s="953"/>
      <c r="GG8" s="953"/>
      <c r="GH8" s="953"/>
      <c r="GI8" s="953"/>
      <c r="GJ8" s="953"/>
      <c r="GK8" s="953"/>
      <c r="GL8" s="953"/>
      <c r="GM8" s="953"/>
      <c r="GN8" s="953"/>
      <c r="GO8" s="953"/>
      <c r="GP8" s="953"/>
      <c r="GQ8" s="953"/>
      <c r="GR8" s="953"/>
      <c r="GS8" s="953"/>
      <c r="GT8" s="953"/>
      <c r="GU8" s="953"/>
      <c r="GV8" s="953"/>
      <c r="GW8" s="953"/>
      <c r="GX8" s="953"/>
      <c r="GY8" s="953"/>
      <c r="GZ8" s="953"/>
      <c r="HA8" s="953"/>
      <c r="HB8" s="953"/>
      <c r="HC8" s="953"/>
      <c r="HD8" s="953"/>
    </row>
    <row r="9" spans="1:212" ht="41.55" customHeight="1">
      <c r="A9" s="2897"/>
      <c r="B9" s="2849"/>
      <c r="C9" s="2381"/>
      <c r="D9" s="2964"/>
      <c r="E9" s="2900"/>
      <c r="F9" s="1108" t="s">
        <v>538</v>
      </c>
      <c r="G9" s="1105">
        <v>4</v>
      </c>
      <c r="H9" s="979">
        <v>1</v>
      </c>
      <c r="I9" s="979">
        <v>1</v>
      </c>
      <c r="J9" s="979">
        <v>1</v>
      </c>
      <c r="K9" s="979">
        <v>1</v>
      </c>
      <c r="L9" s="163"/>
      <c r="M9" s="163"/>
      <c r="N9" s="163"/>
      <c r="O9" s="163"/>
      <c r="P9" s="980">
        <f t="shared" si="0"/>
        <v>0</v>
      </c>
      <c r="Q9" s="961"/>
      <c r="R9" s="989"/>
      <c r="S9" s="986"/>
      <c r="T9" s="990"/>
      <c r="U9" s="953"/>
      <c r="V9" s="192"/>
      <c r="W9" s="83"/>
      <c r="X9" s="83"/>
      <c r="Y9" s="193"/>
      <c r="Z9" s="1"/>
      <c r="AA9" s="192"/>
      <c r="AB9" s="193"/>
      <c r="AC9" s="953"/>
      <c r="AD9" s="953"/>
      <c r="AE9" s="953"/>
      <c r="AF9" s="953"/>
      <c r="AG9" s="953"/>
      <c r="AH9" s="953"/>
      <c r="AI9" s="953"/>
      <c r="AJ9" s="953"/>
      <c r="AK9" s="953"/>
      <c r="AL9" s="953"/>
      <c r="AM9" s="953"/>
      <c r="AN9" s="953"/>
      <c r="AO9" s="953"/>
      <c r="AP9" s="953"/>
      <c r="AQ9" s="953"/>
      <c r="AR9" s="953"/>
      <c r="AS9" s="953"/>
      <c r="AT9" s="953"/>
      <c r="AU9" s="953"/>
      <c r="AV9" s="953"/>
      <c r="AW9" s="953"/>
      <c r="AX9" s="953"/>
      <c r="AY9" s="953"/>
      <c r="AZ9" s="953"/>
      <c r="BA9" s="953"/>
      <c r="BB9" s="953"/>
      <c r="BC9" s="953"/>
      <c r="BD9" s="953"/>
      <c r="BE9" s="953"/>
      <c r="BF9" s="953"/>
      <c r="BG9" s="953"/>
      <c r="BH9" s="953"/>
      <c r="BI9" s="953"/>
      <c r="BJ9" s="953"/>
      <c r="BK9" s="953"/>
      <c r="BL9" s="953"/>
      <c r="BM9" s="953"/>
      <c r="BN9" s="953"/>
      <c r="BO9" s="953"/>
      <c r="BP9" s="953"/>
      <c r="BQ9" s="953"/>
      <c r="BR9" s="953"/>
      <c r="BS9" s="953"/>
      <c r="BT9" s="953"/>
      <c r="BU9" s="953"/>
      <c r="BV9" s="953"/>
      <c r="BW9" s="953"/>
      <c r="BX9" s="953"/>
      <c r="BY9" s="953"/>
      <c r="BZ9" s="953"/>
      <c r="CA9" s="953"/>
      <c r="CB9" s="953"/>
      <c r="CC9" s="953"/>
      <c r="CD9" s="953"/>
      <c r="CE9" s="953"/>
      <c r="CF9" s="953"/>
      <c r="CG9" s="953"/>
      <c r="CH9" s="953"/>
      <c r="CI9" s="953"/>
      <c r="CJ9" s="953"/>
      <c r="CK9" s="953"/>
      <c r="CL9" s="953"/>
      <c r="CM9" s="953"/>
      <c r="CN9" s="953"/>
      <c r="CO9" s="953"/>
      <c r="CP9" s="953"/>
      <c r="CQ9" s="953"/>
      <c r="CR9" s="953"/>
      <c r="CS9" s="953"/>
      <c r="CT9" s="953"/>
      <c r="CU9" s="953"/>
      <c r="CV9" s="953"/>
      <c r="CW9" s="953"/>
      <c r="CX9" s="953"/>
      <c r="CY9" s="953"/>
      <c r="CZ9" s="953"/>
      <c r="DA9" s="953"/>
      <c r="DB9" s="953"/>
      <c r="DC9" s="953"/>
      <c r="DD9" s="953"/>
      <c r="DE9" s="953"/>
      <c r="DF9" s="953"/>
      <c r="DG9" s="953"/>
      <c r="DH9" s="953"/>
      <c r="DI9" s="953"/>
      <c r="DJ9" s="953"/>
      <c r="DK9" s="953"/>
      <c r="DL9" s="953"/>
      <c r="DM9" s="953"/>
      <c r="DN9" s="953"/>
      <c r="DO9" s="953"/>
      <c r="DP9" s="953"/>
      <c r="DQ9" s="953"/>
      <c r="DR9" s="953"/>
      <c r="DS9" s="953"/>
      <c r="DT9" s="953"/>
      <c r="DU9" s="953"/>
      <c r="DV9" s="953"/>
      <c r="DW9" s="953"/>
      <c r="DX9" s="953"/>
      <c r="DY9" s="953"/>
      <c r="DZ9" s="953"/>
      <c r="EA9" s="953"/>
      <c r="EB9" s="953"/>
      <c r="EC9" s="953"/>
      <c r="ED9" s="953"/>
      <c r="EE9" s="953"/>
      <c r="EF9" s="953"/>
      <c r="EG9" s="953"/>
      <c r="EH9" s="953"/>
      <c r="EI9" s="953"/>
      <c r="EJ9" s="953"/>
      <c r="EK9" s="953"/>
      <c r="EL9" s="953"/>
      <c r="EM9" s="953"/>
      <c r="EN9" s="953"/>
      <c r="EO9" s="953"/>
      <c r="EP9" s="953"/>
      <c r="EQ9" s="953"/>
      <c r="ER9" s="953"/>
      <c r="ES9" s="953"/>
      <c r="ET9" s="953"/>
      <c r="EU9" s="953"/>
      <c r="EV9" s="953"/>
      <c r="EW9" s="953"/>
      <c r="EX9" s="953"/>
      <c r="EY9" s="953"/>
      <c r="EZ9" s="953"/>
      <c r="FA9" s="953"/>
      <c r="FB9" s="953"/>
      <c r="FC9" s="953"/>
      <c r="FD9" s="953"/>
      <c r="FE9" s="953"/>
      <c r="FF9" s="953"/>
      <c r="FG9" s="953"/>
      <c r="FH9" s="953"/>
      <c r="FI9" s="953"/>
      <c r="FJ9" s="953"/>
      <c r="FK9" s="953"/>
      <c r="FL9" s="953"/>
      <c r="FM9" s="953"/>
      <c r="FN9" s="953"/>
      <c r="FO9" s="953"/>
      <c r="FP9" s="953"/>
      <c r="FQ9" s="953"/>
      <c r="FR9" s="953"/>
      <c r="FS9" s="953"/>
      <c r="FT9" s="953"/>
      <c r="FU9" s="953"/>
      <c r="FV9" s="953"/>
      <c r="FW9" s="953"/>
      <c r="FX9" s="953"/>
      <c r="FY9" s="953"/>
      <c r="FZ9" s="953"/>
      <c r="GA9" s="953"/>
      <c r="GB9" s="953"/>
      <c r="GC9" s="953"/>
      <c r="GD9" s="953"/>
      <c r="GE9" s="953"/>
      <c r="GF9" s="953"/>
      <c r="GG9" s="953"/>
      <c r="GH9" s="953"/>
      <c r="GI9" s="953"/>
      <c r="GJ9" s="953"/>
      <c r="GK9" s="953"/>
      <c r="GL9" s="953"/>
      <c r="GM9" s="953"/>
      <c r="GN9" s="953"/>
      <c r="GO9" s="953"/>
      <c r="GP9" s="953"/>
      <c r="GQ9" s="953"/>
      <c r="GR9" s="953"/>
      <c r="GS9" s="953"/>
      <c r="GT9" s="953"/>
      <c r="GU9" s="953"/>
      <c r="GV9" s="953"/>
      <c r="GW9" s="953"/>
      <c r="GX9" s="953"/>
      <c r="GY9" s="953"/>
      <c r="GZ9" s="953"/>
      <c r="HA9" s="953"/>
      <c r="HB9" s="953"/>
      <c r="HC9" s="953"/>
      <c r="HD9" s="953"/>
    </row>
    <row r="10" spans="1:212" ht="48.75" customHeight="1" thickBot="1">
      <c r="A10" s="2897"/>
      <c r="B10" s="2849"/>
      <c r="C10" s="2971"/>
      <c r="D10" s="2965"/>
      <c r="E10" s="2854"/>
      <c r="F10" s="991" t="s">
        <v>539</v>
      </c>
      <c r="G10" s="992">
        <v>4</v>
      </c>
      <c r="H10" s="993">
        <v>1</v>
      </c>
      <c r="I10" s="993">
        <v>1</v>
      </c>
      <c r="J10" s="993">
        <v>1</v>
      </c>
      <c r="K10" s="993">
        <v>1</v>
      </c>
      <c r="L10" s="164"/>
      <c r="M10" s="164"/>
      <c r="N10" s="164"/>
      <c r="O10" s="164"/>
      <c r="P10" s="994">
        <f t="shared" si="0"/>
        <v>0</v>
      </c>
      <c r="Q10" s="961"/>
      <c r="R10" s="989"/>
      <c r="S10" s="986"/>
      <c r="T10" s="990"/>
      <c r="U10" s="954"/>
      <c r="V10" s="192"/>
      <c r="W10" s="83"/>
      <c r="X10" s="83"/>
      <c r="Y10" s="193"/>
      <c r="Z10" s="1"/>
      <c r="AA10" s="192"/>
      <c r="AB10" s="193"/>
      <c r="AC10" s="954"/>
      <c r="AD10" s="954"/>
      <c r="AE10" s="954"/>
      <c r="AF10" s="954"/>
      <c r="AG10" s="954"/>
      <c r="AH10" s="954"/>
      <c r="AI10" s="954"/>
      <c r="AJ10" s="954"/>
      <c r="AK10" s="954"/>
      <c r="AL10" s="954"/>
      <c r="AM10" s="954"/>
      <c r="AN10" s="954"/>
      <c r="AO10" s="954"/>
      <c r="AP10" s="954"/>
      <c r="AQ10" s="954"/>
      <c r="AR10" s="954"/>
      <c r="AS10" s="954"/>
      <c r="AT10" s="954"/>
      <c r="AU10" s="954"/>
      <c r="AV10" s="954"/>
      <c r="AW10" s="954"/>
      <c r="AX10" s="954"/>
      <c r="AY10" s="954"/>
      <c r="AZ10" s="954"/>
      <c r="BA10" s="954"/>
      <c r="BB10" s="954"/>
      <c r="BC10" s="954"/>
      <c r="BD10" s="954"/>
      <c r="BE10" s="954"/>
      <c r="BF10" s="954"/>
      <c r="BG10" s="954"/>
      <c r="BH10" s="954"/>
      <c r="BI10" s="954"/>
      <c r="BJ10" s="954"/>
      <c r="BK10" s="954"/>
      <c r="BL10" s="954"/>
      <c r="BM10" s="954"/>
      <c r="BN10" s="954"/>
      <c r="BO10" s="954"/>
      <c r="BP10" s="954"/>
      <c r="BQ10" s="954"/>
      <c r="BR10" s="954"/>
      <c r="BS10" s="954"/>
      <c r="BT10" s="954"/>
      <c r="BU10" s="954"/>
      <c r="BV10" s="954"/>
      <c r="BW10" s="954"/>
      <c r="BX10" s="954"/>
      <c r="BY10" s="954"/>
      <c r="BZ10" s="954"/>
      <c r="CA10" s="954"/>
      <c r="CB10" s="954"/>
      <c r="CC10" s="954"/>
      <c r="CD10" s="954"/>
      <c r="CE10" s="954"/>
      <c r="CF10" s="954"/>
      <c r="CG10" s="954"/>
      <c r="CH10" s="954"/>
      <c r="CI10" s="954"/>
      <c r="CJ10" s="954"/>
      <c r="CK10" s="954"/>
      <c r="CL10" s="954"/>
      <c r="CM10" s="954"/>
      <c r="CN10" s="954"/>
      <c r="CO10" s="954"/>
      <c r="CP10" s="954"/>
      <c r="CQ10" s="954"/>
      <c r="CR10" s="954"/>
      <c r="CS10" s="954"/>
      <c r="CT10" s="954"/>
      <c r="CU10" s="954"/>
      <c r="CV10" s="954"/>
      <c r="CW10" s="954"/>
      <c r="CX10" s="954"/>
      <c r="CY10" s="954"/>
      <c r="CZ10" s="954"/>
      <c r="DA10" s="954"/>
      <c r="DB10" s="954"/>
      <c r="DC10" s="954"/>
      <c r="DD10" s="954"/>
      <c r="DE10" s="954"/>
      <c r="DF10" s="954"/>
      <c r="DG10" s="954"/>
      <c r="DH10" s="954"/>
      <c r="DI10" s="954"/>
      <c r="DJ10" s="954"/>
      <c r="DK10" s="954"/>
      <c r="DL10" s="954"/>
      <c r="DM10" s="954"/>
      <c r="DN10" s="954"/>
      <c r="DO10" s="954"/>
      <c r="DP10" s="954"/>
      <c r="DQ10" s="954"/>
      <c r="DR10" s="954"/>
      <c r="DS10" s="954"/>
      <c r="DT10" s="954"/>
      <c r="DU10" s="954"/>
      <c r="DV10" s="954"/>
      <c r="DW10" s="954"/>
      <c r="DX10" s="954"/>
      <c r="DY10" s="954"/>
      <c r="DZ10" s="954"/>
      <c r="EA10" s="954"/>
      <c r="EB10" s="954"/>
      <c r="EC10" s="954"/>
      <c r="ED10" s="954"/>
      <c r="EE10" s="954"/>
      <c r="EF10" s="954"/>
      <c r="EG10" s="954"/>
      <c r="EH10" s="954"/>
      <c r="EI10" s="954"/>
      <c r="EJ10" s="954"/>
      <c r="EK10" s="954"/>
      <c r="EL10" s="954"/>
      <c r="EM10" s="954"/>
      <c r="EN10" s="954"/>
      <c r="EO10" s="954"/>
      <c r="EP10" s="954"/>
      <c r="EQ10" s="954"/>
      <c r="ER10" s="954"/>
      <c r="ES10" s="954"/>
      <c r="ET10" s="954"/>
      <c r="EU10" s="954"/>
      <c r="EV10" s="954"/>
      <c r="EW10" s="954"/>
      <c r="EX10" s="954"/>
      <c r="EY10" s="954"/>
      <c r="EZ10" s="954"/>
      <c r="FA10" s="954"/>
      <c r="FB10" s="954"/>
      <c r="FC10" s="954"/>
      <c r="FD10" s="954"/>
      <c r="FE10" s="954"/>
      <c r="FF10" s="954"/>
      <c r="FG10" s="954"/>
      <c r="FH10" s="954"/>
      <c r="FI10" s="954"/>
      <c r="FJ10" s="954"/>
      <c r="FK10" s="954"/>
      <c r="FL10" s="954"/>
      <c r="FM10" s="954"/>
      <c r="FN10" s="954"/>
      <c r="FO10" s="954"/>
      <c r="FP10" s="954"/>
      <c r="FQ10" s="954"/>
      <c r="FR10" s="954"/>
      <c r="FS10" s="954"/>
      <c r="FT10" s="954"/>
      <c r="FU10" s="954"/>
      <c r="FV10" s="954"/>
      <c r="FW10" s="954"/>
      <c r="FX10" s="954"/>
      <c r="FY10" s="954"/>
      <c r="FZ10" s="954"/>
      <c r="GA10" s="954"/>
      <c r="GB10" s="954"/>
      <c r="GC10" s="954"/>
      <c r="GD10" s="954"/>
      <c r="GE10" s="954"/>
      <c r="GF10" s="954"/>
      <c r="GG10" s="954"/>
      <c r="GH10" s="954"/>
      <c r="GI10" s="954"/>
      <c r="GJ10" s="954"/>
      <c r="GK10" s="954"/>
      <c r="GL10" s="954"/>
      <c r="GM10" s="954"/>
      <c r="GN10" s="954"/>
      <c r="GO10" s="954"/>
      <c r="GP10" s="954"/>
      <c r="GQ10" s="954"/>
      <c r="GR10" s="954"/>
      <c r="GS10" s="954"/>
      <c r="GT10" s="954"/>
      <c r="GU10" s="954"/>
      <c r="GV10" s="954"/>
      <c r="GW10" s="954"/>
      <c r="GX10" s="954"/>
      <c r="GY10" s="954"/>
      <c r="GZ10" s="954"/>
      <c r="HA10" s="954"/>
      <c r="HB10" s="954"/>
      <c r="HC10" s="954"/>
      <c r="HD10" s="954"/>
    </row>
    <row r="11" spans="1:212" ht="30" hidden="1" customHeight="1">
      <c r="A11" s="2897"/>
      <c r="B11" s="2849"/>
      <c r="C11" s="2800" t="s">
        <v>76</v>
      </c>
      <c r="D11" s="2972">
        <v>0.63</v>
      </c>
      <c r="E11" s="2853" t="s">
        <v>77</v>
      </c>
      <c r="F11" s="984"/>
      <c r="G11" s="995"/>
      <c r="H11" s="996"/>
      <c r="I11" s="996"/>
      <c r="J11" s="996"/>
      <c r="K11" s="996"/>
      <c r="L11" s="166"/>
      <c r="M11" s="166"/>
      <c r="N11" s="166"/>
      <c r="O11" s="166"/>
      <c r="P11" s="997"/>
      <c r="Q11" s="961"/>
      <c r="R11" s="989"/>
      <c r="S11" s="986"/>
      <c r="T11" s="990"/>
      <c r="U11" s="954"/>
      <c r="V11" s="192"/>
      <c r="W11" s="83"/>
      <c r="X11" s="83"/>
      <c r="Y11" s="193"/>
      <c r="Z11" s="1"/>
      <c r="AA11" s="192"/>
      <c r="AB11" s="193"/>
      <c r="AC11" s="954"/>
      <c r="AD11" s="954"/>
      <c r="AE11" s="954"/>
      <c r="AF11" s="954"/>
      <c r="AG11" s="954"/>
      <c r="AH11" s="954"/>
      <c r="AI11" s="954"/>
      <c r="AJ11" s="954"/>
      <c r="AK11" s="954"/>
      <c r="AL11" s="954"/>
      <c r="AM11" s="954"/>
      <c r="AN11" s="954"/>
      <c r="AO11" s="954"/>
      <c r="AP11" s="954"/>
      <c r="AQ11" s="954"/>
      <c r="AR11" s="954"/>
      <c r="AS11" s="954"/>
      <c r="AT11" s="954"/>
      <c r="AU11" s="954"/>
      <c r="AV11" s="954"/>
      <c r="AW11" s="954"/>
      <c r="AX11" s="954"/>
      <c r="AY11" s="954"/>
      <c r="AZ11" s="954"/>
      <c r="BA11" s="954"/>
      <c r="BB11" s="954"/>
      <c r="BC11" s="954"/>
      <c r="BD11" s="954"/>
      <c r="BE11" s="954"/>
      <c r="BF11" s="954"/>
      <c r="BG11" s="954"/>
      <c r="BH11" s="954"/>
      <c r="BI11" s="954"/>
      <c r="BJ11" s="954"/>
      <c r="BK11" s="954"/>
      <c r="BL11" s="954"/>
      <c r="BM11" s="954"/>
      <c r="BN11" s="954"/>
      <c r="BO11" s="954"/>
      <c r="BP11" s="954"/>
      <c r="BQ11" s="954"/>
      <c r="BR11" s="954"/>
      <c r="BS11" s="954"/>
      <c r="BT11" s="954"/>
      <c r="BU11" s="954"/>
      <c r="BV11" s="954"/>
      <c r="BW11" s="954"/>
      <c r="BX11" s="954"/>
      <c r="BY11" s="954"/>
      <c r="BZ11" s="954"/>
      <c r="CA11" s="954"/>
      <c r="CB11" s="954"/>
      <c r="CC11" s="954"/>
      <c r="CD11" s="954"/>
      <c r="CE11" s="954"/>
      <c r="CF11" s="954"/>
      <c r="CG11" s="954"/>
      <c r="CH11" s="954"/>
      <c r="CI11" s="954"/>
      <c r="CJ11" s="954"/>
      <c r="CK11" s="954"/>
      <c r="CL11" s="954"/>
      <c r="CM11" s="954"/>
      <c r="CN11" s="954"/>
      <c r="CO11" s="954"/>
      <c r="CP11" s="954"/>
      <c r="CQ11" s="954"/>
      <c r="CR11" s="954"/>
      <c r="CS11" s="954"/>
      <c r="CT11" s="954"/>
      <c r="CU11" s="954"/>
      <c r="CV11" s="954"/>
      <c r="CW11" s="954"/>
      <c r="CX11" s="954"/>
      <c r="CY11" s="954"/>
      <c r="CZ11" s="954"/>
      <c r="DA11" s="954"/>
      <c r="DB11" s="954"/>
      <c r="DC11" s="954"/>
      <c r="DD11" s="954"/>
      <c r="DE11" s="954"/>
      <c r="DF11" s="954"/>
      <c r="DG11" s="954"/>
      <c r="DH11" s="954"/>
      <c r="DI11" s="954"/>
      <c r="DJ11" s="954"/>
      <c r="DK11" s="954"/>
      <c r="DL11" s="954"/>
      <c r="DM11" s="954"/>
      <c r="DN11" s="954"/>
      <c r="DO11" s="954"/>
      <c r="DP11" s="954"/>
      <c r="DQ11" s="954"/>
      <c r="DR11" s="954"/>
      <c r="DS11" s="954"/>
      <c r="DT11" s="954"/>
      <c r="DU11" s="954"/>
      <c r="DV11" s="954"/>
      <c r="DW11" s="954"/>
      <c r="DX11" s="954"/>
      <c r="DY11" s="954"/>
      <c r="DZ11" s="954"/>
      <c r="EA11" s="954"/>
      <c r="EB11" s="954"/>
      <c r="EC11" s="954"/>
      <c r="ED11" s="954"/>
      <c r="EE11" s="954"/>
      <c r="EF11" s="954"/>
      <c r="EG11" s="954"/>
      <c r="EH11" s="954"/>
      <c r="EI11" s="954"/>
      <c r="EJ11" s="954"/>
      <c r="EK11" s="954"/>
      <c r="EL11" s="954"/>
      <c r="EM11" s="954"/>
      <c r="EN11" s="954"/>
      <c r="EO11" s="954"/>
      <c r="EP11" s="954"/>
      <c r="EQ11" s="954"/>
      <c r="ER11" s="954"/>
      <c r="ES11" s="954"/>
      <c r="ET11" s="954"/>
      <c r="EU11" s="954"/>
      <c r="EV11" s="954"/>
      <c r="EW11" s="954"/>
      <c r="EX11" s="954"/>
      <c r="EY11" s="954"/>
      <c r="EZ11" s="954"/>
      <c r="FA11" s="954"/>
      <c r="FB11" s="954"/>
      <c r="FC11" s="954"/>
      <c r="FD11" s="954"/>
      <c r="FE11" s="954"/>
      <c r="FF11" s="954"/>
      <c r="FG11" s="954"/>
      <c r="FH11" s="954"/>
      <c r="FI11" s="954"/>
      <c r="FJ11" s="954"/>
      <c r="FK11" s="954"/>
      <c r="FL11" s="954"/>
      <c r="FM11" s="954"/>
      <c r="FN11" s="954"/>
      <c r="FO11" s="954"/>
      <c r="FP11" s="954"/>
      <c r="FQ11" s="954"/>
      <c r="FR11" s="954"/>
      <c r="FS11" s="954"/>
      <c r="FT11" s="954"/>
      <c r="FU11" s="954"/>
      <c r="FV11" s="954"/>
      <c r="FW11" s="954"/>
      <c r="FX11" s="954"/>
      <c r="FY11" s="954"/>
      <c r="FZ11" s="954"/>
      <c r="GA11" s="954"/>
      <c r="GB11" s="954"/>
      <c r="GC11" s="954"/>
      <c r="GD11" s="954"/>
      <c r="GE11" s="954"/>
      <c r="GF11" s="954"/>
      <c r="GG11" s="954"/>
      <c r="GH11" s="954"/>
      <c r="GI11" s="954"/>
      <c r="GJ11" s="954"/>
      <c r="GK11" s="954"/>
      <c r="GL11" s="954"/>
      <c r="GM11" s="954"/>
      <c r="GN11" s="954"/>
      <c r="GO11" s="954"/>
      <c r="GP11" s="954"/>
      <c r="GQ11" s="954"/>
      <c r="GR11" s="954"/>
      <c r="GS11" s="954"/>
      <c r="GT11" s="954"/>
      <c r="GU11" s="954"/>
      <c r="GV11" s="954"/>
      <c r="GW11" s="954"/>
      <c r="GX11" s="954"/>
      <c r="GY11" s="954"/>
      <c r="GZ11" s="954"/>
      <c r="HA11" s="954"/>
      <c r="HB11" s="954"/>
      <c r="HC11" s="954"/>
      <c r="HD11" s="954"/>
    </row>
    <row r="12" spans="1:212" s="1002" customFormat="1" ht="28.5" hidden="1" customHeight="1" thickBot="1">
      <c r="A12" s="2897"/>
      <c r="B12" s="2918"/>
      <c r="C12" s="2793"/>
      <c r="D12" s="2973"/>
      <c r="E12" s="2854"/>
      <c r="F12" s="991"/>
      <c r="G12" s="992"/>
      <c r="H12" s="979"/>
      <c r="I12" s="993"/>
      <c r="J12" s="993"/>
      <c r="K12" s="993"/>
      <c r="L12" s="164"/>
      <c r="M12" s="164"/>
      <c r="N12" s="164"/>
      <c r="O12" s="164"/>
      <c r="P12" s="994"/>
      <c r="Q12" s="998"/>
      <c r="R12" s="999"/>
      <c r="S12" s="1000"/>
      <c r="T12" s="1001"/>
      <c r="U12" s="958"/>
      <c r="V12" s="192"/>
      <c r="W12" s="83"/>
      <c r="X12" s="83"/>
      <c r="Y12" s="193"/>
      <c r="Z12" s="1"/>
      <c r="AA12" s="192"/>
      <c r="AB12" s="193"/>
      <c r="AC12" s="958"/>
      <c r="AD12" s="958"/>
      <c r="AE12" s="958"/>
      <c r="AF12" s="958"/>
      <c r="AG12" s="958"/>
      <c r="AH12" s="958"/>
      <c r="AI12" s="958"/>
      <c r="AJ12" s="958"/>
      <c r="AK12" s="958"/>
      <c r="AL12" s="958"/>
      <c r="AM12" s="958"/>
      <c r="AN12" s="958"/>
      <c r="AO12" s="958"/>
      <c r="AP12" s="958"/>
      <c r="AQ12" s="958"/>
      <c r="AR12" s="958"/>
      <c r="AS12" s="958"/>
      <c r="AT12" s="958"/>
      <c r="AU12" s="958"/>
      <c r="AV12" s="958"/>
      <c r="AW12" s="958"/>
      <c r="AX12" s="958"/>
      <c r="AY12" s="958"/>
      <c r="AZ12" s="958"/>
      <c r="BA12" s="958"/>
      <c r="BB12" s="958"/>
      <c r="BC12" s="958"/>
      <c r="BD12" s="958"/>
      <c r="BE12" s="958"/>
      <c r="BF12" s="958"/>
      <c r="BG12" s="958"/>
      <c r="BH12" s="958"/>
      <c r="BI12" s="958"/>
      <c r="BJ12" s="958"/>
      <c r="BK12" s="958"/>
      <c r="BL12" s="958"/>
      <c r="BM12" s="958"/>
      <c r="BN12" s="958"/>
      <c r="BO12" s="958"/>
      <c r="BP12" s="958"/>
      <c r="BQ12" s="958"/>
      <c r="BR12" s="958"/>
      <c r="BS12" s="958"/>
      <c r="BT12" s="958"/>
      <c r="BU12" s="958"/>
      <c r="BV12" s="958"/>
      <c r="BW12" s="958"/>
      <c r="BX12" s="958"/>
      <c r="BY12" s="958"/>
      <c r="BZ12" s="958"/>
      <c r="CA12" s="958"/>
      <c r="CB12" s="958"/>
      <c r="CC12" s="958"/>
      <c r="CD12" s="958"/>
      <c r="CE12" s="958"/>
      <c r="CF12" s="958"/>
      <c r="CG12" s="958"/>
      <c r="CH12" s="958"/>
      <c r="CI12" s="958"/>
      <c r="CJ12" s="958"/>
      <c r="CK12" s="958"/>
      <c r="CL12" s="958"/>
      <c r="CM12" s="958"/>
      <c r="CN12" s="958"/>
      <c r="CO12" s="958"/>
      <c r="CP12" s="958"/>
      <c r="CQ12" s="958"/>
      <c r="CR12" s="958"/>
      <c r="CS12" s="958"/>
      <c r="CT12" s="958"/>
      <c r="CU12" s="958"/>
      <c r="CV12" s="958"/>
      <c r="CW12" s="958"/>
      <c r="CX12" s="958"/>
      <c r="CY12" s="958"/>
      <c r="CZ12" s="958"/>
      <c r="DA12" s="958"/>
      <c r="DB12" s="958"/>
      <c r="DC12" s="958"/>
      <c r="DD12" s="958"/>
      <c r="DE12" s="958"/>
      <c r="DF12" s="958"/>
      <c r="DG12" s="958"/>
      <c r="DH12" s="958"/>
      <c r="DI12" s="958"/>
      <c r="DJ12" s="958"/>
      <c r="DK12" s="958"/>
      <c r="DL12" s="958"/>
      <c r="DM12" s="958"/>
      <c r="DN12" s="958"/>
      <c r="DO12" s="958"/>
      <c r="DP12" s="958"/>
      <c r="DQ12" s="958"/>
      <c r="DR12" s="958"/>
      <c r="DS12" s="958"/>
      <c r="DT12" s="958"/>
      <c r="DU12" s="958"/>
      <c r="DV12" s="958"/>
      <c r="DW12" s="958"/>
      <c r="DX12" s="958"/>
      <c r="DY12" s="958"/>
      <c r="DZ12" s="958"/>
      <c r="EA12" s="958"/>
      <c r="EB12" s="958"/>
      <c r="EC12" s="958"/>
      <c r="ED12" s="958"/>
      <c r="EE12" s="958"/>
      <c r="EF12" s="958"/>
      <c r="EG12" s="958"/>
      <c r="EH12" s="958"/>
      <c r="EI12" s="958"/>
      <c r="EJ12" s="958"/>
      <c r="EK12" s="958"/>
      <c r="EL12" s="958"/>
      <c r="EM12" s="958"/>
      <c r="EN12" s="958"/>
      <c r="EO12" s="958"/>
      <c r="EP12" s="958"/>
      <c r="EQ12" s="958"/>
      <c r="ER12" s="958"/>
      <c r="ES12" s="958"/>
      <c r="ET12" s="958"/>
      <c r="EU12" s="958"/>
      <c r="EV12" s="958"/>
      <c r="EW12" s="958"/>
      <c r="EX12" s="958"/>
      <c r="EY12" s="958"/>
      <c r="EZ12" s="958"/>
      <c r="FA12" s="958"/>
      <c r="FB12" s="958"/>
      <c r="FC12" s="958"/>
      <c r="FD12" s="958"/>
      <c r="FE12" s="958"/>
      <c r="FF12" s="958"/>
      <c r="FG12" s="958"/>
      <c r="FH12" s="958"/>
      <c r="FI12" s="958"/>
      <c r="FJ12" s="958"/>
      <c r="FK12" s="958"/>
      <c r="FL12" s="958"/>
      <c r="FM12" s="958"/>
      <c r="FN12" s="958"/>
      <c r="FO12" s="958"/>
      <c r="FP12" s="958"/>
      <c r="FQ12" s="958"/>
      <c r="FR12" s="958"/>
      <c r="FS12" s="958"/>
      <c r="FT12" s="958"/>
      <c r="FU12" s="958"/>
      <c r="FV12" s="958"/>
      <c r="FW12" s="958"/>
      <c r="FX12" s="958"/>
      <c r="FY12" s="958"/>
      <c r="FZ12" s="958"/>
      <c r="GA12" s="958"/>
      <c r="GB12" s="958"/>
      <c r="GC12" s="958"/>
      <c r="GD12" s="958"/>
      <c r="GE12" s="958"/>
      <c r="GF12" s="958"/>
      <c r="GG12" s="958"/>
      <c r="GH12" s="958"/>
      <c r="GI12" s="958"/>
      <c r="GJ12" s="958"/>
      <c r="GK12" s="958"/>
      <c r="GL12" s="958"/>
      <c r="GM12" s="958"/>
      <c r="GN12" s="958"/>
      <c r="GO12" s="958"/>
      <c r="GP12" s="958"/>
      <c r="GQ12" s="958"/>
      <c r="GR12" s="958"/>
      <c r="GS12" s="958"/>
      <c r="GT12" s="958"/>
      <c r="GU12" s="958"/>
      <c r="GV12" s="958"/>
      <c r="GW12" s="958"/>
      <c r="GX12" s="958"/>
      <c r="GY12" s="958"/>
      <c r="GZ12" s="958"/>
      <c r="HA12" s="958"/>
      <c r="HB12" s="958"/>
      <c r="HC12" s="958"/>
      <c r="HD12" s="958"/>
    </row>
    <row r="13" spans="1:212" ht="31.05" customHeight="1">
      <c r="A13" s="2897"/>
      <c r="B13" s="2901" t="s">
        <v>846</v>
      </c>
      <c r="C13" s="2974" t="s">
        <v>79</v>
      </c>
      <c r="D13" s="2976">
        <v>0.44</v>
      </c>
      <c r="E13" s="2902" t="s">
        <v>80</v>
      </c>
      <c r="F13" s="984" t="s">
        <v>540</v>
      </c>
      <c r="G13" s="995">
        <v>7</v>
      </c>
      <c r="H13" s="979">
        <v>7</v>
      </c>
      <c r="I13" s="996"/>
      <c r="J13" s="996"/>
      <c r="K13" s="996"/>
      <c r="L13" s="166"/>
      <c r="M13" s="166"/>
      <c r="N13" s="166"/>
      <c r="O13" s="166"/>
      <c r="P13" s="997">
        <f t="shared" si="0"/>
        <v>0</v>
      </c>
      <c r="Q13" s="961"/>
      <c r="R13" s="1003"/>
      <c r="S13" s="1004"/>
      <c r="T13" s="1005"/>
      <c r="U13" s="954"/>
      <c r="V13" s="192"/>
      <c r="W13" s="83"/>
      <c r="X13" s="83"/>
      <c r="Y13" s="193"/>
      <c r="Z13" s="1"/>
      <c r="AA13" s="192"/>
      <c r="AB13" s="193"/>
      <c r="AC13" s="954"/>
      <c r="AD13" s="954"/>
      <c r="AE13" s="954"/>
      <c r="AF13" s="954"/>
      <c r="AG13" s="954"/>
      <c r="AH13" s="954"/>
      <c r="AI13" s="954"/>
      <c r="AJ13" s="954"/>
      <c r="AK13" s="954"/>
      <c r="AL13" s="954"/>
      <c r="AM13" s="954"/>
      <c r="AN13" s="954"/>
      <c r="AO13" s="954"/>
      <c r="AP13" s="954"/>
      <c r="AQ13" s="954"/>
      <c r="AR13" s="954"/>
      <c r="AS13" s="954"/>
      <c r="AT13" s="954"/>
      <c r="AU13" s="954"/>
      <c r="AV13" s="954"/>
      <c r="AW13" s="954"/>
      <c r="AX13" s="954"/>
      <c r="AY13" s="954"/>
      <c r="AZ13" s="954"/>
      <c r="BA13" s="954"/>
      <c r="BB13" s="954"/>
      <c r="BC13" s="954"/>
      <c r="BD13" s="954"/>
      <c r="BE13" s="954"/>
      <c r="BF13" s="954"/>
      <c r="BG13" s="954"/>
      <c r="BH13" s="954"/>
      <c r="BI13" s="954"/>
      <c r="BJ13" s="954"/>
      <c r="BK13" s="954"/>
      <c r="BL13" s="954"/>
      <c r="BM13" s="954"/>
      <c r="BN13" s="954"/>
      <c r="BO13" s="954"/>
      <c r="BP13" s="954"/>
      <c r="BQ13" s="954"/>
      <c r="BR13" s="954"/>
      <c r="BS13" s="954"/>
      <c r="BT13" s="954"/>
      <c r="BU13" s="954"/>
      <c r="BV13" s="954"/>
      <c r="BW13" s="954"/>
      <c r="BX13" s="954"/>
      <c r="BY13" s="954"/>
      <c r="BZ13" s="954"/>
      <c r="CA13" s="954"/>
      <c r="CB13" s="954"/>
      <c r="CC13" s="954"/>
      <c r="CD13" s="954"/>
      <c r="CE13" s="954"/>
      <c r="CF13" s="954"/>
      <c r="CG13" s="954"/>
      <c r="CH13" s="954"/>
      <c r="CI13" s="954"/>
      <c r="CJ13" s="954"/>
      <c r="CK13" s="954"/>
      <c r="CL13" s="954"/>
      <c r="CM13" s="954"/>
      <c r="CN13" s="954"/>
      <c r="CO13" s="954"/>
      <c r="CP13" s="954"/>
      <c r="CQ13" s="954"/>
      <c r="CR13" s="954"/>
      <c r="CS13" s="954"/>
      <c r="CT13" s="954"/>
      <c r="CU13" s="954"/>
      <c r="CV13" s="954"/>
      <c r="CW13" s="954"/>
      <c r="CX13" s="954"/>
      <c r="CY13" s="954"/>
      <c r="CZ13" s="954"/>
      <c r="DA13" s="954"/>
      <c r="DB13" s="954"/>
      <c r="DC13" s="954"/>
      <c r="DD13" s="954"/>
      <c r="DE13" s="954"/>
      <c r="DF13" s="954"/>
      <c r="DG13" s="954"/>
      <c r="DH13" s="954"/>
      <c r="DI13" s="954"/>
      <c r="DJ13" s="954"/>
      <c r="DK13" s="954"/>
      <c r="DL13" s="954"/>
      <c r="DM13" s="954"/>
      <c r="DN13" s="954"/>
      <c r="DO13" s="954"/>
      <c r="DP13" s="954"/>
      <c r="DQ13" s="954"/>
      <c r="DR13" s="954"/>
      <c r="DS13" s="954"/>
      <c r="DT13" s="954"/>
      <c r="DU13" s="954"/>
      <c r="DV13" s="954"/>
      <c r="DW13" s="954"/>
      <c r="DX13" s="954"/>
      <c r="DY13" s="954"/>
      <c r="DZ13" s="954"/>
      <c r="EA13" s="954"/>
      <c r="EB13" s="954"/>
      <c r="EC13" s="954"/>
      <c r="ED13" s="954"/>
      <c r="EE13" s="954"/>
      <c r="EF13" s="954"/>
      <c r="EG13" s="954"/>
      <c r="EH13" s="954"/>
      <c r="EI13" s="954"/>
      <c r="EJ13" s="954"/>
      <c r="EK13" s="954"/>
      <c r="EL13" s="954"/>
      <c r="EM13" s="954"/>
      <c r="EN13" s="954"/>
      <c r="EO13" s="954"/>
      <c r="EP13" s="954"/>
      <c r="EQ13" s="954"/>
      <c r="ER13" s="954"/>
      <c r="ES13" s="954"/>
      <c r="ET13" s="954"/>
      <c r="EU13" s="954"/>
      <c r="EV13" s="954"/>
      <c r="EW13" s="954"/>
      <c r="EX13" s="954"/>
      <c r="EY13" s="954"/>
      <c r="EZ13" s="954"/>
      <c r="FA13" s="954"/>
      <c r="FB13" s="954"/>
      <c r="FC13" s="954"/>
      <c r="FD13" s="954"/>
      <c r="FE13" s="954"/>
      <c r="FF13" s="954"/>
      <c r="FG13" s="954"/>
      <c r="FH13" s="954"/>
      <c r="FI13" s="954"/>
      <c r="FJ13" s="954"/>
      <c r="FK13" s="954"/>
      <c r="FL13" s="954"/>
      <c r="FM13" s="954"/>
      <c r="FN13" s="954"/>
      <c r="FO13" s="954"/>
      <c r="FP13" s="954"/>
      <c r="FQ13" s="954"/>
      <c r="FR13" s="954"/>
      <c r="FS13" s="954"/>
      <c r="FT13" s="954"/>
      <c r="FU13" s="954"/>
      <c r="FV13" s="954"/>
      <c r="FW13" s="954"/>
      <c r="FX13" s="954"/>
      <c r="FY13" s="954"/>
      <c r="FZ13" s="954"/>
      <c r="GA13" s="954"/>
      <c r="GB13" s="954"/>
      <c r="GC13" s="954"/>
      <c r="GD13" s="954"/>
      <c r="GE13" s="954"/>
      <c r="GF13" s="954"/>
      <c r="GG13" s="954"/>
      <c r="GH13" s="954"/>
      <c r="GI13" s="954"/>
      <c r="GJ13" s="954"/>
      <c r="GK13" s="954"/>
      <c r="GL13" s="954"/>
      <c r="GM13" s="954"/>
      <c r="GN13" s="954"/>
      <c r="GO13" s="954"/>
      <c r="GP13" s="954"/>
      <c r="GQ13" s="954"/>
      <c r="GR13" s="954"/>
      <c r="GS13" s="954"/>
      <c r="GT13" s="954"/>
      <c r="GU13" s="954"/>
      <c r="GV13" s="954"/>
      <c r="GW13" s="954"/>
      <c r="GX13" s="954"/>
      <c r="GY13" s="954"/>
      <c r="GZ13" s="954"/>
      <c r="HA13" s="954"/>
      <c r="HB13" s="954"/>
      <c r="HC13" s="954"/>
      <c r="HD13" s="954"/>
    </row>
    <row r="14" spans="1:212" ht="31.05" customHeight="1">
      <c r="A14" s="2897"/>
      <c r="B14" s="2849"/>
      <c r="C14" s="2974"/>
      <c r="D14" s="2976"/>
      <c r="E14" s="2903"/>
      <c r="F14" s="1108" t="s">
        <v>541</v>
      </c>
      <c r="G14" s="1109">
        <v>2</v>
      </c>
      <c r="H14" s="979">
        <v>1</v>
      </c>
      <c r="I14" s="979"/>
      <c r="J14" s="979">
        <v>1</v>
      </c>
      <c r="K14" s="979"/>
      <c r="L14" s="163"/>
      <c r="M14" s="163"/>
      <c r="N14" s="163"/>
      <c r="O14" s="163"/>
      <c r="P14" s="980">
        <f t="shared" si="0"/>
        <v>0</v>
      </c>
      <c r="Q14" s="961"/>
      <c r="R14" s="987">
        <v>20000</v>
      </c>
      <c r="S14" s="986"/>
      <c r="T14" s="987">
        <f>R14-S14</f>
        <v>20000</v>
      </c>
      <c r="V14" s="192"/>
      <c r="W14" s="83"/>
      <c r="X14" s="83"/>
      <c r="Y14" s="193"/>
      <c r="Z14" s="1"/>
      <c r="AA14" s="192"/>
      <c r="AB14" s="193"/>
    </row>
    <row r="15" spans="1:212" ht="31.05" customHeight="1">
      <c r="A15" s="2897"/>
      <c r="B15" s="2849"/>
      <c r="C15" s="2974"/>
      <c r="D15" s="2976"/>
      <c r="E15" s="2903"/>
      <c r="F15" s="1108" t="s">
        <v>542</v>
      </c>
      <c r="G15" s="1109">
        <v>48</v>
      </c>
      <c r="H15" s="979">
        <v>12</v>
      </c>
      <c r="I15" s="979">
        <v>12</v>
      </c>
      <c r="J15" s="979">
        <v>12</v>
      </c>
      <c r="K15" s="979">
        <v>12</v>
      </c>
      <c r="L15" s="163"/>
      <c r="M15" s="163"/>
      <c r="N15" s="163"/>
      <c r="O15" s="163"/>
      <c r="P15" s="980">
        <f t="shared" si="0"/>
        <v>0</v>
      </c>
      <c r="Q15" s="961"/>
      <c r="R15" s="989"/>
      <c r="S15" s="986"/>
      <c r="T15" s="987">
        <f t="shared" ref="T15:T65" si="1">R15-S15</f>
        <v>0</v>
      </c>
      <c r="V15" s="192"/>
      <c r="W15" s="83"/>
      <c r="X15" s="83"/>
      <c r="Y15" s="193"/>
      <c r="Z15" s="1"/>
      <c r="AA15" s="192"/>
      <c r="AB15" s="193"/>
    </row>
    <row r="16" spans="1:212" ht="48" customHeight="1">
      <c r="A16" s="2897"/>
      <c r="B16" s="2849"/>
      <c r="C16" s="2974"/>
      <c r="D16" s="2976"/>
      <c r="E16" s="2903"/>
      <c r="F16" s="1108" t="s">
        <v>543</v>
      </c>
      <c r="G16" s="1109">
        <v>26</v>
      </c>
      <c r="H16" s="979">
        <v>6</v>
      </c>
      <c r="I16" s="979">
        <v>6</v>
      </c>
      <c r="J16" s="979">
        <v>6</v>
      </c>
      <c r="K16" s="979"/>
      <c r="L16" s="163"/>
      <c r="M16" s="163"/>
      <c r="N16" s="163"/>
      <c r="O16" s="163"/>
      <c r="P16" s="980">
        <f t="shared" si="0"/>
        <v>0</v>
      </c>
      <c r="Q16" s="961"/>
      <c r="R16" s="989"/>
      <c r="S16" s="986"/>
      <c r="T16" s="987">
        <f t="shared" si="1"/>
        <v>0</v>
      </c>
      <c r="V16" s="192"/>
      <c r="W16" s="83"/>
      <c r="X16" s="83"/>
      <c r="Y16" s="193"/>
      <c r="Z16" s="1"/>
      <c r="AA16" s="192"/>
      <c r="AB16" s="193"/>
    </row>
    <row r="17" spans="1:28" ht="36" customHeight="1" thickBot="1">
      <c r="A17" s="2897"/>
      <c r="B17" s="2849"/>
      <c r="C17" s="2975"/>
      <c r="D17" s="2977"/>
      <c r="E17" s="2904"/>
      <c r="F17" s="991" t="s">
        <v>544</v>
      </c>
      <c r="G17" s="992">
        <v>48</v>
      </c>
      <c r="H17" s="979">
        <v>12</v>
      </c>
      <c r="I17" s="993">
        <v>12</v>
      </c>
      <c r="J17" s="993">
        <v>12</v>
      </c>
      <c r="K17" s="993">
        <v>12</v>
      </c>
      <c r="L17" s="163"/>
      <c r="M17" s="163"/>
      <c r="N17" s="163"/>
      <c r="O17" s="163"/>
      <c r="P17" s="980">
        <f t="shared" si="0"/>
        <v>0</v>
      </c>
      <c r="Q17" s="961"/>
      <c r="R17" s="989"/>
      <c r="S17" s="986"/>
      <c r="T17" s="987">
        <f t="shared" si="1"/>
        <v>0</v>
      </c>
      <c r="V17" s="192"/>
      <c r="W17" s="83"/>
      <c r="X17" s="83"/>
      <c r="Y17" s="193"/>
      <c r="Z17" s="1"/>
      <c r="AA17" s="192"/>
      <c r="AB17" s="193"/>
    </row>
    <row r="18" spans="1:28" ht="41.55" customHeight="1">
      <c r="A18" s="2897"/>
      <c r="B18" s="2849"/>
      <c r="C18" s="2978" t="s">
        <v>81</v>
      </c>
      <c r="D18" s="2981"/>
      <c r="E18" s="2905" t="s">
        <v>80</v>
      </c>
      <c r="F18" s="1006" t="s">
        <v>467</v>
      </c>
      <c r="G18" s="995">
        <v>12</v>
      </c>
      <c r="H18" s="979">
        <v>3</v>
      </c>
      <c r="I18" s="996">
        <v>3</v>
      </c>
      <c r="J18" s="996">
        <v>3</v>
      </c>
      <c r="K18" s="996">
        <v>3</v>
      </c>
      <c r="L18" s="163"/>
      <c r="M18" s="163"/>
      <c r="N18" s="163"/>
      <c r="O18" s="163"/>
      <c r="P18" s="980">
        <f t="shared" si="0"/>
        <v>0</v>
      </c>
      <c r="Q18" s="961"/>
      <c r="R18" s="989"/>
      <c r="S18" s="986"/>
      <c r="T18" s="987">
        <f t="shared" si="1"/>
        <v>0</v>
      </c>
      <c r="V18" s="192"/>
      <c r="W18" s="83"/>
      <c r="X18" s="83"/>
      <c r="Y18" s="193"/>
      <c r="Z18" s="1"/>
      <c r="AA18" s="192"/>
      <c r="AB18" s="193"/>
    </row>
    <row r="19" spans="1:28" ht="33" customHeight="1">
      <c r="A19" s="2897"/>
      <c r="B19" s="2849"/>
      <c r="C19" s="2979"/>
      <c r="D19" s="2982"/>
      <c r="E19" s="2906"/>
      <c r="F19" s="1110" t="s">
        <v>545</v>
      </c>
      <c r="G19" s="1109">
        <v>48</v>
      </c>
      <c r="H19" s="979">
        <v>12</v>
      </c>
      <c r="I19" s="979">
        <v>12</v>
      </c>
      <c r="J19" s="979">
        <v>12</v>
      </c>
      <c r="K19" s="979">
        <v>12</v>
      </c>
      <c r="L19" s="163"/>
      <c r="M19" s="163"/>
      <c r="N19" s="163"/>
      <c r="O19" s="163"/>
      <c r="P19" s="980">
        <f t="shared" si="0"/>
        <v>0</v>
      </c>
      <c r="Q19" s="961"/>
      <c r="R19" s="989"/>
      <c r="S19" s="986"/>
      <c r="T19" s="987">
        <f t="shared" si="1"/>
        <v>0</v>
      </c>
      <c r="V19" s="192"/>
      <c r="W19" s="83"/>
      <c r="X19" s="83"/>
      <c r="Y19" s="193"/>
      <c r="Z19" s="1"/>
      <c r="AA19" s="192"/>
      <c r="AB19" s="193"/>
    </row>
    <row r="20" spans="1:28" ht="55.5" customHeight="1">
      <c r="A20" s="2897"/>
      <c r="B20" s="2849"/>
      <c r="C20" s="2979"/>
      <c r="D20" s="2982"/>
      <c r="E20" s="2906"/>
      <c r="F20" s="1110" t="s">
        <v>546</v>
      </c>
      <c r="G20" s="1021">
        <v>2</v>
      </c>
      <c r="H20" s="979"/>
      <c r="I20" s="979">
        <v>1</v>
      </c>
      <c r="J20" s="979">
        <v>1</v>
      </c>
      <c r="K20" s="979"/>
      <c r="L20" s="163"/>
      <c r="M20" s="163"/>
      <c r="N20" s="163"/>
      <c r="O20" s="163"/>
      <c r="P20" s="980">
        <f t="shared" si="0"/>
        <v>0</v>
      </c>
      <c r="Q20" s="961"/>
      <c r="R20" s="987">
        <v>30000</v>
      </c>
      <c r="S20" s="986"/>
      <c r="T20" s="987">
        <f t="shared" si="1"/>
        <v>30000</v>
      </c>
      <c r="V20" s="192"/>
      <c r="W20" s="83"/>
      <c r="X20" s="83"/>
      <c r="Y20" s="193"/>
      <c r="Z20" s="1"/>
      <c r="AA20" s="192"/>
      <c r="AB20" s="193"/>
    </row>
    <row r="21" spans="1:28" s="1002" customFormat="1" ht="44.55" customHeight="1" thickBot="1">
      <c r="A21" s="2897"/>
      <c r="B21" s="2850"/>
      <c r="C21" s="2980"/>
      <c r="D21" s="2982"/>
      <c r="E21" s="2907"/>
      <c r="F21" s="1007" t="s">
        <v>547</v>
      </c>
      <c r="G21" s="992">
        <v>3</v>
      </c>
      <c r="H21" s="993"/>
      <c r="I21" s="993">
        <v>1</v>
      </c>
      <c r="J21" s="993">
        <v>1</v>
      </c>
      <c r="K21" s="993">
        <v>1</v>
      </c>
      <c r="L21" s="164"/>
      <c r="M21" s="164"/>
      <c r="N21" s="164"/>
      <c r="O21" s="164"/>
      <c r="P21" s="994">
        <f t="shared" si="0"/>
        <v>0</v>
      </c>
      <c r="Q21" s="998"/>
      <c r="R21" s="999"/>
      <c r="S21" s="1000"/>
      <c r="T21" s="1114">
        <f t="shared" si="1"/>
        <v>0</v>
      </c>
      <c r="V21" s="192"/>
      <c r="W21" s="83"/>
      <c r="X21" s="83"/>
      <c r="Y21" s="193"/>
      <c r="Z21" s="1"/>
      <c r="AA21" s="192"/>
      <c r="AB21" s="193"/>
    </row>
    <row r="22" spans="1:28" ht="57" customHeight="1">
      <c r="A22" s="2897"/>
      <c r="B22" s="2848" t="s">
        <v>128</v>
      </c>
      <c r="C22" s="2800" t="s">
        <v>82</v>
      </c>
      <c r="D22" s="2966">
        <v>0.92</v>
      </c>
      <c r="E22" s="2908" t="s">
        <v>75</v>
      </c>
      <c r="F22" s="1111" t="s">
        <v>548</v>
      </c>
      <c r="G22" s="1112">
        <v>4</v>
      </c>
      <c r="H22" s="996">
        <v>1</v>
      </c>
      <c r="I22" s="996">
        <v>1</v>
      </c>
      <c r="J22" s="996">
        <v>1</v>
      </c>
      <c r="K22" s="996">
        <v>1</v>
      </c>
      <c r="L22" s="166"/>
      <c r="M22" s="166"/>
      <c r="N22" s="166"/>
      <c r="O22" s="166"/>
      <c r="P22" s="997">
        <f t="shared" si="0"/>
        <v>0</v>
      </c>
      <c r="Q22" s="961"/>
      <c r="R22" s="1003"/>
      <c r="S22" s="1004"/>
      <c r="T22" s="1113">
        <f t="shared" si="1"/>
        <v>0</v>
      </c>
      <c r="V22" s="192"/>
      <c r="W22" s="83"/>
      <c r="X22" s="83"/>
      <c r="Y22" s="193"/>
      <c r="Z22" s="1"/>
      <c r="AA22" s="192"/>
      <c r="AB22" s="193"/>
    </row>
    <row r="23" spans="1:28" ht="34.950000000000003" customHeight="1" thickBot="1">
      <c r="A23" s="2897"/>
      <c r="B23" s="2849"/>
      <c r="C23" s="2793"/>
      <c r="D23" s="2967"/>
      <c r="E23" s="2909"/>
      <c r="F23" s="1115" t="s">
        <v>549</v>
      </c>
      <c r="G23" s="1116">
        <v>2</v>
      </c>
      <c r="H23" s="993">
        <v>1</v>
      </c>
      <c r="I23" s="993"/>
      <c r="J23" s="993"/>
      <c r="K23" s="993">
        <v>1</v>
      </c>
      <c r="L23" s="164"/>
      <c r="M23" s="164"/>
      <c r="N23" s="164"/>
      <c r="O23" s="164"/>
      <c r="P23" s="994">
        <f t="shared" si="0"/>
        <v>0</v>
      </c>
      <c r="Q23" s="961"/>
      <c r="R23" s="987">
        <v>5000</v>
      </c>
      <c r="S23" s="986"/>
      <c r="T23" s="987">
        <f t="shared" si="1"/>
        <v>5000</v>
      </c>
      <c r="V23" s="192"/>
      <c r="W23" s="83"/>
      <c r="X23" s="83"/>
      <c r="Y23" s="193"/>
      <c r="Z23" s="1"/>
      <c r="AA23" s="192"/>
      <c r="AB23" s="193"/>
    </row>
    <row r="24" spans="1:28" ht="35.549999999999997" customHeight="1">
      <c r="A24" s="2897"/>
      <c r="B24" s="2849"/>
      <c r="C24" s="2810" t="s">
        <v>83</v>
      </c>
      <c r="D24" s="2968">
        <v>0.83</v>
      </c>
      <c r="E24" s="2910" t="s">
        <v>77</v>
      </c>
      <c r="F24" s="1117" t="s">
        <v>469</v>
      </c>
      <c r="G24" s="995">
        <v>2</v>
      </c>
      <c r="H24" s="996"/>
      <c r="I24" s="996">
        <v>1</v>
      </c>
      <c r="J24" s="996"/>
      <c r="K24" s="996">
        <v>1</v>
      </c>
      <c r="L24" s="166"/>
      <c r="M24" s="166"/>
      <c r="N24" s="166"/>
      <c r="O24" s="166"/>
      <c r="P24" s="997">
        <f t="shared" si="0"/>
        <v>0</v>
      </c>
      <c r="Q24" s="961"/>
      <c r="R24" s="989"/>
      <c r="S24" s="986"/>
      <c r="T24" s="987">
        <f t="shared" si="1"/>
        <v>0</v>
      </c>
      <c r="V24" s="192"/>
      <c r="W24" s="83"/>
      <c r="X24" s="83"/>
      <c r="Y24" s="193"/>
      <c r="Z24" s="1"/>
      <c r="AA24" s="192"/>
      <c r="AB24" s="193"/>
    </row>
    <row r="25" spans="1:28" ht="44.55" customHeight="1">
      <c r="A25" s="2897"/>
      <c r="B25" s="2849"/>
      <c r="C25" s="2810"/>
      <c r="D25" s="2968"/>
      <c r="E25" s="2910"/>
      <c r="F25" s="1117" t="s">
        <v>550</v>
      </c>
      <c r="G25" s="995">
        <v>4</v>
      </c>
      <c r="H25" s="979">
        <v>1</v>
      </c>
      <c r="I25" s="979">
        <v>1</v>
      </c>
      <c r="J25" s="979">
        <v>1</v>
      </c>
      <c r="K25" s="979">
        <v>1</v>
      </c>
      <c r="L25" s="163"/>
      <c r="M25" s="163"/>
      <c r="N25" s="163"/>
      <c r="O25" s="163"/>
      <c r="P25" s="980">
        <f t="shared" si="0"/>
        <v>0</v>
      </c>
      <c r="Q25" s="961"/>
      <c r="R25" s="989"/>
      <c r="S25" s="986"/>
      <c r="T25" s="987">
        <f t="shared" si="1"/>
        <v>0</v>
      </c>
      <c r="V25" s="192"/>
      <c r="W25" s="83"/>
      <c r="X25" s="83"/>
      <c r="Y25" s="193"/>
      <c r="Z25" s="1"/>
      <c r="AA25" s="192"/>
      <c r="AB25" s="193"/>
    </row>
    <row r="26" spans="1:28" s="1002" customFormat="1" ht="35.549999999999997" customHeight="1" thickBot="1">
      <c r="A26" s="2897"/>
      <c r="B26" s="2850"/>
      <c r="C26" s="2810"/>
      <c r="D26" s="2968"/>
      <c r="E26" s="2910"/>
      <c r="F26" s="1008" t="s">
        <v>551</v>
      </c>
      <c r="G26" s="1119">
        <v>4</v>
      </c>
      <c r="H26" s="993">
        <v>1</v>
      </c>
      <c r="I26" s="993">
        <v>1</v>
      </c>
      <c r="J26" s="993">
        <v>1</v>
      </c>
      <c r="K26" s="993">
        <v>1</v>
      </c>
      <c r="L26" s="164"/>
      <c r="M26" s="164"/>
      <c r="N26" s="164"/>
      <c r="O26" s="164"/>
      <c r="P26" s="994">
        <f t="shared" si="0"/>
        <v>0</v>
      </c>
      <c r="Q26" s="998"/>
      <c r="R26" s="999"/>
      <c r="S26" s="1000"/>
      <c r="T26" s="1114">
        <f t="shared" si="1"/>
        <v>0</v>
      </c>
      <c r="V26" s="192"/>
      <c r="W26" s="83"/>
      <c r="X26" s="83"/>
      <c r="Y26" s="193"/>
      <c r="Z26" s="1"/>
      <c r="AA26" s="192"/>
      <c r="AB26" s="193"/>
    </row>
    <row r="27" spans="1:28" ht="32.549999999999997" customHeight="1">
      <c r="A27" s="2897"/>
      <c r="B27" s="2911" t="s">
        <v>84</v>
      </c>
      <c r="C27" s="2537" t="s">
        <v>85</v>
      </c>
      <c r="D27" s="2914">
        <v>0.84</v>
      </c>
      <c r="E27" s="2851" t="s">
        <v>75</v>
      </c>
      <c r="F27" s="1009" t="s">
        <v>468</v>
      </c>
      <c r="G27" s="995" t="s">
        <v>552</v>
      </c>
      <c r="H27" s="996"/>
      <c r="I27" s="996">
        <v>1</v>
      </c>
      <c r="J27" s="996"/>
      <c r="K27" s="996"/>
      <c r="L27" s="166"/>
      <c r="M27" s="166"/>
      <c r="N27" s="166"/>
      <c r="O27" s="166"/>
      <c r="P27" s="997">
        <f t="shared" si="0"/>
        <v>0</v>
      </c>
      <c r="Q27" s="961"/>
      <c r="R27" s="1118">
        <v>5000</v>
      </c>
      <c r="S27" s="1004"/>
      <c r="T27" s="1113">
        <f t="shared" si="1"/>
        <v>5000</v>
      </c>
      <c r="V27" s="192"/>
      <c r="W27" s="83"/>
      <c r="X27" s="83"/>
      <c r="Y27" s="193"/>
      <c r="Z27" s="1"/>
      <c r="AA27" s="192"/>
      <c r="AB27" s="193"/>
    </row>
    <row r="28" spans="1:28" ht="32.549999999999997" customHeight="1">
      <c r="A28" s="2897"/>
      <c r="B28" s="2912"/>
      <c r="C28" s="2537"/>
      <c r="D28" s="2914"/>
      <c r="E28" s="2851"/>
      <c r="F28" s="1009" t="s">
        <v>553</v>
      </c>
      <c r="G28" s="995" t="s">
        <v>552</v>
      </c>
      <c r="H28" s="979">
        <v>1</v>
      </c>
      <c r="I28" s="996"/>
      <c r="J28" s="996"/>
      <c r="K28" s="996"/>
      <c r="L28" s="163"/>
      <c r="M28" s="163"/>
      <c r="N28" s="163"/>
      <c r="O28" s="163"/>
      <c r="P28" s="980">
        <f t="shared" si="0"/>
        <v>0</v>
      </c>
      <c r="Q28" s="961"/>
      <c r="R28" s="987">
        <v>5000</v>
      </c>
      <c r="S28" s="986"/>
      <c r="T28" s="987">
        <f t="shared" si="1"/>
        <v>5000</v>
      </c>
      <c r="V28" s="192"/>
      <c r="W28" s="83"/>
      <c r="X28" s="83"/>
      <c r="Y28" s="193"/>
      <c r="Z28" s="1"/>
      <c r="AA28" s="192"/>
      <c r="AB28" s="193"/>
    </row>
    <row r="29" spans="1:28" ht="32.549999999999997" customHeight="1">
      <c r="A29" s="2897"/>
      <c r="B29" s="2912"/>
      <c r="C29" s="2537"/>
      <c r="D29" s="2914"/>
      <c r="E29" s="2851"/>
      <c r="F29" s="1009" t="s">
        <v>554</v>
      </c>
      <c r="G29" s="995">
        <v>1</v>
      </c>
      <c r="H29" s="979">
        <v>1</v>
      </c>
      <c r="I29" s="996"/>
      <c r="J29" s="996"/>
      <c r="K29" s="996"/>
      <c r="L29" s="163"/>
      <c r="M29" s="163"/>
      <c r="N29" s="163"/>
      <c r="O29" s="163"/>
      <c r="P29" s="980">
        <f t="shared" si="0"/>
        <v>0</v>
      </c>
      <c r="Q29" s="961"/>
      <c r="R29" s="987">
        <v>5000</v>
      </c>
      <c r="S29" s="986"/>
      <c r="T29" s="987">
        <f t="shared" si="1"/>
        <v>5000</v>
      </c>
      <c r="V29" s="192"/>
      <c r="W29" s="83"/>
      <c r="X29" s="83"/>
      <c r="Y29" s="193"/>
      <c r="Z29" s="1"/>
      <c r="AA29" s="192"/>
      <c r="AB29" s="193"/>
    </row>
    <row r="30" spans="1:28" ht="32.549999999999997" customHeight="1">
      <c r="A30" s="2897"/>
      <c r="B30" s="2912"/>
      <c r="C30" s="2537"/>
      <c r="D30" s="2914"/>
      <c r="E30" s="2851"/>
      <c r="F30" s="1009" t="s">
        <v>555</v>
      </c>
      <c r="G30" s="978">
        <v>1</v>
      </c>
      <c r="H30" s="979">
        <v>1</v>
      </c>
      <c r="I30" s="996"/>
      <c r="J30" s="996"/>
      <c r="K30" s="996"/>
      <c r="L30" s="163"/>
      <c r="M30" s="163"/>
      <c r="N30" s="163"/>
      <c r="O30" s="163"/>
      <c r="P30" s="980">
        <f t="shared" si="0"/>
        <v>0</v>
      </c>
      <c r="Q30" s="961"/>
      <c r="R30" s="987">
        <v>80000</v>
      </c>
      <c r="S30" s="986"/>
      <c r="T30" s="987">
        <f t="shared" si="1"/>
        <v>80000</v>
      </c>
      <c r="V30" s="192"/>
      <c r="W30" s="83"/>
      <c r="X30" s="83"/>
      <c r="Y30" s="193"/>
      <c r="Z30" s="1"/>
      <c r="AA30" s="192"/>
      <c r="AB30" s="193"/>
    </row>
    <row r="31" spans="1:28" ht="32.549999999999997" customHeight="1">
      <c r="A31" s="2898"/>
      <c r="B31" s="2913"/>
      <c r="C31" s="2537"/>
      <c r="D31" s="2914"/>
      <c r="E31" s="2852"/>
      <c r="F31" s="1012" t="s">
        <v>556</v>
      </c>
      <c r="G31" s="978">
        <v>1</v>
      </c>
      <c r="H31" s="979">
        <v>1</v>
      </c>
      <c r="I31" s="979"/>
      <c r="J31" s="979"/>
      <c r="K31" s="979"/>
      <c r="L31" s="163"/>
      <c r="M31" s="163"/>
      <c r="N31" s="163"/>
      <c r="O31" s="163"/>
      <c r="P31" s="980">
        <f t="shared" si="0"/>
        <v>0</v>
      </c>
      <c r="Q31" s="961"/>
      <c r="R31" s="989"/>
      <c r="S31" s="986"/>
      <c r="T31" s="987">
        <f t="shared" si="1"/>
        <v>0</v>
      </c>
      <c r="V31" s="192"/>
      <c r="W31" s="83"/>
      <c r="X31" s="83"/>
      <c r="Y31" s="193"/>
      <c r="Z31" s="1"/>
      <c r="AA31" s="192"/>
      <c r="AB31" s="193"/>
    </row>
    <row r="32" spans="1:28" s="1018" customFormat="1" ht="14.4">
      <c r="A32" s="1013"/>
      <c r="B32" s="1014"/>
      <c r="E32" s="1014"/>
      <c r="F32" s="1014"/>
      <c r="G32" s="1014"/>
      <c r="H32" s="1015"/>
      <c r="I32" s="1015"/>
      <c r="J32" s="1015"/>
      <c r="K32" s="1015"/>
      <c r="L32" s="100"/>
      <c r="M32" s="100"/>
      <c r="N32" s="100"/>
      <c r="O32" s="100"/>
      <c r="P32" s="1147"/>
      <c r="Q32" s="1014"/>
      <c r="R32" s="1016"/>
      <c r="S32" s="1017"/>
      <c r="T32" s="1045">
        <f t="shared" si="1"/>
        <v>0</v>
      </c>
      <c r="V32" s="194"/>
      <c r="W32" s="301"/>
      <c r="X32" s="301"/>
      <c r="Y32" s="195"/>
      <c r="Z32" s="158"/>
      <c r="AA32" s="194"/>
      <c r="AB32" s="195"/>
    </row>
    <row r="33" spans="1:28" ht="31.95" customHeight="1">
      <c r="A33" s="2896" t="s">
        <v>847</v>
      </c>
      <c r="B33" s="2931" t="s">
        <v>848</v>
      </c>
      <c r="C33" s="2417" t="s">
        <v>88</v>
      </c>
      <c r="D33" s="2988">
        <v>0.5</v>
      </c>
      <c r="E33" s="2994">
        <v>0.6</v>
      </c>
      <c r="F33" s="1121" t="s">
        <v>471</v>
      </c>
      <c r="G33" s="1123" t="s">
        <v>559</v>
      </c>
      <c r="H33" s="996"/>
      <c r="I33" s="996">
        <v>2</v>
      </c>
      <c r="J33" s="996"/>
      <c r="K33" s="996">
        <v>2</v>
      </c>
      <c r="L33" s="166"/>
      <c r="M33" s="166"/>
      <c r="N33" s="166"/>
      <c r="O33" s="166"/>
      <c r="P33" s="997">
        <f t="shared" si="0"/>
        <v>0</v>
      </c>
      <c r="Q33" s="961"/>
      <c r="R33" s="1124"/>
      <c r="S33" s="1125"/>
      <c r="T33" s="1113">
        <f t="shared" si="1"/>
        <v>0</v>
      </c>
      <c r="V33" s="192"/>
      <c r="W33" s="83"/>
      <c r="X33" s="83"/>
      <c r="Y33" s="193"/>
      <c r="Z33" s="1"/>
      <c r="AA33" s="192"/>
      <c r="AB33" s="193"/>
    </row>
    <row r="34" spans="1:28" ht="31.95" customHeight="1">
      <c r="A34" s="2897"/>
      <c r="B34" s="2910"/>
      <c r="C34" s="2417"/>
      <c r="D34" s="2988"/>
      <c r="E34" s="2995"/>
      <c r="F34" s="1121" t="s">
        <v>818</v>
      </c>
      <c r="G34" s="978">
        <v>4</v>
      </c>
      <c r="H34" s="979">
        <v>1</v>
      </c>
      <c r="I34" s="979">
        <v>1</v>
      </c>
      <c r="J34" s="979">
        <v>1</v>
      </c>
      <c r="K34" s="979">
        <v>1</v>
      </c>
      <c r="L34" s="163"/>
      <c r="M34" s="163"/>
      <c r="N34" s="163"/>
      <c r="O34" s="163"/>
      <c r="P34" s="980">
        <f t="shared" si="0"/>
        <v>0</v>
      </c>
      <c r="Q34" s="961"/>
      <c r="R34" s="1019">
        <v>36000</v>
      </c>
      <c r="S34" s="1020">
        <v>5000</v>
      </c>
      <c r="T34" s="987">
        <f t="shared" si="1"/>
        <v>31000</v>
      </c>
      <c r="V34" s="192"/>
      <c r="W34" s="83"/>
      <c r="X34" s="83"/>
      <c r="Y34" s="193"/>
      <c r="Z34" s="1"/>
      <c r="AA34" s="192"/>
      <c r="AB34" s="193"/>
    </row>
    <row r="35" spans="1:28" ht="31.95" customHeight="1">
      <c r="A35" s="2897"/>
      <c r="B35" s="2910"/>
      <c r="C35" s="2417"/>
      <c r="D35" s="2988"/>
      <c r="E35" s="2995"/>
      <c r="F35" s="1121" t="s">
        <v>819</v>
      </c>
      <c r="G35" s="995">
        <v>3</v>
      </c>
      <c r="H35" s="979">
        <v>1</v>
      </c>
      <c r="I35" s="996">
        <v>1</v>
      </c>
      <c r="J35" s="996">
        <v>1</v>
      </c>
      <c r="K35" s="996"/>
      <c r="L35" s="163"/>
      <c r="M35" s="163"/>
      <c r="N35" s="163"/>
      <c r="O35" s="163"/>
      <c r="P35" s="980">
        <f t="shared" si="0"/>
        <v>0</v>
      </c>
      <c r="Q35" s="961"/>
      <c r="R35" s="1019">
        <v>100000</v>
      </c>
      <c r="S35" s="1020">
        <v>70000</v>
      </c>
      <c r="T35" s="987">
        <f t="shared" si="1"/>
        <v>30000</v>
      </c>
      <c r="V35" s="192"/>
      <c r="W35" s="83"/>
      <c r="X35" s="83"/>
      <c r="Y35" s="193"/>
      <c r="Z35" s="1"/>
      <c r="AA35" s="192"/>
      <c r="AB35" s="193"/>
    </row>
    <row r="36" spans="1:28" ht="24.45" customHeight="1">
      <c r="A36" s="2897"/>
      <c r="B36" s="2910"/>
      <c r="C36" s="2417"/>
      <c r="D36" s="2988"/>
      <c r="E36" s="2995"/>
      <c r="F36" s="1121" t="s">
        <v>820</v>
      </c>
      <c r="G36" s="1021">
        <v>1</v>
      </c>
      <c r="H36" s="979"/>
      <c r="I36" s="996"/>
      <c r="J36" s="996"/>
      <c r="K36" s="996">
        <v>1</v>
      </c>
      <c r="L36" s="163"/>
      <c r="M36" s="163"/>
      <c r="N36" s="163"/>
      <c r="O36" s="163"/>
      <c r="P36" s="980">
        <f t="shared" si="0"/>
        <v>0</v>
      </c>
      <c r="Q36" s="961"/>
      <c r="R36" s="1019">
        <v>105000</v>
      </c>
      <c r="S36" s="1020">
        <v>55000</v>
      </c>
      <c r="T36" s="987">
        <f t="shared" si="1"/>
        <v>50000</v>
      </c>
      <c r="V36" s="192"/>
      <c r="W36" s="83"/>
      <c r="X36" s="83"/>
      <c r="Y36" s="193"/>
      <c r="Z36" s="1"/>
      <c r="AA36" s="192"/>
      <c r="AB36" s="193"/>
    </row>
    <row r="37" spans="1:28" ht="24.45" customHeight="1">
      <c r="A37" s="2897"/>
      <c r="B37" s="2910"/>
      <c r="C37" s="2417"/>
      <c r="D37" s="2988"/>
      <c r="E37" s="2995"/>
      <c r="F37" s="1121" t="s">
        <v>821</v>
      </c>
      <c r="G37" s="1021">
        <v>2</v>
      </c>
      <c r="H37" s="979"/>
      <c r="I37" s="996">
        <v>1</v>
      </c>
      <c r="J37" s="996"/>
      <c r="K37" s="996">
        <v>1</v>
      </c>
      <c r="L37" s="163"/>
      <c r="M37" s="163"/>
      <c r="N37" s="163"/>
      <c r="O37" s="163"/>
      <c r="P37" s="980">
        <f t="shared" si="0"/>
        <v>0</v>
      </c>
      <c r="Q37" s="961"/>
      <c r="R37" s="1019">
        <v>10000</v>
      </c>
      <c r="S37" s="1020">
        <v>10000</v>
      </c>
      <c r="T37" s="987">
        <f t="shared" si="1"/>
        <v>0</v>
      </c>
      <c r="V37" s="192"/>
      <c r="W37" s="83"/>
      <c r="X37" s="83"/>
      <c r="Y37" s="193"/>
      <c r="Z37" s="1"/>
      <c r="AA37" s="192"/>
      <c r="AB37" s="193"/>
    </row>
    <row r="38" spans="1:28" ht="24.45" customHeight="1">
      <c r="A38" s="2897"/>
      <c r="B38" s="2910"/>
      <c r="C38" s="2417"/>
      <c r="D38" s="2988"/>
      <c r="E38" s="2995"/>
      <c r="F38" s="1121" t="s">
        <v>822</v>
      </c>
      <c r="G38" s="1021">
        <v>1</v>
      </c>
      <c r="H38" s="979"/>
      <c r="I38" s="996"/>
      <c r="J38" s="996"/>
      <c r="K38" s="996">
        <v>1</v>
      </c>
      <c r="L38" s="163"/>
      <c r="M38" s="163"/>
      <c r="N38" s="163"/>
      <c r="O38" s="163"/>
      <c r="P38" s="980">
        <f t="shared" si="0"/>
        <v>0</v>
      </c>
      <c r="Q38" s="961"/>
      <c r="R38" s="1019">
        <v>100000</v>
      </c>
      <c r="S38" s="1020"/>
      <c r="T38" s="987">
        <f t="shared" si="1"/>
        <v>100000</v>
      </c>
      <c r="V38" s="192"/>
      <c r="W38" s="83"/>
      <c r="X38" s="83"/>
      <c r="Y38" s="193"/>
      <c r="Z38" s="1"/>
      <c r="AA38" s="192"/>
      <c r="AB38" s="193"/>
    </row>
    <row r="39" spans="1:28" s="1002" customFormat="1" ht="31.95" customHeight="1" thickBot="1">
      <c r="A39" s="2897"/>
      <c r="B39" s="2910"/>
      <c r="C39" s="2418"/>
      <c r="D39" s="2989"/>
      <c r="E39" s="3000"/>
      <c r="F39" s="1122" t="s">
        <v>560</v>
      </c>
      <c r="G39" s="1160">
        <v>4</v>
      </c>
      <c r="H39" s="993">
        <v>1</v>
      </c>
      <c r="I39" s="993">
        <v>1</v>
      </c>
      <c r="J39" s="993">
        <v>1</v>
      </c>
      <c r="K39" s="993">
        <v>1</v>
      </c>
      <c r="L39" s="164"/>
      <c r="M39" s="164"/>
      <c r="N39" s="164"/>
      <c r="O39" s="164"/>
      <c r="P39" s="994">
        <f t="shared" si="0"/>
        <v>0</v>
      </c>
      <c r="Q39" s="998"/>
      <c r="R39" s="1126">
        <v>100000</v>
      </c>
      <c r="S39" s="1127">
        <v>100000</v>
      </c>
      <c r="T39" s="1114">
        <f t="shared" si="1"/>
        <v>0</v>
      </c>
      <c r="V39" s="192"/>
      <c r="W39" s="83"/>
      <c r="X39" s="83"/>
      <c r="Y39" s="193"/>
      <c r="Z39" s="1"/>
      <c r="AA39" s="192"/>
      <c r="AB39" s="193"/>
    </row>
    <row r="40" spans="1:28" ht="55.95" customHeight="1">
      <c r="A40" s="2897"/>
      <c r="B40" s="2910"/>
      <c r="C40" s="2985" t="s">
        <v>89</v>
      </c>
      <c r="D40" s="2963">
        <v>0.46</v>
      </c>
      <c r="E40" s="3004">
        <v>0.55000000000000004</v>
      </c>
      <c r="F40" s="1121" t="s">
        <v>561</v>
      </c>
      <c r="G40" s="995">
        <v>1</v>
      </c>
      <c r="H40" s="996">
        <v>1</v>
      </c>
      <c r="I40" s="996"/>
      <c r="J40" s="996"/>
      <c r="K40" s="996"/>
      <c r="L40" s="166"/>
      <c r="M40" s="166"/>
      <c r="N40" s="166"/>
      <c r="O40" s="166"/>
      <c r="P40" s="997">
        <f t="shared" si="0"/>
        <v>0</v>
      </c>
      <c r="Q40" s="961"/>
      <c r="R40" s="1003"/>
      <c r="S40" s="1004"/>
      <c r="T40" s="1113">
        <f t="shared" si="1"/>
        <v>0</v>
      </c>
      <c r="V40" s="192"/>
      <c r="W40" s="83"/>
      <c r="X40" s="83"/>
      <c r="Y40" s="193"/>
      <c r="Z40" s="1"/>
      <c r="AA40" s="192"/>
      <c r="AB40" s="193"/>
    </row>
    <row r="41" spans="1:28" ht="28.5" customHeight="1">
      <c r="A41" s="2897"/>
      <c r="B41" s="2910"/>
      <c r="C41" s="2986"/>
      <c r="D41" s="2964"/>
      <c r="E41" s="2995"/>
      <c r="F41" s="1121" t="s">
        <v>562</v>
      </c>
      <c r="G41" s="995">
        <v>1</v>
      </c>
      <c r="H41" s="979">
        <v>1</v>
      </c>
      <c r="I41" s="979"/>
      <c r="J41" s="979"/>
      <c r="K41" s="979"/>
      <c r="L41" s="163"/>
      <c r="M41" s="163"/>
      <c r="N41" s="163"/>
      <c r="O41" s="163"/>
      <c r="P41" s="980">
        <f t="shared" si="0"/>
        <v>0</v>
      </c>
      <c r="Q41" s="961"/>
      <c r="R41" s="989"/>
      <c r="S41" s="986"/>
      <c r="T41" s="987">
        <f t="shared" si="1"/>
        <v>0</v>
      </c>
      <c r="V41" s="192"/>
      <c r="W41" s="83"/>
      <c r="X41" s="83"/>
      <c r="Y41" s="193"/>
      <c r="Z41" s="1"/>
      <c r="AA41" s="192"/>
      <c r="AB41" s="193"/>
    </row>
    <row r="42" spans="1:28" ht="38.25" customHeight="1" thickBot="1">
      <c r="A42" s="2897"/>
      <c r="B42" s="2941"/>
      <c r="C42" s="2987"/>
      <c r="D42" s="2965"/>
      <c r="E42" s="3000"/>
      <c r="F42" s="1121" t="s">
        <v>563</v>
      </c>
      <c r="G42" s="995">
        <v>1</v>
      </c>
      <c r="H42" s="979"/>
      <c r="I42" s="979"/>
      <c r="J42" s="979"/>
      <c r="K42" s="979">
        <v>1</v>
      </c>
      <c r="L42" s="163"/>
      <c r="M42" s="163"/>
      <c r="N42" s="163"/>
      <c r="O42" s="163"/>
      <c r="P42" s="980">
        <f t="shared" si="0"/>
        <v>0</v>
      </c>
      <c r="Q42" s="961"/>
      <c r="R42" s="989"/>
      <c r="S42" s="986"/>
      <c r="T42" s="987">
        <f t="shared" si="1"/>
        <v>0</v>
      </c>
      <c r="V42" s="192"/>
      <c r="W42" s="83"/>
      <c r="X42" s="83"/>
      <c r="Y42" s="193"/>
      <c r="Z42" s="1"/>
      <c r="AA42" s="192"/>
      <c r="AB42" s="193"/>
    </row>
    <row r="43" spans="1:28" ht="73.95" customHeight="1" thickBot="1">
      <c r="A43" s="2897"/>
      <c r="B43" s="2931" t="s">
        <v>849</v>
      </c>
      <c r="C43" s="956" t="s">
        <v>91</v>
      </c>
      <c r="D43" s="1130">
        <v>0.28999999999999998</v>
      </c>
      <c r="E43" s="1129">
        <v>0.4</v>
      </c>
      <c r="F43" s="1128" t="s">
        <v>823</v>
      </c>
      <c r="G43" s="978">
        <v>1</v>
      </c>
      <c r="H43" s="979">
        <v>1</v>
      </c>
      <c r="I43" s="1022"/>
      <c r="J43" s="1022"/>
      <c r="K43" s="1022"/>
      <c r="L43" s="163"/>
      <c r="M43" s="163"/>
      <c r="N43" s="163"/>
      <c r="O43" s="163"/>
      <c r="P43" s="980">
        <f t="shared" si="0"/>
        <v>0</v>
      </c>
      <c r="Q43" s="961"/>
      <c r="R43" s="985">
        <v>40000</v>
      </c>
      <c r="S43" s="1023">
        <v>10000</v>
      </c>
      <c r="T43" s="987">
        <f t="shared" si="1"/>
        <v>30000</v>
      </c>
      <c r="V43" s="192"/>
      <c r="W43" s="83"/>
      <c r="X43" s="83"/>
      <c r="Y43" s="193"/>
      <c r="Z43" s="1"/>
      <c r="AA43" s="192"/>
      <c r="AB43" s="193"/>
    </row>
    <row r="44" spans="1:28" ht="30.75" customHeight="1">
      <c r="A44" s="2897"/>
      <c r="B44" s="2910"/>
      <c r="C44" s="2453" t="s">
        <v>92</v>
      </c>
      <c r="D44" s="2963">
        <v>0.27</v>
      </c>
      <c r="E44" s="3004">
        <v>0.4</v>
      </c>
      <c r="F44" s="1121"/>
      <c r="G44" s="978"/>
      <c r="H44" s="979"/>
      <c r="I44" s="979"/>
      <c r="J44" s="979"/>
      <c r="K44" s="979"/>
      <c r="L44" s="163"/>
      <c r="M44" s="163"/>
      <c r="N44" s="163"/>
      <c r="O44" s="163"/>
      <c r="P44" s="980"/>
      <c r="Q44" s="961"/>
      <c r="R44" s="989"/>
      <c r="S44" s="986"/>
      <c r="T44" s="987">
        <f t="shared" si="1"/>
        <v>0</v>
      </c>
      <c r="V44" s="192"/>
      <c r="W44" s="83"/>
      <c r="X44" s="83"/>
      <c r="Y44" s="193"/>
      <c r="Z44" s="1"/>
      <c r="AA44" s="192"/>
      <c r="AB44" s="193"/>
    </row>
    <row r="45" spans="1:28" ht="14.4">
      <c r="A45" s="2897"/>
      <c r="B45" s="2910"/>
      <c r="C45" s="2454"/>
      <c r="D45" s="2964"/>
      <c r="E45" s="2995"/>
      <c r="F45" s="1121"/>
      <c r="G45" s="978"/>
      <c r="H45" s="979"/>
      <c r="I45" s="979"/>
      <c r="J45" s="979"/>
      <c r="K45" s="979"/>
      <c r="L45" s="163"/>
      <c r="M45" s="163"/>
      <c r="N45" s="163"/>
      <c r="O45" s="163"/>
      <c r="P45" s="980"/>
      <c r="Q45" s="961"/>
      <c r="R45" s="989"/>
      <c r="S45" s="986"/>
      <c r="T45" s="987">
        <f t="shared" si="1"/>
        <v>0</v>
      </c>
      <c r="V45" s="192"/>
      <c r="W45" s="83"/>
      <c r="X45" s="83"/>
      <c r="Y45" s="193"/>
      <c r="Z45" s="1"/>
      <c r="AA45" s="192"/>
      <c r="AB45" s="193"/>
    </row>
    <row r="46" spans="1:28" ht="22.95" customHeight="1" thickBot="1">
      <c r="A46" s="2897"/>
      <c r="B46" s="2932"/>
      <c r="C46" s="2455"/>
      <c r="D46" s="2965"/>
      <c r="E46" s="3000"/>
      <c r="F46" s="1122"/>
      <c r="G46" s="992"/>
      <c r="H46" s="979"/>
      <c r="I46" s="993"/>
      <c r="J46" s="993"/>
      <c r="K46" s="993"/>
      <c r="L46" s="163"/>
      <c r="M46" s="163"/>
      <c r="N46" s="163"/>
      <c r="O46" s="163"/>
      <c r="P46" s="980"/>
      <c r="Q46" s="961"/>
      <c r="R46" s="989"/>
      <c r="S46" s="986"/>
      <c r="T46" s="987">
        <f t="shared" si="1"/>
        <v>0</v>
      </c>
      <c r="V46" s="192"/>
      <c r="W46" s="83"/>
      <c r="X46" s="83"/>
      <c r="Y46" s="193"/>
      <c r="Z46" s="1"/>
      <c r="AA46" s="192"/>
      <c r="AB46" s="193"/>
    </row>
    <row r="47" spans="1:28" ht="27.45" customHeight="1">
      <c r="A47" s="2897"/>
      <c r="B47" s="2848" t="s">
        <v>93</v>
      </c>
      <c r="C47" s="2956" t="s">
        <v>864</v>
      </c>
      <c r="D47" s="2958" t="s">
        <v>98</v>
      </c>
      <c r="E47" s="2901" t="s">
        <v>96</v>
      </c>
      <c r="F47" s="1131" t="s">
        <v>472</v>
      </c>
      <c r="G47" s="995">
        <v>3</v>
      </c>
      <c r="H47" s="979">
        <v>1</v>
      </c>
      <c r="I47" s="996">
        <v>1</v>
      </c>
      <c r="J47" s="996">
        <v>1</v>
      </c>
      <c r="K47" s="996"/>
      <c r="L47" s="163"/>
      <c r="M47" s="163"/>
      <c r="N47" s="163"/>
      <c r="O47" s="163"/>
      <c r="P47" s="980">
        <f t="shared" si="0"/>
        <v>0</v>
      </c>
      <c r="Q47" s="961"/>
      <c r="R47" s="1019">
        <v>45000</v>
      </c>
      <c r="S47" s="1024"/>
      <c r="T47" s="987">
        <f t="shared" si="1"/>
        <v>45000</v>
      </c>
      <c r="V47" s="192"/>
      <c r="W47" s="83"/>
      <c r="X47" s="83"/>
      <c r="Y47" s="193"/>
      <c r="Z47" s="1"/>
      <c r="AA47" s="192"/>
      <c r="AB47" s="193"/>
    </row>
    <row r="48" spans="1:28" ht="27.45" customHeight="1">
      <c r="A48" s="2897"/>
      <c r="B48" s="2849"/>
      <c r="C48" s="2810"/>
      <c r="D48" s="2959"/>
      <c r="E48" s="2849"/>
      <c r="F48" s="1108" t="s">
        <v>824</v>
      </c>
      <c r="G48" s="995">
        <v>2</v>
      </c>
      <c r="H48" s="979">
        <v>1</v>
      </c>
      <c r="I48" s="996"/>
      <c r="J48" s="996"/>
      <c r="K48" s="996">
        <v>1</v>
      </c>
      <c r="L48" s="163"/>
      <c r="M48" s="163"/>
      <c r="N48" s="163"/>
      <c r="O48" s="163"/>
      <c r="P48" s="980">
        <f t="shared" si="0"/>
        <v>0</v>
      </c>
      <c r="Q48" s="961"/>
      <c r="R48" s="1019">
        <v>110000</v>
      </c>
      <c r="S48" s="1024"/>
      <c r="T48" s="987">
        <f t="shared" si="1"/>
        <v>110000</v>
      </c>
      <c r="V48" s="192"/>
      <c r="W48" s="83"/>
      <c r="X48" s="83"/>
      <c r="Y48" s="193"/>
      <c r="Z48" s="1"/>
      <c r="AA48" s="192"/>
      <c r="AB48" s="193"/>
    </row>
    <row r="49" spans="1:212" ht="27.45" customHeight="1">
      <c r="A49" s="2897"/>
      <c r="B49" s="2849"/>
      <c r="C49" s="2810"/>
      <c r="D49" s="2959"/>
      <c r="E49" s="2849"/>
      <c r="F49" s="1108" t="s">
        <v>473</v>
      </c>
      <c r="G49" s="995">
        <v>10</v>
      </c>
      <c r="H49" s="979">
        <v>2</v>
      </c>
      <c r="I49" s="996">
        <v>3</v>
      </c>
      <c r="J49" s="996">
        <v>3</v>
      </c>
      <c r="K49" s="996">
        <v>2</v>
      </c>
      <c r="L49" s="163"/>
      <c r="M49" s="163"/>
      <c r="N49" s="163"/>
      <c r="O49" s="163"/>
      <c r="P49" s="980">
        <f t="shared" si="0"/>
        <v>0</v>
      </c>
      <c r="Q49" s="961"/>
      <c r="R49" s="1019">
        <v>0</v>
      </c>
      <c r="S49" s="1024"/>
      <c r="T49" s="987">
        <f t="shared" si="1"/>
        <v>0</v>
      </c>
      <c r="V49" s="192"/>
      <c r="W49" s="83"/>
      <c r="X49" s="83"/>
      <c r="Y49" s="193"/>
      <c r="Z49" s="1"/>
      <c r="AA49" s="192"/>
      <c r="AB49" s="193"/>
    </row>
    <row r="50" spans="1:212" ht="27.45" customHeight="1">
      <c r="A50" s="2897"/>
      <c r="B50" s="2849"/>
      <c r="C50" s="2810"/>
      <c r="D50" s="2959"/>
      <c r="E50" s="2849"/>
      <c r="F50" s="1132" t="s">
        <v>564</v>
      </c>
      <c r="G50" s="995">
        <v>3</v>
      </c>
      <c r="H50" s="979">
        <v>1</v>
      </c>
      <c r="I50" s="996">
        <v>1</v>
      </c>
      <c r="J50" s="996">
        <v>1</v>
      </c>
      <c r="K50" s="996"/>
      <c r="L50" s="163"/>
      <c r="M50" s="163"/>
      <c r="N50" s="163"/>
      <c r="O50" s="163"/>
      <c r="P50" s="980">
        <f t="shared" si="0"/>
        <v>0</v>
      </c>
      <c r="Q50" s="961"/>
      <c r="R50" s="1019">
        <v>20000</v>
      </c>
      <c r="S50" s="1024"/>
      <c r="T50" s="987">
        <f t="shared" si="1"/>
        <v>20000</v>
      </c>
      <c r="V50" s="192"/>
      <c r="W50" s="83"/>
      <c r="X50" s="83"/>
      <c r="Y50" s="193"/>
      <c r="Z50" s="1"/>
      <c r="AA50" s="192"/>
      <c r="AB50" s="193"/>
    </row>
    <row r="51" spans="1:212" ht="27.45" customHeight="1">
      <c r="A51" s="2897"/>
      <c r="B51" s="2849"/>
      <c r="C51" s="2810"/>
      <c r="D51" s="2959"/>
      <c r="E51" s="2849"/>
      <c r="F51" s="1132" t="s">
        <v>565</v>
      </c>
      <c r="G51" s="978">
        <v>4</v>
      </c>
      <c r="H51" s="979">
        <v>1</v>
      </c>
      <c r="I51" s="979">
        <v>1</v>
      </c>
      <c r="J51" s="979">
        <v>1</v>
      </c>
      <c r="K51" s="979">
        <v>1</v>
      </c>
      <c r="L51" s="163"/>
      <c r="M51" s="163"/>
      <c r="N51" s="163"/>
      <c r="O51" s="163"/>
      <c r="P51" s="980">
        <f t="shared" si="0"/>
        <v>0</v>
      </c>
      <c r="Q51" s="961"/>
      <c r="R51" s="1025">
        <v>30000</v>
      </c>
      <c r="S51" s="1026"/>
      <c r="T51" s="987">
        <f t="shared" si="1"/>
        <v>30000</v>
      </c>
      <c r="V51" s="192"/>
      <c r="W51" s="83"/>
      <c r="X51" s="83"/>
      <c r="Y51" s="193"/>
      <c r="Z51" s="1"/>
      <c r="AA51" s="192"/>
      <c r="AB51" s="193"/>
    </row>
    <row r="52" spans="1:212" ht="27.45" customHeight="1" thickBot="1">
      <c r="A52" s="2897"/>
      <c r="B52" s="2849"/>
      <c r="C52" s="2957"/>
      <c r="D52" s="2960"/>
      <c r="E52" s="2918"/>
      <c r="F52" s="1115" t="s">
        <v>566</v>
      </c>
      <c r="G52" s="978">
        <v>12</v>
      </c>
      <c r="H52" s="979">
        <v>3</v>
      </c>
      <c r="I52" s="979">
        <v>3</v>
      </c>
      <c r="J52" s="979">
        <v>3</v>
      </c>
      <c r="K52" s="979">
        <v>3</v>
      </c>
      <c r="L52" s="163"/>
      <c r="M52" s="163"/>
      <c r="N52" s="163"/>
      <c r="O52" s="163"/>
      <c r="P52" s="980">
        <f t="shared" si="0"/>
        <v>0</v>
      </c>
      <c r="Q52" s="961"/>
      <c r="R52" s="1019">
        <v>12000</v>
      </c>
      <c r="S52" s="1027"/>
      <c r="T52" s="987">
        <f t="shared" si="1"/>
        <v>12000</v>
      </c>
      <c r="V52" s="192"/>
      <c r="W52" s="83"/>
      <c r="X52" s="83"/>
      <c r="Y52" s="193"/>
      <c r="Z52" s="1"/>
      <c r="AA52" s="192"/>
      <c r="AB52" s="193"/>
    </row>
    <row r="53" spans="1:212" ht="37.5" customHeight="1">
      <c r="A53" s="2897"/>
      <c r="B53" s="2849"/>
      <c r="C53" s="2810" t="s">
        <v>97</v>
      </c>
      <c r="D53" s="2961" t="s">
        <v>865</v>
      </c>
      <c r="E53" s="3001" t="s">
        <v>98</v>
      </c>
      <c r="F53" s="1131" t="s">
        <v>567</v>
      </c>
      <c r="G53" s="995">
        <v>3</v>
      </c>
      <c r="H53" s="979">
        <v>1</v>
      </c>
      <c r="I53" s="996">
        <v>1</v>
      </c>
      <c r="J53" s="996">
        <v>1</v>
      </c>
      <c r="K53" s="996"/>
      <c r="L53" s="163"/>
      <c r="M53" s="163"/>
      <c r="N53" s="163"/>
      <c r="O53" s="163"/>
      <c r="P53" s="980">
        <f t="shared" si="0"/>
        <v>0</v>
      </c>
      <c r="Q53" s="961"/>
      <c r="R53" s="989"/>
      <c r="S53" s="986"/>
      <c r="T53" s="987">
        <f t="shared" si="1"/>
        <v>0</v>
      </c>
      <c r="V53" s="192"/>
      <c r="W53" s="83"/>
      <c r="X53" s="83"/>
      <c r="Y53" s="193"/>
      <c r="Z53" s="1"/>
      <c r="AA53" s="192"/>
      <c r="AB53" s="193"/>
    </row>
    <row r="54" spans="1:212" ht="34.5" customHeight="1">
      <c r="A54" s="2897"/>
      <c r="B54" s="2849"/>
      <c r="C54" s="2810"/>
      <c r="D54" s="2961"/>
      <c r="E54" s="3002"/>
      <c r="F54" s="1111" t="s">
        <v>568</v>
      </c>
      <c r="G54" s="995">
        <v>2</v>
      </c>
      <c r="H54" s="979">
        <v>1</v>
      </c>
      <c r="I54" s="996"/>
      <c r="J54" s="996"/>
      <c r="K54" s="996">
        <v>1</v>
      </c>
      <c r="L54" s="163"/>
      <c r="M54" s="163"/>
      <c r="N54" s="163"/>
      <c r="O54" s="163"/>
      <c r="P54" s="980">
        <f t="shared" si="0"/>
        <v>0</v>
      </c>
      <c r="Q54" s="961"/>
      <c r="R54" s="989"/>
      <c r="S54" s="986"/>
      <c r="T54" s="987">
        <f t="shared" si="1"/>
        <v>0</v>
      </c>
      <c r="V54" s="192"/>
      <c r="W54" s="83"/>
      <c r="X54" s="83"/>
      <c r="Y54" s="193"/>
      <c r="Z54" s="1"/>
      <c r="AA54" s="192"/>
      <c r="AB54" s="193"/>
    </row>
    <row r="55" spans="1:212" ht="35.25" customHeight="1">
      <c r="A55" s="2897"/>
      <c r="B55" s="2849"/>
      <c r="C55" s="2810"/>
      <c r="D55" s="2961"/>
      <c r="E55" s="3002"/>
      <c r="F55" s="1111" t="s">
        <v>569</v>
      </c>
      <c r="G55" s="995">
        <v>10</v>
      </c>
      <c r="H55" s="979">
        <v>2</v>
      </c>
      <c r="I55" s="996">
        <v>3</v>
      </c>
      <c r="J55" s="996">
        <v>3</v>
      </c>
      <c r="K55" s="996">
        <v>2</v>
      </c>
      <c r="L55" s="163"/>
      <c r="M55" s="163"/>
      <c r="N55" s="163"/>
      <c r="O55" s="163"/>
      <c r="P55" s="980">
        <f t="shared" si="0"/>
        <v>0</v>
      </c>
      <c r="Q55" s="961"/>
      <c r="R55" s="989"/>
      <c r="S55" s="986"/>
      <c r="T55" s="987">
        <f t="shared" si="1"/>
        <v>0</v>
      </c>
      <c r="V55" s="192"/>
      <c r="W55" s="83"/>
      <c r="X55" s="83"/>
      <c r="Y55" s="193"/>
      <c r="Z55" s="1"/>
      <c r="AA55" s="192"/>
      <c r="AB55" s="193"/>
    </row>
    <row r="56" spans="1:212" ht="37.950000000000003" customHeight="1">
      <c r="A56" s="2897"/>
      <c r="B56" s="2849"/>
      <c r="C56" s="2810"/>
      <c r="D56" s="2961"/>
      <c r="E56" s="3002"/>
      <c r="F56" s="1108" t="s">
        <v>570</v>
      </c>
      <c r="G56" s="995">
        <v>3</v>
      </c>
      <c r="H56" s="979">
        <v>1</v>
      </c>
      <c r="I56" s="996">
        <v>1</v>
      </c>
      <c r="J56" s="996">
        <v>1</v>
      </c>
      <c r="K56" s="996"/>
      <c r="L56" s="163"/>
      <c r="M56" s="163"/>
      <c r="N56" s="163"/>
      <c r="O56" s="163"/>
      <c r="P56" s="980">
        <f t="shared" si="0"/>
        <v>0</v>
      </c>
      <c r="Q56" s="961"/>
      <c r="R56" s="989"/>
      <c r="S56" s="986"/>
      <c r="T56" s="987">
        <f t="shared" si="1"/>
        <v>0</v>
      </c>
      <c r="V56" s="192"/>
      <c r="W56" s="83"/>
      <c r="X56" s="83"/>
      <c r="Y56" s="193"/>
      <c r="Z56" s="1"/>
      <c r="AA56" s="192"/>
      <c r="AB56" s="193"/>
    </row>
    <row r="57" spans="1:212" ht="34.5" customHeight="1">
      <c r="A57" s="2897"/>
      <c r="B57" s="2849"/>
      <c r="C57" s="2810"/>
      <c r="D57" s="2961"/>
      <c r="E57" s="3002"/>
      <c r="F57" s="1108" t="s">
        <v>571</v>
      </c>
      <c r="G57" s="978">
        <v>4</v>
      </c>
      <c r="H57" s="979">
        <v>1</v>
      </c>
      <c r="I57" s="979">
        <v>1</v>
      </c>
      <c r="J57" s="979">
        <v>1</v>
      </c>
      <c r="K57" s="979">
        <v>1</v>
      </c>
      <c r="L57" s="163"/>
      <c r="M57" s="163"/>
      <c r="N57" s="163"/>
      <c r="O57" s="163"/>
      <c r="P57" s="980">
        <f t="shared" si="0"/>
        <v>0</v>
      </c>
      <c r="Q57" s="961"/>
      <c r="R57" s="989"/>
      <c r="S57" s="986"/>
      <c r="T57" s="987">
        <f t="shared" si="1"/>
        <v>0</v>
      </c>
      <c r="V57" s="192"/>
      <c r="W57" s="83"/>
      <c r="X57" s="83"/>
      <c r="Y57" s="193"/>
      <c r="Z57" s="1"/>
      <c r="AA57" s="192"/>
      <c r="AB57" s="193"/>
    </row>
    <row r="58" spans="1:212" ht="45" customHeight="1" thickBot="1">
      <c r="A58" s="2897"/>
      <c r="B58" s="2850"/>
      <c r="C58" s="2810"/>
      <c r="D58" s="2962"/>
      <c r="E58" s="3003"/>
      <c r="F58" s="1115" t="s">
        <v>572</v>
      </c>
      <c r="G58" s="992">
        <v>12</v>
      </c>
      <c r="H58" s="979">
        <v>3</v>
      </c>
      <c r="I58" s="993">
        <v>3</v>
      </c>
      <c r="J58" s="993">
        <v>3</v>
      </c>
      <c r="K58" s="993">
        <v>3</v>
      </c>
      <c r="L58" s="163"/>
      <c r="M58" s="163"/>
      <c r="N58" s="163"/>
      <c r="O58" s="163"/>
      <c r="P58" s="980">
        <f t="shared" si="0"/>
        <v>0</v>
      </c>
      <c r="Q58" s="961"/>
      <c r="R58" s="989"/>
      <c r="S58" s="986"/>
      <c r="T58" s="987">
        <f t="shared" si="1"/>
        <v>0</v>
      </c>
      <c r="V58" s="192"/>
      <c r="W58" s="83"/>
      <c r="X58" s="83"/>
      <c r="Y58" s="193"/>
      <c r="Z58" s="1"/>
      <c r="AA58" s="192"/>
      <c r="AB58" s="193"/>
    </row>
    <row r="59" spans="1:212" ht="16.05" customHeight="1">
      <c r="A59" s="2897"/>
      <c r="B59" s="2947" t="s">
        <v>99</v>
      </c>
      <c r="C59" s="3005" t="s">
        <v>100</v>
      </c>
      <c r="D59" s="3007">
        <v>0.12</v>
      </c>
      <c r="E59" s="3007">
        <v>0.4</v>
      </c>
      <c r="F59" s="1133" t="s">
        <v>474</v>
      </c>
      <c r="G59" s="995">
        <v>4</v>
      </c>
      <c r="H59" s="979">
        <v>1</v>
      </c>
      <c r="I59" s="996">
        <v>1</v>
      </c>
      <c r="J59" s="996">
        <v>1</v>
      </c>
      <c r="K59" s="996">
        <v>1</v>
      </c>
      <c r="L59" s="163"/>
      <c r="M59" s="163"/>
      <c r="N59" s="163"/>
      <c r="O59" s="163"/>
      <c r="P59" s="980">
        <f t="shared" si="0"/>
        <v>0</v>
      </c>
      <c r="Q59" s="961"/>
      <c r="R59" s="1028">
        <v>15000</v>
      </c>
      <c r="S59" s="1028"/>
      <c r="T59" s="987">
        <f t="shared" si="1"/>
        <v>15000</v>
      </c>
      <c r="V59" s="192"/>
      <c r="W59" s="83"/>
      <c r="X59" s="83"/>
      <c r="Y59" s="193"/>
      <c r="Z59" s="1"/>
      <c r="AA59" s="192"/>
      <c r="AB59" s="193"/>
    </row>
    <row r="60" spans="1:212" ht="15.45" customHeight="1">
      <c r="A60" s="2897"/>
      <c r="B60" s="2890"/>
      <c r="C60" s="3006"/>
      <c r="D60" s="3008"/>
      <c r="E60" s="3008"/>
      <c r="F60" s="1134" t="s">
        <v>825</v>
      </c>
      <c r="G60" s="995">
        <v>4</v>
      </c>
      <c r="H60" s="979">
        <v>1</v>
      </c>
      <c r="I60" s="996">
        <v>1</v>
      </c>
      <c r="J60" s="996">
        <v>1</v>
      </c>
      <c r="K60" s="996">
        <v>1</v>
      </c>
      <c r="L60" s="163"/>
      <c r="M60" s="163"/>
      <c r="N60" s="163"/>
      <c r="O60" s="163"/>
      <c r="P60" s="980">
        <f t="shared" si="0"/>
        <v>0</v>
      </c>
      <c r="Q60" s="961"/>
      <c r="R60" s="1019">
        <v>80000</v>
      </c>
      <c r="S60" s="1019">
        <v>30000</v>
      </c>
      <c r="T60" s="987">
        <f t="shared" si="1"/>
        <v>50000</v>
      </c>
      <c r="U60" s="955"/>
      <c r="V60" s="192"/>
      <c r="W60" s="83"/>
      <c r="X60" s="83"/>
      <c r="Y60" s="193"/>
      <c r="Z60" s="1"/>
      <c r="AA60" s="192"/>
      <c r="AB60" s="193"/>
      <c r="AC60" s="955"/>
      <c r="AD60" s="955"/>
      <c r="AE60" s="955"/>
      <c r="AF60" s="955"/>
      <c r="AG60" s="955"/>
      <c r="AH60" s="955"/>
      <c r="AI60" s="955"/>
      <c r="AJ60" s="955"/>
      <c r="AK60" s="955"/>
      <c r="AL60" s="955"/>
      <c r="AM60" s="955"/>
      <c r="AN60" s="955"/>
      <c r="AO60" s="955"/>
      <c r="AP60" s="955"/>
      <c r="AQ60" s="955"/>
      <c r="AR60" s="955"/>
      <c r="AS60" s="955"/>
      <c r="AT60" s="955"/>
      <c r="AU60" s="955"/>
      <c r="AV60" s="955"/>
      <c r="AW60" s="955"/>
      <c r="AX60" s="955"/>
      <c r="AY60" s="955"/>
      <c r="AZ60" s="955"/>
      <c r="BA60" s="955"/>
      <c r="BB60" s="955"/>
      <c r="BC60" s="955"/>
      <c r="BD60" s="955"/>
      <c r="BE60" s="955"/>
      <c r="BF60" s="955"/>
      <c r="BG60" s="955"/>
      <c r="BH60" s="955"/>
      <c r="BI60" s="955"/>
      <c r="BJ60" s="955"/>
      <c r="BK60" s="955"/>
      <c r="BL60" s="955"/>
      <c r="BM60" s="955"/>
      <c r="BN60" s="955"/>
      <c r="BO60" s="955"/>
      <c r="BP60" s="955"/>
      <c r="BQ60" s="955"/>
      <c r="BR60" s="955"/>
      <c r="BS60" s="955"/>
      <c r="BT60" s="955"/>
      <c r="BU60" s="955"/>
      <c r="BV60" s="955"/>
      <c r="BW60" s="955"/>
      <c r="BX60" s="955"/>
      <c r="BY60" s="955"/>
      <c r="BZ60" s="955"/>
      <c r="CA60" s="955"/>
      <c r="CB60" s="955"/>
      <c r="CC60" s="955"/>
      <c r="CD60" s="955"/>
      <c r="CE60" s="955"/>
      <c r="CF60" s="955"/>
      <c r="CG60" s="955"/>
      <c r="CH60" s="955"/>
      <c r="CI60" s="955"/>
      <c r="CJ60" s="955"/>
      <c r="CK60" s="955"/>
      <c r="CL60" s="955"/>
      <c r="CM60" s="955"/>
      <c r="CN60" s="955"/>
      <c r="CO60" s="955"/>
      <c r="CP60" s="955"/>
      <c r="CQ60" s="955"/>
      <c r="CR60" s="955"/>
      <c r="CS60" s="955"/>
      <c r="CT60" s="955"/>
      <c r="CU60" s="955"/>
      <c r="CV60" s="955"/>
      <c r="CW60" s="955"/>
      <c r="CX60" s="955"/>
      <c r="CY60" s="955"/>
      <c r="CZ60" s="955"/>
      <c r="DA60" s="955"/>
      <c r="DB60" s="955"/>
      <c r="DC60" s="955"/>
      <c r="DD60" s="955"/>
      <c r="DE60" s="955"/>
      <c r="DF60" s="955"/>
      <c r="DG60" s="955"/>
      <c r="DH60" s="955"/>
      <c r="DI60" s="955"/>
      <c r="DJ60" s="955"/>
      <c r="DK60" s="955"/>
      <c r="DL60" s="955"/>
      <c r="DM60" s="955"/>
      <c r="DN60" s="955"/>
      <c r="DO60" s="955"/>
      <c r="DP60" s="955"/>
      <c r="DQ60" s="955"/>
      <c r="DR60" s="955"/>
      <c r="DS60" s="955"/>
      <c r="DT60" s="955"/>
      <c r="DU60" s="955"/>
      <c r="DV60" s="955"/>
      <c r="DW60" s="955"/>
      <c r="DX60" s="955"/>
      <c r="DY60" s="955"/>
      <c r="DZ60" s="955"/>
      <c r="EA60" s="955"/>
      <c r="EB60" s="955"/>
      <c r="EC60" s="955"/>
      <c r="ED60" s="955"/>
      <c r="EE60" s="955"/>
      <c r="EF60" s="955"/>
      <c r="EG60" s="955"/>
      <c r="EH60" s="955"/>
      <c r="EI60" s="955"/>
      <c r="EJ60" s="955"/>
      <c r="EK60" s="955"/>
      <c r="EL60" s="955"/>
      <c r="EM60" s="955"/>
      <c r="EN60" s="955"/>
      <c r="EO60" s="955"/>
      <c r="EP60" s="955"/>
      <c r="EQ60" s="955"/>
      <c r="ER60" s="955"/>
      <c r="ES60" s="955"/>
      <c r="ET60" s="955"/>
      <c r="EU60" s="955"/>
      <c r="EV60" s="955"/>
      <c r="EW60" s="955"/>
      <c r="EX60" s="955"/>
      <c r="EY60" s="955"/>
      <c r="EZ60" s="955"/>
      <c r="FA60" s="955"/>
      <c r="FB60" s="955"/>
      <c r="FC60" s="955"/>
      <c r="FD60" s="955"/>
      <c r="FE60" s="955"/>
      <c r="FF60" s="955"/>
      <c r="FG60" s="955"/>
      <c r="FH60" s="955"/>
      <c r="FI60" s="955"/>
      <c r="FJ60" s="955"/>
      <c r="FK60" s="955"/>
      <c r="FL60" s="955"/>
      <c r="FM60" s="955"/>
      <c r="FN60" s="955"/>
      <c r="FO60" s="955"/>
      <c r="FP60" s="955"/>
      <c r="FQ60" s="955"/>
      <c r="FR60" s="955"/>
      <c r="FS60" s="955"/>
      <c r="FT60" s="955"/>
      <c r="FU60" s="955"/>
      <c r="FV60" s="955"/>
      <c r="FW60" s="955"/>
      <c r="FX60" s="955"/>
      <c r="FY60" s="955"/>
      <c r="FZ60" s="955"/>
      <c r="GA60" s="955"/>
      <c r="GB60" s="955"/>
      <c r="GC60" s="955"/>
      <c r="GD60" s="955"/>
      <c r="GE60" s="955"/>
      <c r="GF60" s="955"/>
      <c r="GG60" s="955"/>
      <c r="GH60" s="955"/>
      <c r="GI60" s="955"/>
      <c r="GJ60" s="955"/>
      <c r="GK60" s="955"/>
      <c r="GL60" s="955"/>
      <c r="GM60" s="955"/>
      <c r="GN60" s="955"/>
      <c r="GO60" s="955"/>
      <c r="GP60" s="955"/>
      <c r="GQ60" s="955"/>
      <c r="GR60" s="955"/>
      <c r="GS60" s="955"/>
      <c r="GT60" s="955"/>
      <c r="GU60" s="955"/>
      <c r="GV60" s="955"/>
      <c r="GW60" s="955"/>
      <c r="GX60" s="955"/>
      <c r="GY60" s="955"/>
      <c r="GZ60" s="955"/>
      <c r="HA60" s="955"/>
      <c r="HB60" s="955"/>
      <c r="HC60" s="955"/>
      <c r="HD60" s="955"/>
    </row>
    <row r="61" spans="1:212" ht="33.75" customHeight="1">
      <c r="A61" s="2897"/>
      <c r="B61" s="2890"/>
      <c r="C61" s="3006"/>
      <c r="D61" s="3008"/>
      <c r="E61" s="3008"/>
      <c r="F61" s="1134" t="s">
        <v>826</v>
      </c>
      <c r="G61" s="995">
        <v>10</v>
      </c>
      <c r="H61" s="979">
        <v>2</v>
      </c>
      <c r="I61" s="996">
        <v>3</v>
      </c>
      <c r="J61" s="996">
        <v>3</v>
      </c>
      <c r="K61" s="996">
        <v>2</v>
      </c>
      <c r="L61" s="163"/>
      <c r="M61" s="163"/>
      <c r="N61" s="163"/>
      <c r="O61" s="163"/>
      <c r="P61" s="980">
        <f t="shared" si="0"/>
        <v>0</v>
      </c>
      <c r="Q61" s="961"/>
      <c r="R61" s="1019">
        <v>100000</v>
      </c>
      <c r="S61" s="1019">
        <v>40000</v>
      </c>
      <c r="T61" s="987">
        <f t="shared" si="1"/>
        <v>60000</v>
      </c>
      <c r="U61" s="955"/>
      <c r="V61" s="192"/>
      <c r="W61" s="83"/>
      <c r="X61" s="83"/>
      <c r="Y61" s="193"/>
      <c r="Z61" s="1"/>
      <c r="AA61" s="192"/>
      <c r="AB61" s="193"/>
      <c r="AC61" s="955"/>
      <c r="AD61" s="955"/>
      <c r="AE61" s="955"/>
      <c r="AF61" s="955"/>
      <c r="AG61" s="955"/>
      <c r="AH61" s="955"/>
      <c r="AI61" s="955"/>
      <c r="AJ61" s="955"/>
      <c r="AK61" s="955"/>
      <c r="AL61" s="955"/>
      <c r="AM61" s="955"/>
      <c r="AN61" s="955"/>
      <c r="AO61" s="955"/>
      <c r="AP61" s="955"/>
      <c r="AQ61" s="955"/>
      <c r="AR61" s="955"/>
      <c r="AS61" s="955"/>
      <c r="AT61" s="955"/>
      <c r="AU61" s="955"/>
      <c r="AV61" s="955"/>
      <c r="AW61" s="955"/>
      <c r="AX61" s="955"/>
      <c r="AY61" s="955"/>
      <c r="AZ61" s="955"/>
      <c r="BA61" s="955"/>
      <c r="BB61" s="955"/>
      <c r="BC61" s="955"/>
      <c r="BD61" s="955"/>
      <c r="BE61" s="955"/>
      <c r="BF61" s="955"/>
      <c r="BG61" s="955"/>
      <c r="BH61" s="955"/>
      <c r="BI61" s="955"/>
      <c r="BJ61" s="955"/>
      <c r="BK61" s="955"/>
      <c r="BL61" s="955"/>
      <c r="BM61" s="955"/>
      <c r="BN61" s="955"/>
      <c r="BO61" s="955"/>
      <c r="BP61" s="955"/>
      <c r="BQ61" s="955"/>
      <c r="BR61" s="955"/>
      <c r="BS61" s="955"/>
      <c r="BT61" s="955"/>
      <c r="BU61" s="955"/>
      <c r="BV61" s="955"/>
      <c r="BW61" s="955"/>
      <c r="BX61" s="955"/>
      <c r="BY61" s="955"/>
      <c r="BZ61" s="955"/>
      <c r="CA61" s="955"/>
      <c r="CB61" s="955"/>
      <c r="CC61" s="955"/>
      <c r="CD61" s="955"/>
      <c r="CE61" s="955"/>
      <c r="CF61" s="955"/>
      <c r="CG61" s="955"/>
      <c r="CH61" s="955"/>
      <c r="CI61" s="955"/>
      <c r="CJ61" s="955"/>
      <c r="CK61" s="955"/>
      <c r="CL61" s="955"/>
      <c r="CM61" s="955"/>
      <c r="CN61" s="955"/>
      <c r="CO61" s="955"/>
      <c r="CP61" s="955"/>
      <c r="CQ61" s="955"/>
      <c r="CR61" s="955"/>
      <c r="CS61" s="955"/>
      <c r="CT61" s="955"/>
      <c r="CU61" s="955"/>
      <c r="CV61" s="955"/>
      <c r="CW61" s="955"/>
      <c r="CX61" s="955"/>
      <c r="CY61" s="955"/>
      <c r="CZ61" s="955"/>
      <c r="DA61" s="955"/>
      <c r="DB61" s="955"/>
      <c r="DC61" s="955"/>
      <c r="DD61" s="955"/>
      <c r="DE61" s="955"/>
      <c r="DF61" s="955"/>
      <c r="DG61" s="955"/>
      <c r="DH61" s="955"/>
      <c r="DI61" s="955"/>
      <c r="DJ61" s="955"/>
      <c r="DK61" s="955"/>
      <c r="DL61" s="955"/>
      <c r="DM61" s="955"/>
      <c r="DN61" s="955"/>
      <c r="DO61" s="955"/>
      <c r="DP61" s="955"/>
      <c r="DQ61" s="955"/>
      <c r="DR61" s="955"/>
      <c r="DS61" s="955"/>
      <c r="DT61" s="955"/>
      <c r="DU61" s="955"/>
      <c r="DV61" s="955"/>
      <c r="DW61" s="955"/>
      <c r="DX61" s="955"/>
      <c r="DY61" s="955"/>
      <c r="DZ61" s="955"/>
      <c r="EA61" s="955"/>
      <c r="EB61" s="955"/>
      <c r="EC61" s="955"/>
      <c r="ED61" s="955"/>
      <c r="EE61" s="955"/>
      <c r="EF61" s="955"/>
      <c r="EG61" s="955"/>
      <c r="EH61" s="955"/>
      <c r="EI61" s="955"/>
      <c r="EJ61" s="955"/>
      <c r="EK61" s="955"/>
      <c r="EL61" s="955"/>
      <c r="EM61" s="955"/>
      <c r="EN61" s="955"/>
      <c r="EO61" s="955"/>
      <c r="EP61" s="955"/>
      <c r="EQ61" s="955"/>
      <c r="ER61" s="955"/>
      <c r="ES61" s="955"/>
      <c r="ET61" s="955"/>
      <c r="EU61" s="955"/>
      <c r="EV61" s="955"/>
      <c r="EW61" s="955"/>
      <c r="EX61" s="955"/>
      <c r="EY61" s="955"/>
      <c r="EZ61" s="955"/>
      <c r="FA61" s="955"/>
      <c r="FB61" s="955"/>
      <c r="FC61" s="955"/>
      <c r="FD61" s="955"/>
      <c r="FE61" s="955"/>
      <c r="FF61" s="955"/>
      <c r="FG61" s="955"/>
      <c r="FH61" s="955"/>
      <c r="FI61" s="955"/>
      <c r="FJ61" s="955"/>
      <c r="FK61" s="955"/>
      <c r="FL61" s="955"/>
      <c r="FM61" s="955"/>
      <c r="FN61" s="955"/>
      <c r="FO61" s="955"/>
      <c r="FP61" s="955"/>
      <c r="FQ61" s="955"/>
      <c r="FR61" s="955"/>
      <c r="FS61" s="955"/>
      <c r="FT61" s="955"/>
      <c r="FU61" s="955"/>
      <c r="FV61" s="955"/>
      <c r="FW61" s="955"/>
      <c r="FX61" s="955"/>
      <c r="FY61" s="955"/>
      <c r="FZ61" s="955"/>
      <c r="GA61" s="955"/>
      <c r="GB61" s="955"/>
      <c r="GC61" s="955"/>
      <c r="GD61" s="955"/>
      <c r="GE61" s="955"/>
      <c r="GF61" s="955"/>
      <c r="GG61" s="955"/>
      <c r="GH61" s="955"/>
      <c r="GI61" s="955"/>
      <c r="GJ61" s="955"/>
      <c r="GK61" s="955"/>
      <c r="GL61" s="955"/>
      <c r="GM61" s="955"/>
      <c r="GN61" s="955"/>
      <c r="GO61" s="955"/>
      <c r="GP61" s="955"/>
      <c r="GQ61" s="955"/>
      <c r="GR61" s="955"/>
      <c r="GS61" s="955"/>
      <c r="GT61" s="955"/>
      <c r="GU61" s="955"/>
      <c r="GV61" s="955"/>
      <c r="GW61" s="955"/>
      <c r="GX61" s="955"/>
      <c r="GY61" s="955"/>
      <c r="GZ61" s="955"/>
      <c r="HA61" s="955"/>
      <c r="HB61" s="955"/>
      <c r="HC61" s="955"/>
      <c r="HD61" s="955"/>
    </row>
    <row r="62" spans="1:212" ht="15" thickBot="1">
      <c r="A62" s="2898"/>
      <c r="B62" s="2948"/>
      <c r="C62" s="3006"/>
      <c r="D62" s="3009"/>
      <c r="E62" s="3009"/>
      <c r="F62" s="1135" t="s">
        <v>475</v>
      </c>
      <c r="G62" s="995">
        <v>1</v>
      </c>
      <c r="H62" s="979"/>
      <c r="I62" s="996"/>
      <c r="J62" s="996">
        <v>1</v>
      </c>
      <c r="K62" s="996"/>
      <c r="L62" s="163"/>
      <c r="M62" s="163"/>
      <c r="N62" s="163"/>
      <c r="O62" s="163"/>
      <c r="P62" s="980">
        <f t="shared" ref="P62:P109" si="2">(SUM(L62:O62)/SUM(H62:K62))</f>
        <v>0</v>
      </c>
      <c r="Q62" s="961"/>
      <c r="R62" s="1019">
        <v>200000</v>
      </c>
      <c r="S62" s="1019"/>
      <c r="T62" s="987">
        <f t="shared" si="1"/>
        <v>200000</v>
      </c>
      <c r="U62" s="955"/>
      <c r="V62" s="192"/>
      <c r="W62" s="83"/>
      <c r="X62" s="83"/>
      <c r="Y62" s="193"/>
      <c r="Z62" s="1"/>
      <c r="AA62" s="192"/>
      <c r="AB62" s="193"/>
      <c r="AC62" s="955"/>
      <c r="AD62" s="955"/>
      <c r="AE62" s="955"/>
      <c r="AF62" s="955"/>
      <c r="AG62" s="955"/>
      <c r="AH62" s="955"/>
      <c r="AI62" s="955"/>
      <c r="AJ62" s="955"/>
      <c r="AK62" s="955"/>
      <c r="AL62" s="955"/>
      <c r="AM62" s="955"/>
      <c r="AN62" s="955"/>
      <c r="AO62" s="955"/>
      <c r="AP62" s="955"/>
      <c r="AQ62" s="955"/>
      <c r="AR62" s="955"/>
      <c r="AS62" s="955"/>
      <c r="AT62" s="955"/>
      <c r="AU62" s="955"/>
      <c r="AV62" s="955"/>
      <c r="AW62" s="955"/>
      <c r="AX62" s="955"/>
      <c r="AY62" s="955"/>
      <c r="AZ62" s="955"/>
      <c r="BA62" s="955"/>
      <c r="BB62" s="955"/>
      <c r="BC62" s="955"/>
      <c r="BD62" s="955"/>
      <c r="BE62" s="955"/>
      <c r="BF62" s="955"/>
      <c r="BG62" s="955"/>
      <c r="BH62" s="955"/>
      <c r="BI62" s="955"/>
      <c r="BJ62" s="955"/>
      <c r="BK62" s="955"/>
      <c r="BL62" s="955"/>
      <c r="BM62" s="955"/>
      <c r="BN62" s="955"/>
      <c r="BO62" s="955"/>
      <c r="BP62" s="955"/>
      <c r="BQ62" s="955"/>
      <c r="BR62" s="955"/>
      <c r="BS62" s="955"/>
      <c r="BT62" s="955"/>
      <c r="BU62" s="955"/>
      <c r="BV62" s="955"/>
      <c r="BW62" s="955"/>
      <c r="BX62" s="955"/>
      <c r="BY62" s="955"/>
      <c r="BZ62" s="955"/>
      <c r="CA62" s="955"/>
      <c r="CB62" s="955"/>
      <c r="CC62" s="955"/>
      <c r="CD62" s="955"/>
      <c r="CE62" s="955"/>
      <c r="CF62" s="955"/>
      <c r="CG62" s="955"/>
      <c r="CH62" s="955"/>
      <c r="CI62" s="955"/>
      <c r="CJ62" s="955"/>
      <c r="CK62" s="955"/>
      <c r="CL62" s="955"/>
      <c r="CM62" s="955"/>
      <c r="CN62" s="955"/>
      <c r="CO62" s="955"/>
      <c r="CP62" s="955"/>
      <c r="CQ62" s="955"/>
      <c r="CR62" s="955"/>
      <c r="CS62" s="955"/>
      <c r="CT62" s="955"/>
      <c r="CU62" s="955"/>
      <c r="CV62" s="955"/>
      <c r="CW62" s="955"/>
      <c r="CX62" s="955"/>
      <c r="CY62" s="955"/>
      <c r="CZ62" s="955"/>
      <c r="DA62" s="955"/>
      <c r="DB62" s="955"/>
      <c r="DC62" s="955"/>
      <c r="DD62" s="955"/>
      <c r="DE62" s="955"/>
      <c r="DF62" s="955"/>
      <c r="DG62" s="955"/>
      <c r="DH62" s="955"/>
      <c r="DI62" s="955"/>
      <c r="DJ62" s="955"/>
      <c r="DK62" s="955"/>
      <c r="DL62" s="955"/>
      <c r="DM62" s="955"/>
      <c r="DN62" s="955"/>
      <c r="DO62" s="955"/>
      <c r="DP62" s="955"/>
      <c r="DQ62" s="955"/>
      <c r="DR62" s="955"/>
      <c r="DS62" s="955"/>
      <c r="DT62" s="955"/>
      <c r="DU62" s="955"/>
      <c r="DV62" s="955"/>
      <c r="DW62" s="955"/>
      <c r="DX62" s="955"/>
      <c r="DY62" s="955"/>
      <c r="DZ62" s="955"/>
      <c r="EA62" s="955"/>
      <c r="EB62" s="955"/>
      <c r="EC62" s="955"/>
      <c r="ED62" s="955"/>
      <c r="EE62" s="955"/>
      <c r="EF62" s="955"/>
      <c r="EG62" s="955"/>
      <c r="EH62" s="955"/>
      <c r="EI62" s="955"/>
      <c r="EJ62" s="955"/>
      <c r="EK62" s="955"/>
      <c r="EL62" s="955"/>
      <c r="EM62" s="955"/>
      <c r="EN62" s="955"/>
      <c r="EO62" s="955"/>
      <c r="EP62" s="955"/>
      <c r="EQ62" s="955"/>
      <c r="ER62" s="955"/>
      <c r="ES62" s="955"/>
      <c r="ET62" s="955"/>
      <c r="EU62" s="955"/>
      <c r="EV62" s="955"/>
      <c r="EW62" s="955"/>
      <c r="EX62" s="955"/>
      <c r="EY62" s="955"/>
      <c r="EZ62" s="955"/>
      <c r="FA62" s="955"/>
      <c r="FB62" s="955"/>
      <c r="FC62" s="955"/>
      <c r="FD62" s="955"/>
      <c r="FE62" s="955"/>
      <c r="FF62" s="955"/>
      <c r="FG62" s="955"/>
      <c r="FH62" s="955"/>
      <c r="FI62" s="955"/>
      <c r="FJ62" s="955"/>
      <c r="FK62" s="955"/>
      <c r="FL62" s="955"/>
      <c r="FM62" s="955"/>
      <c r="FN62" s="955"/>
      <c r="FO62" s="955"/>
      <c r="FP62" s="955"/>
      <c r="FQ62" s="955"/>
      <c r="FR62" s="955"/>
      <c r="FS62" s="955"/>
      <c r="FT62" s="955"/>
      <c r="FU62" s="955"/>
      <c r="FV62" s="955"/>
      <c r="FW62" s="955"/>
      <c r="FX62" s="955"/>
      <c r="FY62" s="955"/>
      <c r="FZ62" s="955"/>
      <c r="GA62" s="955"/>
      <c r="GB62" s="955"/>
      <c r="GC62" s="955"/>
      <c r="GD62" s="955"/>
      <c r="GE62" s="955"/>
      <c r="GF62" s="955"/>
      <c r="GG62" s="955"/>
      <c r="GH62" s="955"/>
      <c r="GI62" s="955"/>
      <c r="GJ62" s="955"/>
      <c r="GK62" s="955"/>
      <c r="GL62" s="955"/>
      <c r="GM62" s="955"/>
      <c r="GN62" s="955"/>
      <c r="GO62" s="955"/>
      <c r="GP62" s="955"/>
      <c r="GQ62" s="955"/>
      <c r="GR62" s="955"/>
      <c r="GS62" s="955"/>
      <c r="GT62" s="955"/>
      <c r="GU62" s="955"/>
      <c r="GV62" s="955"/>
      <c r="GW62" s="955"/>
      <c r="GX62" s="955"/>
      <c r="GY62" s="955"/>
      <c r="GZ62" s="955"/>
      <c r="HA62" s="955"/>
      <c r="HB62" s="955"/>
      <c r="HC62" s="955"/>
      <c r="HD62" s="955"/>
    </row>
    <row r="63" spans="1:212" s="1018" customFormat="1" ht="15" thickBot="1">
      <c r="A63" s="1013"/>
      <c r="B63" s="1014"/>
      <c r="C63" s="1145"/>
      <c r="D63" s="1146"/>
      <c r="E63" s="1014"/>
      <c r="F63" s="1014"/>
      <c r="G63" s="1029"/>
      <c r="H63" s="1015"/>
      <c r="I63" s="1030"/>
      <c r="J63" s="1030"/>
      <c r="K63" s="1030"/>
      <c r="L63" s="100"/>
      <c r="M63" s="100"/>
      <c r="N63" s="100"/>
      <c r="O63" s="100"/>
      <c r="P63" s="1147"/>
      <c r="Q63" s="1030"/>
      <c r="R63" s="1016"/>
      <c r="S63" s="1017"/>
      <c r="T63" s="1045">
        <f t="shared" si="1"/>
        <v>0</v>
      </c>
      <c r="U63" s="1148"/>
      <c r="V63" s="194"/>
      <c r="W63" s="301"/>
      <c r="X63" s="301"/>
      <c r="Y63" s="195"/>
      <c r="Z63" s="158"/>
      <c r="AA63" s="194"/>
      <c r="AB63" s="195"/>
      <c r="AC63" s="1148"/>
      <c r="AD63" s="1148"/>
      <c r="AE63" s="1148"/>
      <c r="AF63" s="1148"/>
      <c r="AG63" s="1148"/>
      <c r="AH63" s="1148"/>
      <c r="AI63" s="1148"/>
      <c r="AJ63" s="1148"/>
      <c r="AK63" s="1148"/>
      <c r="AL63" s="1148"/>
      <c r="AM63" s="1148"/>
      <c r="AN63" s="1148"/>
      <c r="AO63" s="1148"/>
      <c r="AP63" s="1148"/>
      <c r="AQ63" s="1148"/>
      <c r="AR63" s="1148"/>
      <c r="AS63" s="1148"/>
      <c r="AT63" s="1148"/>
      <c r="AU63" s="1148"/>
      <c r="AV63" s="1148"/>
      <c r="AW63" s="1148"/>
      <c r="AX63" s="1148"/>
      <c r="AY63" s="1148"/>
      <c r="AZ63" s="1148"/>
      <c r="BA63" s="1148"/>
      <c r="BB63" s="1148"/>
      <c r="BC63" s="1148"/>
      <c r="BD63" s="1148"/>
      <c r="BE63" s="1148"/>
      <c r="BF63" s="1148"/>
      <c r="BG63" s="1148"/>
      <c r="BH63" s="1148"/>
      <c r="BI63" s="1148"/>
      <c r="BJ63" s="1148"/>
      <c r="BK63" s="1148"/>
      <c r="BL63" s="1148"/>
      <c r="BM63" s="1148"/>
      <c r="BN63" s="1148"/>
      <c r="BO63" s="1148"/>
      <c r="BP63" s="1148"/>
      <c r="BQ63" s="1148"/>
      <c r="BR63" s="1148"/>
      <c r="BS63" s="1148"/>
      <c r="BT63" s="1148"/>
      <c r="BU63" s="1148"/>
      <c r="BV63" s="1148"/>
      <c r="BW63" s="1148"/>
      <c r="BX63" s="1148"/>
      <c r="BY63" s="1148"/>
      <c r="BZ63" s="1148"/>
      <c r="CA63" s="1148"/>
      <c r="CB63" s="1148"/>
      <c r="CC63" s="1148"/>
      <c r="CD63" s="1148"/>
      <c r="CE63" s="1148"/>
      <c r="CF63" s="1148"/>
      <c r="CG63" s="1148"/>
      <c r="CH63" s="1148"/>
      <c r="CI63" s="1148"/>
      <c r="CJ63" s="1148"/>
      <c r="CK63" s="1148"/>
      <c r="CL63" s="1148"/>
      <c r="CM63" s="1148"/>
      <c r="CN63" s="1148"/>
      <c r="CO63" s="1148"/>
      <c r="CP63" s="1148"/>
      <c r="CQ63" s="1148"/>
      <c r="CR63" s="1148"/>
      <c r="CS63" s="1148"/>
      <c r="CT63" s="1148"/>
      <c r="CU63" s="1148"/>
      <c r="CV63" s="1148"/>
      <c r="CW63" s="1148"/>
      <c r="CX63" s="1148"/>
      <c r="CY63" s="1148"/>
      <c r="CZ63" s="1148"/>
      <c r="DA63" s="1148"/>
      <c r="DB63" s="1148"/>
      <c r="DC63" s="1148"/>
      <c r="DD63" s="1148"/>
      <c r="DE63" s="1148"/>
      <c r="DF63" s="1148"/>
      <c r="DG63" s="1148"/>
      <c r="DH63" s="1148"/>
      <c r="DI63" s="1148"/>
      <c r="DJ63" s="1148"/>
      <c r="DK63" s="1148"/>
      <c r="DL63" s="1148"/>
      <c r="DM63" s="1148"/>
      <c r="DN63" s="1148"/>
      <c r="DO63" s="1148"/>
      <c r="DP63" s="1148"/>
      <c r="DQ63" s="1148"/>
      <c r="DR63" s="1148"/>
      <c r="DS63" s="1148"/>
      <c r="DT63" s="1148"/>
      <c r="DU63" s="1148"/>
      <c r="DV63" s="1148"/>
      <c r="DW63" s="1148"/>
      <c r="DX63" s="1148"/>
      <c r="DY63" s="1148"/>
      <c r="DZ63" s="1148"/>
      <c r="EA63" s="1148"/>
      <c r="EB63" s="1148"/>
      <c r="EC63" s="1148"/>
      <c r="ED63" s="1148"/>
      <c r="EE63" s="1148"/>
      <c r="EF63" s="1148"/>
      <c r="EG63" s="1148"/>
      <c r="EH63" s="1148"/>
      <c r="EI63" s="1148"/>
      <c r="EJ63" s="1148"/>
      <c r="EK63" s="1148"/>
      <c r="EL63" s="1148"/>
      <c r="EM63" s="1148"/>
      <c r="EN63" s="1148"/>
      <c r="EO63" s="1148"/>
      <c r="EP63" s="1148"/>
      <c r="EQ63" s="1148"/>
      <c r="ER63" s="1148"/>
      <c r="ES63" s="1148"/>
      <c r="ET63" s="1148"/>
      <c r="EU63" s="1148"/>
      <c r="EV63" s="1148"/>
      <c r="EW63" s="1148"/>
      <c r="EX63" s="1148"/>
      <c r="EY63" s="1148"/>
      <c r="EZ63" s="1148"/>
      <c r="FA63" s="1148"/>
      <c r="FB63" s="1148"/>
      <c r="FC63" s="1148"/>
      <c r="FD63" s="1148"/>
      <c r="FE63" s="1148"/>
      <c r="FF63" s="1148"/>
      <c r="FG63" s="1148"/>
      <c r="FH63" s="1148"/>
      <c r="FI63" s="1148"/>
      <c r="FJ63" s="1148"/>
      <c r="FK63" s="1148"/>
      <c r="FL63" s="1148"/>
      <c r="FM63" s="1148"/>
      <c r="FN63" s="1148"/>
      <c r="FO63" s="1148"/>
      <c r="FP63" s="1148"/>
      <c r="FQ63" s="1148"/>
      <c r="FR63" s="1148"/>
      <c r="FS63" s="1148"/>
      <c r="FT63" s="1148"/>
      <c r="FU63" s="1148"/>
      <c r="FV63" s="1148"/>
      <c r="FW63" s="1148"/>
      <c r="FX63" s="1148"/>
      <c r="FY63" s="1148"/>
      <c r="FZ63" s="1148"/>
      <c r="GA63" s="1148"/>
      <c r="GB63" s="1148"/>
      <c r="GC63" s="1148"/>
      <c r="GD63" s="1148"/>
      <c r="GE63" s="1148"/>
      <c r="GF63" s="1148"/>
      <c r="GG63" s="1148"/>
      <c r="GH63" s="1148"/>
      <c r="GI63" s="1148"/>
      <c r="GJ63" s="1148"/>
      <c r="GK63" s="1148"/>
      <c r="GL63" s="1148"/>
      <c r="GM63" s="1148"/>
      <c r="GN63" s="1148"/>
      <c r="GO63" s="1148"/>
      <c r="GP63" s="1148"/>
      <c r="GQ63" s="1148"/>
      <c r="GR63" s="1148"/>
      <c r="GS63" s="1148"/>
      <c r="GT63" s="1148"/>
      <c r="GU63" s="1148"/>
      <c r="GV63" s="1148"/>
      <c r="GW63" s="1148"/>
      <c r="GX63" s="1148"/>
      <c r="GY63" s="1148"/>
      <c r="GZ63" s="1148"/>
      <c r="HA63" s="1148"/>
      <c r="HB63" s="1148"/>
      <c r="HC63" s="1148"/>
      <c r="HD63" s="1148"/>
    </row>
    <row r="64" spans="1:212" s="678" customFormat="1" ht="37.950000000000003" customHeight="1">
      <c r="A64" s="2983" t="s">
        <v>850</v>
      </c>
      <c r="B64" s="2996" t="s">
        <v>851</v>
      </c>
      <c r="C64" s="2992" t="s">
        <v>103</v>
      </c>
      <c r="D64" s="2990">
        <v>0.22</v>
      </c>
      <c r="E64" s="2998">
        <v>0.4</v>
      </c>
      <c r="F64" s="1121" t="s">
        <v>573</v>
      </c>
      <c r="G64" s="978">
        <v>3</v>
      </c>
      <c r="H64" s="979">
        <v>3</v>
      </c>
      <c r="I64" s="979"/>
      <c r="J64" s="979"/>
      <c r="K64" s="979"/>
      <c r="L64" s="163"/>
      <c r="M64" s="163"/>
      <c r="N64" s="163"/>
      <c r="O64" s="163"/>
      <c r="P64" s="980">
        <f t="shared" ref="P64:P65" si="3">(SUM(L64:O64)/SUM(H64:K64))</f>
        <v>0</v>
      </c>
      <c r="Q64" s="961"/>
      <c r="R64" s="1019">
        <v>50000</v>
      </c>
      <c r="S64" s="1019"/>
      <c r="T64" s="987">
        <f t="shared" si="1"/>
        <v>50000</v>
      </c>
      <c r="U64" s="1144"/>
      <c r="V64" s="192"/>
      <c r="W64" s="83"/>
      <c r="X64" s="83"/>
      <c r="Y64" s="193"/>
      <c r="Z64" s="1"/>
      <c r="AA64" s="192"/>
      <c r="AB64" s="193"/>
      <c r="AC64" s="1144"/>
      <c r="AD64" s="1144"/>
      <c r="AE64" s="1144"/>
      <c r="AF64" s="1144"/>
      <c r="AG64" s="1144"/>
      <c r="AH64" s="1144"/>
      <c r="AI64" s="1144"/>
      <c r="AJ64" s="1144"/>
      <c r="AK64" s="1144"/>
      <c r="AL64" s="1144"/>
      <c r="AM64" s="1144"/>
      <c r="AN64" s="1144"/>
      <c r="AO64" s="1144"/>
      <c r="AP64" s="1144"/>
      <c r="AQ64" s="1144"/>
      <c r="AR64" s="1144"/>
      <c r="AS64" s="1144"/>
      <c r="AT64" s="1144"/>
      <c r="AU64" s="1144"/>
      <c r="AV64" s="1144"/>
      <c r="AW64" s="1144"/>
      <c r="AX64" s="1144"/>
      <c r="AY64" s="1144"/>
      <c r="AZ64" s="1144"/>
      <c r="BA64" s="1144"/>
      <c r="BB64" s="1144"/>
      <c r="BC64" s="1144"/>
      <c r="BD64" s="1144"/>
      <c r="BE64" s="1144"/>
      <c r="BF64" s="1144"/>
      <c r="BG64" s="1144"/>
      <c r="BH64" s="1144"/>
      <c r="BI64" s="1144"/>
      <c r="BJ64" s="1144"/>
      <c r="BK64" s="1144"/>
      <c r="BL64" s="1144"/>
      <c r="BM64" s="1144"/>
      <c r="BN64" s="1144"/>
      <c r="BO64" s="1144"/>
      <c r="BP64" s="1144"/>
      <c r="BQ64" s="1144"/>
      <c r="BR64" s="1144"/>
      <c r="BS64" s="1144"/>
      <c r="BT64" s="1144"/>
      <c r="BU64" s="1144"/>
      <c r="BV64" s="1144"/>
      <c r="BW64" s="1144"/>
      <c r="BX64" s="1144"/>
      <c r="BY64" s="1144"/>
      <c r="BZ64" s="1144"/>
      <c r="CA64" s="1144"/>
      <c r="CB64" s="1144"/>
      <c r="CC64" s="1144"/>
      <c r="CD64" s="1144"/>
      <c r="CE64" s="1144"/>
      <c r="CF64" s="1144"/>
      <c r="CG64" s="1144"/>
      <c r="CH64" s="1144"/>
      <c r="CI64" s="1144"/>
      <c r="CJ64" s="1144"/>
      <c r="CK64" s="1144"/>
      <c r="CL64" s="1144"/>
      <c r="CM64" s="1144"/>
      <c r="CN64" s="1144"/>
      <c r="CO64" s="1144"/>
      <c r="CP64" s="1144"/>
      <c r="CQ64" s="1144"/>
      <c r="CR64" s="1144"/>
      <c r="CS64" s="1144"/>
      <c r="CT64" s="1144"/>
      <c r="CU64" s="1144"/>
      <c r="CV64" s="1144"/>
      <c r="CW64" s="1144"/>
      <c r="CX64" s="1144"/>
      <c r="CY64" s="1144"/>
      <c r="CZ64" s="1144"/>
      <c r="DA64" s="1144"/>
      <c r="DB64" s="1144"/>
      <c r="DC64" s="1144"/>
      <c r="DD64" s="1144"/>
      <c r="DE64" s="1144"/>
      <c r="DF64" s="1144"/>
      <c r="DG64" s="1144"/>
      <c r="DH64" s="1144"/>
      <c r="DI64" s="1144"/>
      <c r="DJ64" s="1144"/>
      <c r="DK64" s="1144"/>
      <c r="DL64" s="1144"/>
      <c r="DM64" s="1144"/>
      <c r="DN64" s="1144"/>
      <c r="DO64" s="1144"/>
      <c r="DP64" s="1144"/>
      <c r="DQ64" s="1144"/>
      <c r="DR64" s="1144"/>
      <c r="DS64" s="1144"/>
      <c r="DT64" s="1144"/>
      <c r="DU64" s="1144"/>
      <c r="DV64" s="1144"/>
      <c r="DW64" s="1144"/>
      <c r="DX64" s="1144"/>
      <c r="DY64" s="1144"/>
      <c r="DZ64" s="1144"/>
      <c r="EA64" s="1144"/>
      <c r="EB64" s="1144"/>
      <c r="EC64" s="1144"/>
      <c r="ED64" s="1144"/>
      <c r="EE64" s="1144"/>
      <c r="EF64" s="1144"/>
      <c r="EG64" s="1144"/>
      <c r="EH64" s="1144"/>
      <c r="EI64" s="1144"/>
      <c r="EJ64" s="1144"/>
      <c r="EK64" s="1144"/>
      <c r="EL64" s="1144"/>
      <c r="EM64" s="1144"/>
      <c r="EN64" s="1144"/>
      <c r="EO64" s="1144"/>
      <c r="EP64" s="1144"/>
      <c r="EQ64" s="1144"/>
      <c r="ER64" s="1144"/>
      <c r="ES64" s="1144"/>
      <c r="ET64" s="1144"/>
      <c r="EU64" s="1144"/>
      <c r="EV64" s="1144"/>
      <c r="EW64" s="1144"/>
      <c r="EX64" s="1144"/>
      <c r="EY64" s="1144"/>
      <c r="EZ64" s="1144"/>
      <c r="FA64" s="1144"/>
      <c r="FB64" s="1144"/>
      <c r="FC64" s="1144"/>
      <c r="FD64" s="1144"/>
      <c r="FE64" s="1144"/>
      <c r="FF64" s="1144"/>
      <c r="FG64" s="1144"/>
      <c r="FH64" s="1144"/>
      <c r="FI64" s="1144"/>
      <c r="FJ64" s="1144"/>
      <c r="FK64" s="1144"/>
      <c r="FL64" s="1144"/>
      <c r="FM64" s="1144"/>
      <c r="FN64" s="1144"/>
      <c r="FO64" s="1144"/>
      <c r="FP64" s="1144"/>
      <c r="FQ64" s="1144"/>
      <c r="FR64" s="1144"/>
      <c r="FS64" s="1144"/>
      <c r="FT64" s="1144"/>
      <c r="FU64" s="1144"/>
      <c r="FV64" s="1144"/>
      <c r="FW64" s="1144"/>
      <c r="FX64" s="1144"/>
      <c r="FY64" s="1144"/>
      <c r="FZ64" s="1144"/>
      <c r="GA64" s="1144"/>
      <c r="GB64" s="1144"/>
      <c r="GC64" s="1144"/>
      <c r="GD64" s="1144"/>
      <c r="GE64" s="1144"/>
      <c r="GF64" s="1144"/>
      <c r="GG64" s="1144"/>
      <c r="GH64" s="1144"/>
      <c r="GI64" s="1144"/>
      <c r="GJ64" s="1144"/>
      <c r="GK64" s="1144"/>
      <c r="GL64" s="1144"/>
      <c r="GM64" s="1144"/>
      <c r="GN64" s="1144"/>
      <c r="GO64" s="1144"/>
      <c r="GP64" s="1144"/>
      <c r="GQ64" s="1144"/>
      <c r="GR64" s="1144"/>
      <c r="GS64" s="1144"/>
      <c r="GT64" s="1144"/>
      <c r="GU64" s="1144"/>
      <c r="GV64" s="1144"/>
      <c r="GW64" s="1144"/>
      <c r="GX64" s="1144"/>
      <c r="GY64" s="1144"/>
      <c r="GZ64" s="1144"/>
      <c r="HA64" s="1144"/>
      <c r="HB64" s="1144"/>
      <c r="HC64" s="1144"/>
      <c r="HD64" s="1144"/>
    </row>
    <row r="65" spans="1:212" s="1162" customFormat="1" ht="37.950000000000003" customHeight="1" thickBot="1">
      <c r="A65" s="2984"/>
      <c r="B65" s="2997"/>
      <c r="C65" s="2993"/>
      <c r="D65" s="2991"/>
      <c r="E65" s="2999"/>
      <c r="F65" s="1122" t="s">
        <v>476</v>
      </c>
      <c r="G65" s="992">
        <v>4</v>
      </c>
      <c r="H65" s="993">
        <v>1</v>
      </c>
      <c r="I65" s="993">
        <v>1</v>
      </c>
      <c r="J65" s="993">
        <v>1</v>
      </c>
      <c r="K65" s="993">
        <v>1</v>
      </c>
      <c r="L65" s="164"/>
      <c r="M65" s="164"/>
      <c r="N65" s="164"/>
      <c r="O65" s="164"/>
      <c r="P65" s="994">
        <f t="shared" si="3"/>
        <v>0</v>
      </c>
      <c r="Q65" s="998"/>
      <c r="R65" s="1126">
        <v>50000</v>
      </c>
      <c r="S65" s="1126"/>
      <c r="T65" s="1114">
        <f t="shared" si="1"/>
        <v>50000</v>
      </c>
      <c r="V65" s="192"/>
      <c r="W65" s="83"/>
      <c r="X65" s="83"/>
      <c r="Y65" s="193"/>
      <c r="Z65" s="1"/>
      <c r="AA65" s="192"/>
      <c r="AB65" s="193"/>
    </row>
    <row r="66" spans="1:212" s="678" customFormat="1" ht="54" customHeight="1">
      <c r="A66" s="2984"/>
      <c r="B66" s="2931" t="s">
        <v>852</v>
      </c>
      <c r="C66" s="2496" t="s">
        <v>105</v>
      </c>
      <c r="D66" s="2963">
        <v>0.45</v>
      </c>
      <c r="E66" s="2994">
        <v>0.55000000000000004</v>
      </c>
      <c r="F66" s="1121" t="s">
        <v>827</v>
      </c>
      <c r="G66" s="995">
        <v>2</v>
      </c>
      <c r="H66" s="996"/>
      <c r="I66" s="996">
        <v>1</v>
      </c>
      <c r="J66" s="996"/>
      <c r="K66" s="996">
        <v>1</v>
      </c>
      <c r="L66" s="166"/>
      <c r="M66" s="166"/>
      <c r="N66" s="166"/>
      <c r="O66" s="166"/>
      <c r="P66" s="997">
        <f t="shared" ref="P66:P67" si="4">(SUM(L66:O66)/SUM(H66:K66))</f>
        <v>0</v>
      </c>
      <c r="Q66" s="961"/>
      <c r="R66" s="1124">
        <v>20000</v>
      </c>
      <c r="S66" s="1161"/>
      <c r="T66" s="1113">
        <f t="shared" ref="T66:T67" si="5">R66-S66</f>
        <v>20000</v>
      </c>
      <c r="U66" s="1144"/>
      <c r="V66" s="192"/>
      <c r="W66" s="83"/>
      <c r="X66" s="83"/>
      <c r="Y66" s="193"/>
      <c r="Z66" s="1"/>
      <c r="AA66" s="192"/>
      <c r="AB66" s="193"/>
      <c r="AC66" s="1144"/>
      <c r="AD66" s="1144"/>
      <c r="AE66" s="1144"/>
      <c r="AF66" s="1144"/>
      <c r="AG66" s="1144"/>
      <c r="AH66" s="1144"/>
      <c r="AI66" s="1144"/>
      <c r="AJ66" s="1144"/>
      <c r="AK66" s="1144"/>
      <c r="AL66" s="1144"/>
      <c r="AM66" s="1144"/>
      <c r="AN66" s="1144"/>
      <c r="AO66" s="1144"/>
      <c r="AP66" s="1144"/>
      <c r="AQ66" s="1144"/>
      <c r="AR66" s="1144"/>
      <c r="AS66" s="1144"/>
      <c r="AT66" s="1144"/>
      <c r="AU66" s="1144"/>
      <c r="AV66" s="1144"/>
      <c r="AW66" s="1144"/>
      <c r="AX66" s="1144"/>
      <c r="AY66" s="1144"/>
      <c r="AZ66" s="1144"/>
      <c r="BA66" s="1144"/>
      <c r="BB66" s="1144"/>
      <c r="BC66" s="1144"/>
      <c r="BD66" s="1144"/>
      <c r="BE66" s="1144"/>
      <c r="BF66" s="1144"/>
      <c r="BG66" s="1144"/>
      <c r="BH66" s="1144"/>
      <c r="BI66" s="1144"/>
      <c r="BJ66" s="1144"/>
      <c r="BK66" s="1144"/>
      <c r="BL66" s="1144"/>
      <c r="BM66" s="1144"/>
      <c r="BN66" s="1144"/>
      <c r="BO66" s="1144"/>
      <c r="BP66" s="1144"/>
      <c r="BQ66" s="1144"/>
      <c r="BR66" s="1144"/>
      <c r="BS66" s="1144"/>
      <c r="BT66" s="1144"/>
      <c r="BU66" s="1144"/>
      <c r="BV66" s="1144"/>
      <c r="BW66" s="1144"/>
      <c r="BX66" s="1144"/>
      <c r="BY66" s="1144"/>
      <c r="BZ66" s="1144"/>
      <c r="CA66" s="1144"/>
      <c r="CB66" s="1144"/>
      <c r="CC66" s="1144"/>
      <c r="CD66" s="1144"/>
      <c r="CE66" s="1144"/>
      <c r="CF66" s="1144"/>
      <c r="CG66" s="1144"/>
      <c r="CH66" s="1144"/>
      <c r="CI66" s="1144"/>
      <c r="CJ66" s="1144"/>
      <c r="CK66" s="1144"/>
      <c r="CL66" s="1144"/>
      <c r="CM66" s="1144"/>
      <c r="CN66" s="1144"/>
      <c r="CO66" s="1144"/>
      <c r="CP66" s="1144"/>
      <c r="CQ66" s="1144"/>
      <c r="CR66" s="1144"/>
      <c r="CS66" s="1144"/>
      <c r="CT66" s="1144"/>
      <c r="CU66" s="1144"/>
      <c r="CV66" s="1144"/>
      <c r="CW66" s="1144"/>
      <c r="CX66" s="1144"/>
      <c r="CY66" s="1144"/>
      <c r="CZ66" s="1144"/>
      <c r="DA66" s="1144"/>
      <c r="DB66" s="1144"/>
      <c r="DC66" s="1144"/>
      <c r="DD66" s="1144"/>
      <c r="DE66" s="1144"/>
      <c r="DF66" s="1144"/>
      <c r="DG66" s="1144"/>
      <c r="DH66" s="1144"/>
      <c r="DI66" s="1144"/>
      <c r="DJ66" s="1144"/>
      <c r="DK66" s="1144"/>
      <c r="DL66" s="1144"/>
      <c r="DM66" s="1144"/>
      <c r="DN66" s="1144"/>
      <c r="DO66" s="1144"/>
      <c r="DP66" s="1144"/>
      <c r="DQ66" s="1144"/>
      <c r="DR66" s="1144"/>
      <c r="DS66" s="1144"/>
      <c r="DT66" s="1144"/>
      <c r="DU66" s="1144"/>
      <c r="DV66" s="1144"/>
      <c r="DW66" s="1144"/>
      <c r="DX66" s="1144"/>
      <c r="DY66" s="1144"/>
      <c r="DZ66" s="1144"/>
      <c r="EA66" s="1144"/>
      <c r="EB66" s="1144"/>
      <c r="EC66" s="1144"/>
      <c r="ED66" s="1144"/>
      <c r="EE66" s="1144"/>
      <c r="EF66" s="1144"/>
      <c r="EG66" s="1144"/>
      <c r="EH66" s="1144"/>
      <c r="EI66" s="1144"/>
      <c r="EJ66" s="1144"/>
      <c r="EK66" s="1144"/>
      <c r="EL66" s="1144"/>
      <c r="EM66" s="1144"/>
      <c r="EN66" s="1144"/>
      <c r="EO66" s="1144"/>
      <c r="EP66" s="1144"/>
      <c r="EQ66" s="1144"/>
      <c r="ER66" s="1144"/>
      <c r="ES66" s="1144"/>
      <c r="ET66" s="1144"/>
      <c r="EU66" s="1144"/>
      <c r="EV66" s="1144"/>
      <c r="EW66" s="1144"/>
      <c r="EX66" s="1144"/>
      <c r="EY66" s="1144"/>
      <c r="EZ66" s="1144"/>
      <c r="FA66" s="1144"/>
      <c r="FB66" s="1144"/>
      <c r="FC66" s="1144"/>
      <c r="FD66" s="1144"/>
      <c r="FE66" s="1144"/>
      <c r="FF66" s="1144"/>
      <c r="FG66" s="1144"/>
      <c r="FH66" s="1144"/>
      <c r="FI66" s="1144"/>
      <c r="FJ66" s="1144"/>
      <c r="FK66" s="1144"/>
      <c r="FL66" s="1144"/>
      <c r="FM66" s="1144"/>
      <c r="FN66" s="1144"/>
      <c r="FO66" s="1144"/>
      <c r="FP66" s="1144"/>
      <c r="FQ66" s="1144"/>
      <c r="FR66" s="1144"/>
      <c r="FS66" s="1144"/>
      <c r="FT66" s="1144"/>
      <c r="FU66" s="1144"/>
      <c r="FV66" s="1144"/>
      <c r="FW66" s="1144"/>
      <c r="FX66" s="1144"/>
      <c r="FY66" s="1144"/>
      <c r="FZ66" s="1144"/>
      <c r="GA66" s="1144"/>
      <c r="GB66" s="1144"/>
      <c r="GC66" s="1144"/>
      <c r="GD66" s="1144"/>
      <c r="GE66" s="1144"/>
      <c r="GF66" s="1144"/>
      <c r="GG66" s="1144"/>
      <c r="GH66" s="1144"/>
      <c r="GI66" s="1144"/>
      <c r="GJ66" s="1144"/>
      <c r="GK66" s="1144"/>
      <c r="GL66" s="1144"/>
      <c r="GM66" s="1144"/>
      <c r="GN66" s="1144"/>
      <c r="GO66" s="1144"/>
      <c r="GP66" s="1144"/>
      <c r="GQ66" s="1144"/>
      <c r="GR66" s="1144"/>
      <c r="GS66" s="1144"/>
      <c r="GT66" s="1144"/>
      <c r="GU66" s="1144"/>
      <c r="GV66" s="1144"/>
      <c r="GW66" s="1144"/>
      <c r="GX66" s="1144"/>
      <c r="GY66" s="1144"/>
      <c r="GZ66" s="1144"/>
      <c r="HA66" s="1144"/>
      <c r="HB66" s="1144"/>
      <c r="HC66" s="1144"/>
      <c r="HD66" s="1144"/>
    </row>
    <row r="67" spans="1:212" s="1163" customFormat="1" ht="28.2" thickBot="1">
      <c r="A67" s="2984"/>
      <c r="B67" s="2910"/>
      <c r="C67" s="2497"/>
      <c r="D67" s="2964"/>
      <c r="E67" s="2995"/>
      <c r="F67" s="1122" t="s">
        <v>574</v>
      </c>
      <c r="G67" s="992">
        <v>1</v>
      </c>
      <c r="H67" s="993"/>
      <c r="I67" s="993"/>
      <c r="J67" s="993">
        <v>1</v>
      </c>
      <c r="K67" s="993"/>
      <c r="L67" s="164"/>
      <c r="M67" s="164"/>
      <c r="N67" s="164"/>
      <c r="O67" s="164"/>
      <c r="P67" s="994">
        <f t="shared" si="4"/>
        <v>0</v>
      </c>
      <c r="Q67" s="998"/>
      <c r="R67" s="1126">
        <v>20000</v>
      </c>
      <c r="S67" s="1168"/>
      <c r="T67" s="1114">
        <f t="shared" si="5"/>
        <v>20000</v>
      </c>
      <c r="U67" s="1169"/>
      <c r="V67" s="192"/>
      <c r="W67" s="83"/>
      <c r="X67" s="83"/>
      <c r="Y67" s="193"/>
      <c r="Z67" s="1"/>
      <c r="AA67" s="192"/>
      <c r="AB67" s="193"/>
      <c r="AC67" s="1169"/>
      <c r="AD67" s="1169"/>
      <c r="AE67" s="1169"/>
      <c r="AF67" s="1169"/>
      <c r="AG67" s="1169"/>
      <c r="AH67" s="1169"/>
      <c r="AI67" s="1169"/>
      <c r="AJ67" s="1169"/>
      <c r="AK67" s="1169"/>
      <c r="AL67" s="1169"/>
      <c r="AM67" s="1169"/>
      <c r="AN67" s="1169"/>
      <c r="AO67" s="1169"/>
      <c r="AP67" s="1169"/>
      <c r="AQ67" s="1169"/>
      <c r="AR67" s="1169"/>
      <c r="AS67" s="1169"/>
      <c r="AT67" s="1169"/>
      <c r="AU67" s="1169"/>
      <c r="AV67" s="1169"/>
      <c r="AW67" s="1169"/>
      <c r="AX67" s="1169"/>
      <c r="AY67" s="1169"/>
      <c r="AZ67" s="1169"/>
      <c r="BA67" s="1169"/>
      <c r="BB67" s="1169"/>
      <c r="BC67" s="1169"/>
      <c r="BD67" s="1169"/>
      <c r="BE67" s="1169"/>
      <c r="BF67" s="1169"/>
      <c r="BG67" s="1169"/>
      <c r="BH67" s="1169"/>
      <c r="BI67" s="1169"/>
      <c r="BJ67" s="1169"/>
      <c r="BK67" s="1169"/>
      <c r="BL67" s="1169"/>
      <c r="BM67" s="1169"/>
      <c r="BN67" s="1169"/>
      <c r="BO67" s="1169"/>
      <c r="BP67" s="1169"/>
      <c r="BQ67" s="1169"/>
      <c r="BR67" s="1169"/>
      <c r="BS67" s="1169"/>
      <c r="BT67" s="1169"/>
      <c r="BU67" s="1169"/>
      <c r="BV67" s="1169"/>
      <c r="BW67" s="1169"/>
      <c r="BX67" s="1169"/>
      <c r="BY67" s="1169"/>
      <c r="BZ67" s="1169"/>
      <c r="CA67" s="1169"/>
      <c r="CB67" s="1169"/>
      <c r="CC67" s="1169"/>
      <c r="CD67" s="1169"/>
      <c r="CE67" s="1169"/>
      <c r="CF67" s="1169"/>
      <c r="CG67" s="1169"/>
      <c r="CH67" s="1169"/>
      <c r="CI67" s="1169"/>
      <c r="CJ67" s="1169"/>
      <c r="CK67" s="1169"/>
      <c r="CL67" s="1169"/>
      <c r="CM67" s="1169"/>
      <c r="CN67" s="1169"/>
      <c r="CO67" s="1169"/>
      <c r="CP67" s="1169"/>
      <c r="CQ67" s="1169"/>
      <c r="CR67" s="1169"/>
      <c r="CS67" s="1169"/>
      <c r="CT67" s="1169"/>
      <c r="CU67" s="1169"/>
      <c r="CV67" s="1169"/>
      <c r="CW67" s="1169"/>
      <c r="CX67" s="1169"/>
      <c r="CY67" s="1169"/>
      <c r="CZ67" s="1169"/>
      <c r="DA67" s="1169"/>
      <c r="DB67" s="1169"/>
      <c r="DC67" s="1169"/>
      <c r="DD67" s="1169"/>
      <c r="DE67" s="1169"/>
      <c r="DF67" s="1169"/>
      <c r="DG67" s="1169"/>
      <c r="DH67" s="1169"/>
      <c r="DI67" s="1169"/>
      <c r="DJ67" s="1169"/>
      <c r="DK67" s="1169"/>
      <c r="DL67" s="1169"/>
      <c r="DM67" s="1169"/>
      <c r="DN67" s="1169"/>
      <c r="DO67" s="1169"/>
      <c r="DP67" s="1169"/>
      <c r="DQ67" s="1169"/>
      <c r="DR67" s="1169"/>
      <c r="DS67" s="1169"/>
      <c r="DT67" s="1169"/>
      <c r="DU67" s="1169"/>
      <c r="DV67" s="1169"/>
      <c r="DW67" s="1169"/>
      <c r="DX67" s="1169"/>
      <c r="DY67" s="1169"/>
      <c r="DZ67" s="1169"/>
      <c r="EA67" s="1169"/>
      <c r="EB67" s="1169"/>
      <c r="EC67" s="1169"/>
      <c r="ED67" s="1169"/>
      <c r="EE67" s="1169"/>
      <c r="EF67" s="1169"/>
      <c r="EG67" s="1169"/>
      <c r="EH67" s="1169"/>
      <c r="EI67" s="1169"/>
      <c r="EJ67" s="1169"/>
      <c r="EK67" s="1169"/>
      <c r="EL67" s="1169"/>
      <c r="EM67" s="1169"/>
      <c r="EN67" s="1169"/>
      <c r="EO67" s="1169"/>
      <c r="EP67" s="1169"/>
      <c r="EQ67" s="1169"/>
      <c r="ER67" s="1169"/>
      <c r="ES67" s="1169"/>
      <c r="ET67" s="1169"/>
      <c r="EU67" s="1169"/>
      <c r="EV67" s="1169"/>
      <c r="EW67" s="1169"/>
      <c r="EX67" s="1169"/>
      <c r="EY67" s="1169"/>
      <c r="EZ67" s="1169"/>
      <c r="FA67" s="1169"/>
      <c r="FB67" s="1169"/>
      <c r="FC67" s="1169"/>
      <c r="FD67" s="1169"/>
      <c r="FE67" s="1169"/>
      <c r="FF67" s="1169"/>
      <c r="FG67" s="1169"/>
      <c r="FH67" s="1169"/>
      <c r="FI67" s="1169"/>
      <c r="FJ67" s="1169"/>
      <c r="FK67" s="1169"/>
      <c r="FL67" s="1169"/>
      <c r="FM67" s="1169"/>
      <c r="FN67" s="1169"/>
      <c r="FO67" s="1169"/>
      <c r="FP67" s="1169"/>
      <c r="FQ67" s="1169"/>
      <c r="FR67" s="1169"/>
      <c r="FS67" s="1169"/>
      <c r="FT67" s="1169"/>
      <c r="FU67" s="1169"/>
      <c r="FV67" s="1169"/>
      <c r="FW67" s="1169"/>
      <c r="FX67" s="1169"/>
      <c r="FY67" s="1169"/>
      <c r="FZ67" s="1169"/>
      <c r="GA67" s="1169"/>
      <c r="GB67" s="1169"/>
      <c r="GC67" s="1169"/>
      <c r="GD67" s="1169"/>
      <c r="GE67" s="1169"/>
      <c r="GF67" s="1169"/>
      <c r="GG67" s="1169"/>
      <c r="GH67" s="1169"/>
      <c r="GI67" s="1169"/>
      <c r="GJ67" s="1169"/>
      <c r="GK67" s="1169"/>
      <c r="GL67" s="1169"/>
      <c r="GM67" s="1169"/>
      <c r="GN67" s="1169"/>
      <c r="GO67" s="1169"/>
      <c r="GP67" s="1169"/>
      <c r="GQ67" s="1169"/>
      <c r="GR67" s="1169"/>
      <c r="GS67" s="1169"/>
      <c r="GT67" s="1169"/>
      <c r="GU67" s="1169"/>
      <c r="GV67" s="1169"/>
      <c r="GW67" s="1169"/>
      <c r="GX67" s="1169"/>
      <c r="GY67" s="1169"/>
      <c r="GZ67" s="1169"/>
      <c r="HA67" s="1169"/>
      <c r="HB67" s="1169"/>
      <c r="HC67" s="1169"/>
      <c r="HD67" s="1169"/>
    </row>
    <row r="68" spans="1:212" s="678" customFormat="1" ht="39" customHeight="1">
      <c r="A68" s="2984"/>
      <c r="B68" s="1149" t="s">
        <v>853</v>
      </c>
      <c r="C68" s="1137"/>
      <c r="D68" s="1138"/>
      <c r="E68" s="1136"/>
      <c r="F68" s="1136"/>
      <c r="G68" s="1139"/>
      <c r="H68" s="1164"/>
      <c r="I68" s="1141"/>
      <c r="J68" s="1141"/>
      <c r="K68" s="1141"/>
      <c r="L68" s="10"/>
      <c r="M68" s="10"/>
      <c r="N68" s="10"/>
      <c r="O68" s="10"/>
      <c r="P68" s="997"/>
      <c r="Q68" s="1142"/>
      <c r="R68" s="1165"/>
      <c r="S68" s="1166"/>
      <c r="T68" s="1167"/>
      <c r="U68" s="1144"/>
      <c r="V68" s="192"/>
      <c r="W68" s="83"/>
      <c r="X68" s="83"/>
      <c r="Y68" s="193"/>
      <c r="Z68" s="1"/>
      <c r="AA68" s="192"/>
      <c r="AB68" s="193"/>
      <c r="AC68" s="1144"/>
      <c r="AD68" s="1144"/>
      <c r="AE68" s="1144"/>
      <c r="AF68" s="1144"/>
      <c r="AG68" s="1144"/>
      <c r="AH68" s="1144"/>
      <c r="AI68" s="1144"/>
      <c r="AJ68" s="1144"/>
      <c r="AK68" s="1144"/>
      <c r="AL68" s="1144"/>
      <c r="AM68" s="1144"/>
      <c r="AN68" s="1144"/>
      <c r="AO68" s="1144"/>
      <c r="AP68" s="1144"/>
      <c r="AQ68" s="1144"/>
      <c r="AR68" s="1144"/>
      <c r="AS68" s="1144"/>
      <c r="AT68" s="1144"/>
      <c r="AU68" s="1144"/>
      <c r="AV68" s="1144"/>
      <c r="AW68" s="1144"/>
      <c r="AX68" s="1144"/>
      <c r="AY68" s="1144"/>
      <c r="AZ68" s="1144"/>
      <c r="BA68" s="1144"/>
      <c r="BB68" s="1144"/>
      <c r="BC68" s="1144"/>
      <c r="BD68" s="1144"/>
      <c r="BE68" s="1144"/>
      <c r="BF68" s="1144"/>
      <c r="BG68" s="1144"/>
      <c r="BH68" s="1144"/>
      <c r="BI68" s="1144"/>
      <c r="BJ68" s="1144"/>
      <c r="BK68" s="1144"/>
      <c r="BL68" s="1144"/>
      <c r="BM68" s="1144"/>
      <c r="BN68" s="1144"/>
      <c r="BO68" s="1144"/>
      <c r="BP68" s="1144"/>
      <c r="BQ68" s="1144"/>
      <c r="BR68" s="1144"/>
      <c r="BS68" s="1144"/>
      <c r="BT68" s="1144"/>
      <c r="BU68" s="1144"/>
      <c r="BV68" s="1144"/>
      <c r="BW68" s="1144"/>
      <c r="BX68" s="1144"/>
      <c r="BY68" s="1144"/>
      <c r="BZ68" s="1144"/>
      <c r="CA68" s="1144"/>
      <c r="CB68" s="1144"/>
      <c r="CC68" s="1144"/>
      <c r="CD68" s="1144"/>
      <c r="CE68" s="1144"/>
      <c r="CF68" s="1144"/>
      <c r="CG68" s="1144"/>
      <c r="CH68" s="1144"/>
      <c r="CI68" s="1144"/>
      <c r="CJ68" s="1144"/>
      <c r="CK68" s="1144"/>
      <c r="CL68" s="1144"/>
      <c r="CM68" s="1144"/>
      <c r="CN68" s="1144"/>
      <c r="CO68" s="1144"/>
      <c r="CP68" s="1144"/>
      <c r="CQ68" s="1144"/>
      <c r="CR68" s="1144"/>
      <c r="CS68" s="1144"/>
      <c r="CT68" s="1144"/>
      <c r="CU68" s="1144"/>
      <c r="CV68" s="1144"/>
      <c r="CW68" s="1144"/>
      <c r="CX68" s="1144"/>
      <c r="CY68" s="1144"/>
      <c r="CZ68" s="1144"/>
      <c r="DA68" s="1144"/>
      <c r="DB68" s="1144"/>
      <c r="DC68" s="1144"/>
      <c r="DD68" s="1144"/>
      <c r="DE68" s="1144"/>
      <c r="DF68" s="1144"/>
      <c r="DG68" s="1144"/>
      <c r="DH68" s="1144"/>
      <c r="DI68" s="1144"/>
      <c r="DJ68" s="1144"/>
      <c r="DK68" s="1144"/>
      <c r="DL68" s="1144"/>
      <c r="DM68" s="1144"/>
      <c r="DN68" s="1144"/>
      <c r="DO68" s="1144"/>
      <c r="DP68" s="1144"/>
      <c r="DQ68" s="1144"/>
      <c r="DR68" s="1144"/>
      <c r="DS68" s="1144"/>
      <c r="DT68" s="1144"/>
      <c r="DU68" s="1144"/>
      <c r="DV68" s="1144"/>
      <c r="DW68" s="1144"/>
      <c r="DX68" s="1144"/>
      <c r="DY68" s="1144"/>
      <c r="DZ68" s="1144"/>
      <c r="EA68" s="1144"/>
      <c r="EB68" s="1144"/>
      <c r="EC68" s="1144"/>
      <c r="ED68" s="1144"/>
      <c r="EE68" s="1144"/>
      <c r="EF68" s="1144"/>
      <c r="EG68" s="1144"/>
      <c r="EH68" s="1144"/>
      <c r="EI68" s="1144"/>
      <c r="EJ68" s="1144"/>
      <c r="EK68" s="1144"/>
      <c r="EL68" s="1144"/>
      <c r="EM68" s="1144"/>
      <c r="EN68" s="1144"/>
      <c r="EO68" s="1144"/>
      <c r="EP68" s="1144"/>
      <c r="EQ68" s="1144"/>
      <c r="ER68" s="1144"/>
      <c r="ES68" s="1144"/>
      <c r="ET68" s="1144"/>
      <c r="EU68" s="1144"/>
      <c r="EV68" s="1144"/>
      <c r="EW68" s="1144"/>
      <c r="EX68" s="1144"/>
      <c r="EY68" s="1144"/>
      <c r="EZ68" s="1144"/>
      <c r="FA68" s="1144"/>
      <c r="FB68" s="1144"/>
      <c r="FC68" s="1144"/>
      <c r="FD68" s="1144"/>
      <c r="FE68" s="1144"/>
      <c r="FF68" s="1144"/>
      <c r="FG68" s="1144"/>
      <c r="FH68" s="1144"/>
      <c r="FI68" s="1144"/>
      <c r="FJ68" s="1144"/>
      <c r="FK68" s="1144"/>
      <c r="FL68" s="1144"/>
      <c r="FM68" s="1144"/>
      <c r="FN68" s="1144"/>
      <c r="FO68" s="1144"/>
      <c r="FP68" s="1144"/>
      <c r="FQ68" s="1144"/>
      <c r="FR68" s="1144"/>
      <c r="FS68" s="1144"/>
      <c r="FT68" s="1144"/>
      <c r="FU68" s="1144"/>
      <c r="FV68" s="1144"/>
      <c r="FW68" s="1144"/>
      <c r="FX68" s="1144"/>
      <c r="FY68" s="1144"/>
      <c r="FZ68" s="1144"/>
      <c r="GA68" s="1144"/>
      <c r="GB68" s="1144"/>
      <c r="GC68" s="1144"/>
      <c r="GD68" s="1144"/>
      <c r="GE68" s="1144"/>
      <c r="GF68" s="1144"/>
      <c r="GG68" s="1144"/>
      <c r="GH68" s="1144"/>
      <c r="GI68" s="1144"/>
      <c r="GJ68" s="1144"/>
      <c r="GK68" s="1144"/>
      <c r="GL68" s="1144"/>
      <c r="GM68" s="1144"/>
      <c r="GN68" s="1144"/>
      <c r="GO68" s="1144"/>
      <c r="GP68" s="1144"/>
      <c r="GQ68" s="1144"/>
      <c r="GR68" s="1144"/>
      <c r="GS68" s="1144"/>
      <c r="GT68" s="1144"/>
      <c r="GU68" s="1144"/>
      <c r="GV68" s="1144"/>
      <c r="GW68" s="1144"/>
      <c r="GX68" s="1144"/>
      <c r="GY68" s="1144"/>
      <c r="GZ68" s="1144"/>
      <c r="HA68" s="1144"/>
      <c r="HB68" s="1144"/>
      <c r="HC68" s="1144"/>
      <c r="HD68" s="1144"/>
    </row>
    <row r="69" spans="1:212" s="1018" customFormat="1" ht="7.95" customHeight="1" thickBot="1">
      <c r="B69" s="1150"/>
      <c r="C69" s="936"/>
      <c r="D69" s="1155"/>
      <c r="E69" s="1151"/>
      <c r="F69" s="1152"/>
      <c r="G69" s="1042"/>
      <c r="H69" s="1015"/>
      <c r="I69" s="1015"/>
      <c r="J69" s="1015"/>
      <c r="K69" s="1015"/>
      <c r="L69" s="100"/>
      <c r="M69" s="100"/>
      <c r="N69" s="100"/>
      <c r="O69" s="100"/>
      <c r="P69" s="1147"/>
      <c r="Q69" s="1153"/>
      <c r="R69" s="1154"/>
      <c r="S69" s="1154"/>
      <c r="T69" s="1045"/>
      <c r="U69" s="1148"/>
      <c r="V69" s="194"/>
      <c r="W69" s="301"/>
      <c r="X69" s="301"/>
      <c r="Y69" s="195"/>
      <c r="Z69" s="158"/>
      <c r="AA69" s="194"/>
      <c r="AB69" s="195"/>
      <c r="AC69" s="1148"/>
      <c r="AD69" s="1148"/>
      <c r="AE69" s="1148"/>
      <c r="AF69" s="1148"/>
      <c r="AG69" s="1148"/>
      <c r="AH69" s="1148"/>
      <c r="AI69" s="1148"/>
      <c r="AJ69" s="1148"/>
      <c r="AK69" s="1148"/>
      <c r="AL69" s="1148"/>
      <c r="AM69" s="1148"/>
      <c r="AN69" s="1148"/>
      <c r="AO69" s="1148"/>
      <c r="AP69" s="1148"/>
      <c r="AQ69" s="1148"/>
      <c r="AR69" s="1148"/>
      <c r="AS69" s="1148"/>
      <c r="AT69" s="1148"/>
      <c r="AU69" s="1148"/>
      <c r="AV69" s="1148"/>
      <c r="AW69" s="1148"/>
      <c r="AX69" s="1148"/>
      <c r="AY69" s="1148"/>
      <c r="AZ69" s="1148"/>
      <c r="BA69" s="1148"/>
      <c r="BB69" s="1148"/>
      <c r="BC69" s="1148"/>
      <c r="BD69" s="1148"/>
      <c r="BE69" s="1148"/>
      <c r="BF69" s="1148"/>
      <c r="BG69" s="1148"/>
      <c r="BH69" s="1148"/>
      <c r="BI69" s="1148"/>
      <c r="BJ69" s="1148"/>
      <c r="BK69" s="1148"/>
      <c r="BL69" s="1148"/>
      <c r="BM69" s="1148"/>
      <c r="BN69" s="1148"/>
      <c r="BO69" s="1148"/>
      <c r="BP69" s="1148"/>
      <c r="BQ69" s="1148"/>
      <c r="BR69" s="1148"/>
      <c r="BS69" s="1148"/>
      <c r="BT69" s="1148"/>
      <c r="BU69" s="1148"/>
      <c r="BV69" s="1148"/>
      <c r="BW69" s="1148"/>
      <c r="BX69" s="1148"/>
      <c r="BY69" s="1148"/>
      <c r="BZ69" s="1148"/>
      <c r="CA69" s="1148"/>
      <c r="CB69" s="1148"/>
      <c r="CC69" s="1148"/>
      <c r="CD69" s="1148"/>
      <c r="CE69" s="1148"/>
      <c r="CF69" s="1148"/>
      <c r="CG69" s="1148"/>
      <c r="CH69" s="1148"/>
      <c r="CI69" s="1148"/>
      <c r="CJ69" s="1148"/>
      <c r="CK69" s="1148"/>
      <c r="CL69" s="1148"/>
      <c r="CM69" s="1148"/>
      <c r="CN69" s="1148"/>
      <c r="CO69" s="1148"/>
      <c r="CP69" s="1148"/>
      <c r="CQ69" s="1148"/>
      <c r="CR69" s="1148"/>
      <c r="CS69" s="1148"/>
      <c r="CT69" s="1148"/>
      <c r="CU69" s="1148"/>
      <c r="CV69" s="1148"/>
      <c r="CW69" s="1148"/>
      <c r="CX69" s="1148"/>
      <c r="CY69" s="1148"/>
      <c r="CZ69" s="1148"/>
      <c r="DA69" s="1148"/>
      <c r="DB69" s="1148"/>
      <c r="DC69" s="1148"/>
      <c r="DD69" s="1148"/>
      <c r="DE69" s="1148"/>
      <c r="DF69" s="1148"/>
      <c r="DG69" s="1148"/>
      <c r="DH69" s="1148"/>
      <c r="DI69" s="1148"/>
      <c r="DJ69" s="1148"/>
      <c r="DK69" s="1148"/>
      <c r="DL69" s="1148"/>
      <c r="DM69" s="1148"/>
      <c r="DN69" s="1148"/>
      <c r="DO69" s="1148"/>
      <c r="DP69" s="1148"/>
      <c r="DQ69" s="1148"/>
      <c r="DR69" s="1148"/>
      <c r="DS69" s="1148"/>
      <c r="DT69" s="1148"/>
      <c r="DU69" s="1148"/>
      <c r="DV69" s="1148"/>
      <c r="DW69" s="1148"/>
      <c r="DX69" s="1148"/>
      <c r="DY69" s="1148"/>
      <c r="DZ69" s="1148"/>
      <c r="EA69" s="1148"/>
      <c r="EB69" s="1148"/>
      <c r="EC69" s="1148"/>
      <c r="ED69" s="1148"/>
      <c r="EE69" s="1148"/>
      <c r="EF69" s="1148"/>
      <c r="EG69" s="1148"/>
      <c r="EH69" s="1148"/>
      <c r="EI69" s="1148"/>
      <c r="EJ69" s="1148"/>
      <c r="EK69" s="1148"/>
      <c r="EL69" s="1148"/>
      <c r="EM69" s="1148"/>
      <c r="EN69" s="1148"/>
      <c r="EO69" s="1148"/>
      <c r="EP69" s="1148"/>
      <c r="EQ69" s="1148"/>
      <c r="ER69" s="1148"/>
      <c r="ES69" s="1148"/>
      <c r="ET69" s="1148"/>
      <c r="EU69" s="1148"/>
      <c r="EV69" s="1148"/>
      <c r="EW69" s="1148"/>
      <c r="EX69" s="1148"/>
      <c r="EY69" s="1148"/>
      <c r="EZ69" s="1148"/>
      <c r="FA69" s="1148"/>
      <c r="FB69" s="1148"/>
      <c r="FC69" s="1148"/>
      <c r="FD69" s="1148"/>
      <c r="FE69" s="1148"/>
      <c r="FF69" s="1148"/>
      <c r="FG69" s="1148"/>
      <c r="FH69" s="1148"/>
      <c r="FI69" s="1148"/>
      <c r="FJ69" s="1148"/>
      <c r="FK69" s="1148"/>
      <c r="FL69" s="1148"/>
      <c r="FM69" s="1148"/>
      <c r="FN69" s="1148"/>
      <c r="FO69" s="1148"/>
      <c r="FP69" s="1148"/>
      <c r="FQ69" s="1148"/>
      <c r="FR69" s="1148"/>
      <c r="FS69" s="1148"/>
      <c r="FT69" s="1148"/>
      <c r="FU69" s="1148"/>
      <c r="FV69" s="1148"/>
      <c r="FW69" s="1148"/>
      <c r="FX69" s="1148"/>
      <c r="FY69" s="1148"/>
      <c r="FZ69" s="1148"/>
      <c r="GA69" s="1148"/>
      <c r="GB69" s="1148"/>
      <c r="GC69" s="1148"/>
      <c r="GD69" s="1148"/>
      <c r="GE69" s="1148"/>
      <c r="GF69" s="1148"/>
      <c r="GG69" s="1148"/>
      <c r="GH69" s="1148"/>
      <c r="GI69" s="1148"/>
      <c r="GJ69" s="1148"/>
      <c r="GK69" s="1148"/>
      <c r="GL69" s="1148"/>
      <c r="GM69" s="1148"/>
      <c r="GN69" s="1148"/>
      <c r="GO69" s="1148"/>
      <c r="GP69" s="1148"/>
      <c r="GQ69" s="1148"/>
      <c r="GR69" s="1148"/>
      <c r="GS69" s="1148"/>
      <c r="GT69" s="1148"/>
      <c r="GU69" s="1148"/>
      <c r="GV69" s="1148"/>
      <c r="GW69" s="1148"/>
      <c r="GX69" s="1148"/>
      <c r="GY69" s="1148"/>
      <c r="GZ69" s="1148"/>
      <c r="HA69" s="1148"/>
      <c r="HB69" s="1148"/>
      <c r="HC69" s="1148"/>
      <c r="HD69" s="1148"/>
    </row>
    <row r="70" spans="1:212" s="678" customFormat="1" ht="43.5" customHeight="1">
      <c r="A70" s="2876" t="s">
        <v>854</v>
      </c>
      <c r="B70" s="2945" t="s">
        <v>855</v>
      </c>
      <c r="C70" s="2942" t="s">
        <v>111</v>
      </c>
      <c r="D70" s="2885">
        <v>0.49</v>
      </c>
      <c r="E70" s="2882">
        <v>0.65</v>
      </c>
      <c r="F70" s="1156" t="s">
        <v>557</v>
      </c>
      <c r="G70" s="1157">
        <v>4</v>
      </c>
      <c r="H70" s="1140">
        <v>1</v>
      </c>
      <c r="I70" s="1140">
        <v>1</v>
      </c>
      <c r="J70" s="1140">
        <v>1</v>
      </c>
      <c r="K70" s="1140">
        <v>1</v>
      </c>
      <c r="L70" s="2"/>
      <c r="M70" s="2"/>
      <c r="N70" s="2"/>
      <c r="O70" s="2"/>
      <c r="P70" s="980">
        <f t="shared" ref="P70:P91" si="6">(SUM(L70:O70)/SUM(H70:K70))</f>
        <v>0</v>
      </c>
      <c r="Q70" s="1158"/>
      <c r="R70" s="1019">
        <v>110000</v>
      </c>
      <c r="S70" s="1020">
        <v>55000</v>
      </c>
      <c r="T70" s="1143">
        <f t="shared" ref="T70:T91" si="7">R70-S70</f>
        <v>55000</v>
      </c>
      <c r="U70" s="1144"/>
      <c r="V70" s="192"/>
      <c r="W70" s="83"/>
      <c r="X70" s="83"/>
      <c r="Y70" s="193"/>
      <c r="Z70" s="1"/>
      <c r="AA70" s="192"/>
      <c r="AB70" s="193"/>
      <c r="AC70" s="1144"/>
      <c r="AD70" s="1144"/>
      <c r="AE70" s="1144"/>
      <c r="AF70" s="1144"/>
      <c r="AG70" s="1144"/>
      <c r="AH70" s="1144"/>
      <c r="AI70" s="1144"/>
      <c r="AJ70" s="1144"/>
      <c r="AK70" s="1144"/>
      <c r="AL70" s="1144"/>
      <c r="AM70" s="1144"/>
      <c r="AN70" s="1144"/>
      <c r="AO70" s="1144"/>
      <c r="AP70" s="1144"/>
      <c r="AQ70" s="1144"/>
      <c r="AR70" s="1144"/>
      <c r="AS70" s="1144"/>
      <c r="AT70" s="1144"/>
      <c r="AU70" s="1144"/>
      <c r="AV70" s="1144"/>
      <c r="AW70" s="1144"/>
      <c r="AX70" s="1144"/>
      <c r="AY70" s="1144"/>
      <c r="AZ70" s="1144"/>
      <c r="BA70" s="1144"/>
      <c r="BB70" s="1144"/>
      <c r="BC70" s="1144"/>
      <c r="BD70" s="1144"/>
      <c r="BE70" s="1144"/>
      <c r="BF70" s="1144"/>
      <c r="BG70" s="1144"/>
      <c r="BH70" s="1144"/>
      <c r="BI70" s="1144"/>
      <c r="BJ70" s="1144"/>
      <c r="BK70" s="1144"/>
      <c r="BL70" s="1144"/>
      <c r="BM70" s="1144"/>
      <c r="BN70" s="1144"/>
      <c r="BO70" s="1144"/>
      <c r="BP70" s="1144"/>
      <c r="BQ70" s="1144"/>
      <c r="BR70" s="1144"/>
      <c r="BS70" s="1144"/>
      <c r="BT70" s="1144"/>
      <c r="BU70" s="1144"/>
      <c r="BV70" s="1144"/>
      <c r="BW70" s="1144"/>
      <c r="BX70" s="1144"/>
      <c r="BY70" s="1144"/>
      <c r="BZ70" s="1144"/>
      <c r="CA70" s="1144"/>
      <c r="CB70" s="1144"/>
      <c r="CC70" s="1144"/>
      <c r="CD70" s="1144"/>
      <c r="CE70" s="1144"/>
      <c r="CF70" s="1144"/>
      <c r="CG70" s="1144"/>
      <c r="CH70" s="1144"/>
      <c r="CI70" s="1144"/>
      <c r="CJ70" s="1144"/>
      <c r="CK70" s="1144"/>
      <c r="CL70" s="1144"/>
      <c r="CM70" s="1144"/>
      <c r="CN70" s="1144"/>
      <c r="CO70" s="1144"/>
      <c r="CP70" s="1144"/>
      <c r="CQ70" s="1144"/>
      <c r="CR70" s="1144"/>
      <c r="CS70" s="1144"/>
      <c r="CT70" s="1144"/>
      <c r="CU70" s="1144"/>
      <c r="CV70" s="1144"/>
      <c r="CW70" s="1144"/>
      <c r="CX70" s="1144"/>
      <c r="CY70" s="1144"/>
      <c r="CZ70" s="1144"/>
      <c r="DA70" s="1144"/>
      <c r="DB70" s="1144"/>
      <c r="DC70" s="1144"/>
      <c r="DD70" s="1144"/>
      <c r="DE70" s="1144"/>
      <c r="DF70" s="1144"/>
      <c r="DG70" s="1144"/>
      <c r="DH70" s="1144"/>
      <c r="DI70" s="1144"/>
      <c r="DJ70" s="1144"/>
      <c r="DK70" s="1144"/>
      <c r="DL70" s="1144"/>
      <c r="DM70" s="1144"/>
      <c r="DN70" s="1144"/>
      <c r="DO70" s="1144"/>
      <c r="DP70" s="1144"/>
      <c r="DQ70" s="1144"/>
      <c r="DR70" s="1144"/>
      <c r="DS70" s="1144"/>
      <c r="DT70" s="1144"/>
      <c r="DU70" s="1144"/>
      <c r="DV70" s="1144"/>
      <c r="DW70" s="1144"/>
      <c r="DX70" s="1144"/>
      <c r="DY70" s="1144"/>
      <c r="DZ70" s="1144"/>
      <c r="EA70" s="1144"/>
      <c r="EB70" s="1144"/>
      <c r="EC70" s="1144"/>
      <c r="ED70" s="1144"/>
      <c r="EE70" s="1144"/>
      <c r="EF70" s="1144"/>
      <c r="EG70" s="1144"/>
      <c r="EH70" s="1144"/>
      <c r="EI70" s="1144"/>
      <c r="EJ70" s="1144"/>
      <c r="EK70" s="1144"/>
      <c r="EL70" s="1144"/>
      <c r="EM70" s="1144"/>
      <c r="EN70" s="1144"/>
      <c r="EO70" s="1144"/>
      <c r="EP70" s="1144"/>
      <c r="EQ70" s="1144"/>
      <c r="ER70" s="1144"/>
      <c r="ES70" s="1144"/>
      <c r="ET70" s="1144"/>
      <c r="EU70" s="1144"/>
      <c r="EV70" s="1144"/>
      <c r="EW70" s="1144"/>
      <c r="EX70" s="1144"/>
      <c r="EY70" s="1144"/>
      <c r="EZ70" s="1144"/>
      <c r="FA70" s="1144"/>
      <c r="FB70" s="1144"/>
      <c r="FC70" s="1144"/>
      <c r="FD70" s="1144"/>
      <c r="FE70" s="1144"/>
      <c r="FF70" s="1144"/>
      <c r="FG70" s="1144"/>
      <c r="FH70" s="1144"/>
      <c r="FI70" s="1144"/>
      <c r="FJ70" s="1144"/>
      <c r="FK70" s="1144"/>
      <c r="FL70" s="1144"/>
      <c r="FM70" s="1144"/>
      <c r="FN70" s="1144"/>
      <c r="FO70" s="1144"/>
      <c r="FP70" s="1144"/>
      <c r="FQ70" s="1144"/>
      <c r="FR70" s="1144"/>
      <c r="FS70" s="1144"/>
      <c r="FT70" s="1144"/>
      <c r="FU70" s="1144"/>
      <c r="FV70" s="1144"/>
      <c r="FW70" s="1144"/>
      <c r="FX70" s="1144"/>
      <c r="FY70" s="1144"/>
      <c r="FZ70" s="1144"/>
      <c r="GA70" s="1144"/>
      <c r="GB70" s="1144"/>
      <c r="GC70" s="1144"/>
      <c r="GD70" s="1144"/>
      <c r="GE70" s="1144"/>
      <c r="GF70" s="1144"/>
      <c r="GG70" s="1144"/>
      <c r="GH70" s="1144"/>
      <c r="GI70" s="1144"/>
      <c r="GJ70" s="1144"/>
      <c r="GK70" s="1144"/>
      <c r="GL70" s="1144"/>
      <c r="GM70" s="1144"/>
      <c r="GN70" s="1144"/>
      <c r="GO70" s="1144"/>
      <c r="GP70" s="1144"/>
      <c r="GQ70" s="1144"/>
      <c r="GR70" s="1144"/>
      <c r="GS70" s="1144"/>
      <c r="GT70" s="1144"/>
      <c r="GU70" s="1144"/>
      <c r="GV70" s="1144"/>
      <c r="GW70" s="1144"/>
      <c r="GX70" s="1144"/>
      <c r="GY70" s="1144"/>
      <c r="GZ70" s="1144"/>
      <c r="HA70" s="1144"/>
      <c r="HB70" s="1144"/>
      <c r="HC70" s="1144"/>
      <c r="HD70" s="1144"/>
    </row>
    <row r="71" spans="1:212" s="678" customFormat="1" ht="43.5" customHeight="1">
      <c r="A71" s="2877"/>
      <c r="B71" s="2907"/>
      <c r="C71" s="2943"/>
      <c r="D71" s="2886"/>
      <c r="E71" s="2883"/>
      <c r="F71" s="1159" t="s">
        <v>470</v>
      </c>
      <c r="G71" s="1157">
        <v>3</v>
      </c>
      <c r="H71" s="1140"/>
      <c r="I71" s="1140">
        <v>1</v>
      </c>
      <c r="J71" s="1140">
        <v>1</v>
      </c>
      <c r="K71" s="1140">
        <v>1</v>
      </c>
      <c r="L71" s="2"/>
      <c r="M71" s="2"/>
      <c r="N71" s="2"/>
      <c r="O71" s="2"/>
      <c r="P71" s="980">
        <f t="shared" si="6"/>
        <v>0</v>
      </c>
      <c r="Q71" s="1158"/>
      <c r="R71" s="1019">
        <v>150000</v>
      </c>
      <c r="S71" s="1020"/>
      <c r="T71" s="1143">
        <f t="shared" si="7"/>
        <v>150000</v>
      </c>
      <c r="U71" s="1144"/>
      <c r="V71" s="192"/>
      <c r="W71" s="83"/>
      <c r="X71" s="83"/>
      <c r="Y71" s="193"/>
      <c r="Z71" s="1"/>
      <c r="AA71" s="192"/>
      <c r="AB71" s="193"/>
      <c r="AC71" s="1144"/>
      <c r="AD71" s="1144"/>
      <c r="AE71" s="1144"/>
      <c r="AF71" s="1144"/>
      <c r="AG71" s="1144"/>
      <c r="AH71" s="1144"/>
      <c r="AI71" s="1144"/>
      <c r="AJ71" s="1144"/>
      <c r="AK71" s="1144"/>
      <c r="AL71" s="1144"/>
      <c r="AM71" s="1144"/>
      <c r="AN71" s="1144"/>
      <c r="AO71" s="1144"/>
      <c r="AP71" s="1144"/>
      <c r="AQ71" s="1144"/>
      <c r="AR71" s="1144"/>
      <c r="AS71" s="1144"/>
      <c r="AT71" s="1144"/>
      <c r="AU71" s="1144"/>
      <c r="AV71" s="1144"/>
      <c r="AW71" s="1144"/>
      <c r="AX71" s="1144"/>
      <c r="AY71" s="1144"/>
      <c r="AZ71" s="1144"/>
      <c r="BA71" s="1144"/>
      <c r="BB71" s="1144"/>
      <c r="BC71" s="1144"/>
      <c r="BD71" s="1144"/>
      <c r="BE71" s="1144"/>
      <c r="BF71" s="1144"/>
      <c r="BG71" s="1144"/>
      <c r="BH71" s="1144"/>
      <c r="BI71" s="1144"/>
      <c r="BJ71" s="1144"/>
      <c r="BK71" s="1144"/>
      <c r="BL71" s="1144"/>
      <c r="BM71" s="1144"/>
      <c r="BN71" s="1144"/>
      <c r="BO71" s="1144"/>
      <c r="BP71" s="1144"/>
      <c r="BQ71" s="1144"/>
      <c r="BR71" s="1144"/>
      <c r="BS71" s="1144"/>
      <c r="BT71" s="1144"/>
      <c r="BU71" s="1144"/>
      <c r="BV71" s="1144"/>
      <c r="BW71" s="1144"/>
      <c r="BX71" s="1144"/>
      <c r="BY71" s="1144"/>
      <c r="BZ71" s="1144"/>
      <c r="CA71" s="1144"/>
      <c r="CB71" s="1144"/>
      <c r="CC71" s="1144"/>
      <c r="CD71" s="1144"/>
      <c r="CE71" s="1144"/>
      <c r="CF71" s="1144"/>
      <c r="CG71" s="1144"/>
      <c r="CH71" s="1144"/>
      <c r="CI71" s="1144"/>
      <c r="CJ71" s="1144"/>
      <c r="CK71" s="1144"/>
      <c r="CL71" s="1144"/>
      <c r="CM71" s="1144"/>
      <c r="CN71" s="1144"/>
      <c r="CO71" s="1144"/>
      <c r="CP71" s="1144"/>
      <c r="CQ71" s="1144"/>
      <c r="CR71" s="1144"/>
      <c r="CS71" s="1144"/>
      <c r="CT71" s="1144"/>
      <c r="CU71" s="1144"/>
      <c r="CV71" s="1144"/>
      <c r="CW71" s="1144"/>
      <c r="CX71" s="1144"/>
      <c r="CY71" s="1144"/>
      <c r="CZ71" s="1144"/>
      <c r="DA71" s="1144"/>
      <c r="DB71" s="1144"/>
      <c r="DC71" s="1144"/>
      <c r="DD71" s="1144"/>
      <c r="DE71" s="1144"/>
      <c r="DF71" s="1144"/>
      <c r="DG71" s="1144"/>
      <c r="DH71" s="1144"/>
      <c r="DI71" s="1144"/>
      <c r="DJ71" s="1144"/>
      <c r="DK71" s="1144"/>
      <c r="DL71" s="1144"/>
      <c r="DM71" s="1144"/>
      <c r="DN71" s="1144"/>
      <c r="DO71" s="1144"/>
      <c r="DP71" s="1144"/>
      <c r="DQ71" s="1144"/>
      <c r="DR71" s="1144"/>
      <c r="DS71" s="1144"/>
      <c r="DT71" s="1144"/>
      <c r="DU71" s="1144"/>
      <c r="DV71" s="1144"/>
      <c r="DW71" s="1144"/>
      <c r="DX71" s="1144"/>
      <c r="DY71" s="1144"/>
      <c r="DZ71" s="1144"/>
      <c r="EA71" s="1144"/>
      <c r="EB71" s="1144"/>
      <c r="EC71" s="1144"/>
      <c r="ED71" s="1144"/>
      <c r="EE71" s="1144"/>
      <c r="EF71" s="1144"/>
      <c r="EG71" s="1144"/>
      <c r="EH71" s="1144"/>
      <c r="EI71" s="1144"/>
      <c r="EJ71" s="1144"/>
      <c r="EK71" s="1144"/>
      <c r="EL71" s="1144"/>
      <c r="EM71" s="1144"/>
      <c r="EN71" s="1144"/>
      <c r="EO71" s="1144"/>
      <c r="EP71" s="1144"/>
      <c r="EQ71" s="1144"/>
      <c r="ER71" s="1144"/>
      <c r="ES71" s="1144"/>
      <c r="ET71" s="1144"/>
      <c r="EU71" s="1144"/>
      <c r="EV71" s="1144"/>
      <c r="EW71" s="1144"/>
      <c r="EX71" s="1144"/>
      <c r="EY71" s="1144"/>
      <c r="EZ71" s="1144"/>
      <c r="FA71" s="1144"/>
      <c r="FB71" s="1144"/>
      <c r="FC71" s="1144"/>
      <c r="FD71" s="1144"/>
      <c r="FE71" s="1144"/>
      <c r="FF71" s="1144"/>
      <c r="FG71" s="1144"/>
      <c r="FH71" s="1144"/>
      <c r="FI71" s="1144"/>
      <c r="FJ71" s="1144"/>
      <c r="FK71" s="1144"/>
      <c r="FL71" s="1144"/>
      <c r="FM71" s="1144"/>
      <c r="FN71" s="1144"/>
      <c r="FO71" s="1144"/>
      <c r="FP71" s="1144"/>
      <c r="FQ71" s="1144"/>
      <c r="FR71" s="1144"/>
      <c r="FS71" s="1144"/>
      <c r="FT71" s="1144"/>
      <c r="FU71" s="1144"/>
      <c r="FV71" s="1144"/>
      <c r="FW71" s="1144"/>
      <c r="FX71" s="1144"/>
      <c r="FY71" s="1144"/>
      <c r="FZ71" s="1144"/>
      <c r="GA71" s="1144"/>
      <c r="GB71" s="1144"/>
      <c r="GC71" s="1144"/>
      <c r="GD71" s="1144"/>
      <c r="GE71" s="1144"/>
      <c r="GF71" s="1144"/>
      <c r="GG71" s="1144"/>
      <c r="GH71" s="1144"/>
      <c r="GI71" s="1144"/>
      <c r="GJ71" s="1144"/>
      <c r="GK71" s="1144"/>
      <c r="GL71" s="1144"/>
      <c r="GM71" s="1144"/>
      <c r="GN71" s="1144"/>
      <c r="GO71" s="1144"/>
      <c r="GP71" s="1144"/>
      <c r="GQ71" s="1144"/>
      <c r="GR71" s="1144"/>
      <c r="GS71" s="1144"/>
      <c r="GT71" s="1144"/>
      <c r="GU71" s="1144"/>
      <c r="GV71" s="1144"/>
      <c r="GW71" s="1144"/>
      <c r="GX71" s="1144"/>
      <c r="GY71" s="1144"/>
      <c r="GZ71" s="1144"/>
      <c r="HA71" s="1144"/>
      <c r="HB71" s="1144"/>
      <c r="HC71" s="1144"/>
      <c r="HD71" s="1144"/>
    </row>
    <row r="72" spans="1:212" s="678" customFormat="1" ht="27" customHeight="1">
      <c r="A72" s="2877"/>
      <c r="B72" s="2907"/>
      <c r="C72" s="2943"/>
      <c r="D72" s="2886"/>
      <c r="E72" s="2883"/>
      <c r="F72" s="1120" t="s">
        <v>828</v>
      </c>
      <c r="G72" s="978">
        <v>1</v>
      </c>
      <c r="H72" s="979">
        <v>1</v>
      </c>
      <c r="I72" s="979"/>
      <c r="J72" s="979"/>
      <c r="K72" s="979"/>
      <c r="L72" s="163"/>
      <c r="M72" s="163"/>
      <c r="N72" s="163"/>
      <c r="O72" s="163"/>
      <c r="P72" s="980">
        <f t="shared" si="6"/>
        <v>0</v>
      </c>
      <c r="Q72" s="961"/>
      <c r="R72" s="1019">
        <v>75000</v>
      </c>
      <c r="S72" s="1019"/>
      <c r="T72" s="987">
        <f t="shared" si="7"/>
        <v>75000</v>
      </c>
      <c r="U72" s="1144"/>
      <c r="V72" s="192"/>
      <c r="W72" s="83"/>
      <c r="X72" s="83"/>
      <c r="Y72" s="193"/>
      <c r="Z72" s="1"/>
      <c r="AA72" s="192"/>
      <c r="AB72" s="193"/>
      <c r="AC72" s="1144"/>
      <c r="AD72" s="1144"/>
      <c r="AE72" s="1144"/>
      <c r="AF72" s="1144"/>
      <c r="AG72" s="1144"/>
      <c r="AH72" s="1144"/>
      <c r="AI72" s="1144"/>
      <c r="AJ72" s="1144"/>
      <c r="AK72" s="1144"/>
      <c r="AL72" s="1144"/>
      <c r="AM72" s="1144"/>
      <c r="AN72" s="1144"/>
      <c r="AO72" s="1144"/>
      <c r="AP72" s="1144"/>
      <c r="AQ72" s="1144"/>
      <c r="AR72" s="1144"/>
      <c r="AS72" s="1144"/>
      <c r="AT72" s="1144"/>
      <c r="AU72" s="1144"/>
      <c r="AV72" s="1144"/>
      <c r="AW72" s="1144"/>
      <c r="AX72" s="1144"/>
      <c r="AY72" s="1144"/>
      <c r="AZ72" s="1144"/>
      <c r="BA72" s="1144"/>
      <c r="BB72" s="1144"/>
      <c r="BC72" s="1144"/>
      <c r="BD72" s="1144"/>
      <c r="BE72" s="1144"/>
      <c r="BF72" s="1144"/>
      <c r="BG72" s="1144"/>
      <c r="BH72" s="1144"/>
      <c r="BI72" s="1144"/>
      <c r="BJ72" s="1144"/>
      <c r="BK72" s="1144"/>
      <c r="BL72" s="1144"/>
      <c r="BM72" s="1144"/>
      <c r="BN72" s="1144"/>
      <c r="BO72" s="1144"/>
      <c r="BP72" s="1144"/>
      <c r="BQ72" s="1144"/>
      <c r="BR72" s="1144"/>
      <c r="BS72" s="1144"/>
      <c r="BT72" s="1144"/>
      <c r="BU72" s="1144"/>
      <c r="BV72" s="1144"/>
      <c r="BW72" s="1144"/>
      <c r="BX72" s="1144"/>
      <c r="BY72" s="1144"/>
      <c r="BZ72" s="1144"/>
      <c r="CA72" s="1144"/>
      <c r="CB72" s="1144"/>
      <c r="CC72" s="1144"/>
      <c r="CD72" s="1144"/>
      <c r="CE72" s="1144"/>
      <c r="CF72" s="1144"/>
      <c r="CG72" s="1144"/>
      <c r="CH72" s="1144"/>
      <c r="CI72" s="1144"/>
      <c r="CJ72" s="1144"/>
      <c r="CK72" s="1144"/>
      <c r="CL72" s="1144"/>
      <c r="CM72" s="1144"/>
      <c r="CN72" s="1144"/>
      <c r="CO72" s="1144"/>
      <c r="CP72" s="1144"/>
      <c r="CQ72" s="1144"/>
      <c r="CR72" s="1144"/>
      <c r="CS72" s="1144"/>
      <c r="CT72" s="1144"/>
      <c r="CU72" s="1144"/>
      <c r="CV72" s="1144"/>
      <c r="CW72" s="1144"/>
      <c r="CX72" s="1144"/>
      <c r="CY72" s="1144"/>
      <c r="CZ72" s="1144"/>
      <c r="DA72" s="1144"/>
      <c r="DB72" s="1144"/>
      <c r="DC72" s="1144"/>
      <c r="DD72" s="1144"/>
      <c r="DE72" s="1144"/>
      <c r="DF72" s="1144"/>
      <c r="DG72" s="1144"/>
      <c r="DH72" s="1144"/>
      <c r="DI72" s="1144"/>
      <c r="DJ72" s="1144"/>
      <c r="DK72" s="1144"/>
      <c r="DL72" s="1144"/>
      <c r="DM72" s="1144"/>
      <c r="DN72" s="1144"/>
      <c r="DO72" s="1144"/>
      <c r="DP72" s="1144"/>
      <c r="DQ72" s="1144"/>
      <c r="DR72" s="1144"/>
      <c r="DS72" s="1144"/>
      <c r="DT72" s="1144"/>
      <c r="DU72" s="1144"/>
      <c r="DV72" s="1144"/>
      <c r="DW72" s="1144"/>
      <c r="DX72" s="1144"/>
      <c r="DY72" s="1144"/>
      <c r="DZ72" s="1144"/>
      <c r="EA72" s="1144"/>
      <c r="EB72" s="1144"/>
      <c r="EC72" s="1144"/>
      <c r="ED72" s="1144"/>
      <c r="EE72" s="1144"/>
      <c r="EF72" s="1144"/>
      <c r="EG72" s="1144"/>
      <c r="EH72" s="1144"/>
      <c r="EI72" s="1144"/>
      <c r="EJ72" s="1144"/>
      <c r="EK72" s="1144"/>
      <c r="EL72" s="1144"/>
      <c r="EM72" s="1144"/>
      <c r="EN72" s="1144"/>
      <c r="EO72" s="1144"/>
      <c r="EP72" s="1144"/>
      <c r="EQ72" s="1144"/>
      <c r="ER72" s="1144"/>
      <c r="ES72" s="1144"/>
      <c r="ET72" s="1144"/>
      <c r="EU72" s="1144"/>
      <c r="EV72" s="1144"/>
      <c r="EW72" s="1144"/>
      <c r="EX72" s="1144"/>
      <c r="EY72" s="1144"/>
      <c r="EZ72" s="1144"/>
      <c r="FA72" s="1144"/>
      <c r="FB72" s="1144"/>
      <c r="FC72" s="1144"/>
      <c r="FD72" s="1144"/>
      <c r="FE72" s="1144"/>
      <c r="FF72" s="1144"/>
      <c r="FG72" s="1144"/>
      <c r="FH72" s="1144"/>
      <c r="FI72" s="1144"/>
      <c r="FJ72" s="1144"/>
      <c r="FK72" s="1144"/>
      <c r="FL72" s="1144"/>
      <c r="FM72" s="1144"/>
      <c r="FN72" s="1144"/>
      <c r="FO72" s="1144"/>
      <c r="FP72" s="1144"/>
      <c r="FQ72" s="1144"/>
      <c r="FR72" s="1144"/>
      <c r="FS72" s="1144"/>
      <c r="FT72" s="1144"/>
      <c r="FU72" s="1144"/>
      <c r="FV72" s="1144"/>
      <c r="FW72" s="1144"/>
      <c r="FX72" s="1144"/>
      <c r="FY72" s="1144"/>
      <c r="FZ72" s="1144"/>
      <c r="GA72" s="1144"/>
      <c r="GB72" s="1144"/>
      <c r="GC72" s="1144"/>
      <c r="GD72" s="1144"/>
      <c r="GE72" s="1144"/>
      <c r="GF72" s="1144"/>
      <c r="GG72" s="1144"/>
      <c r="GH72" s="1144"/>
      <c r="GI72" s="1144"/>
      <c r="GJ72" s="1144"/>
      <c r="GK72" s="1144"/>
      <c r="GL72" s="1144"/>
      <c r="GM72" s="1144"/>
      <c r="GN72" s="1144"/>
      <c r="GO72" s="1144"/>
      <c r="GP72" s="1144"/>
      <c r="GQ72" s="1144"/>
      <c r="GR72" s="1144"/>
      <c r="GS72" s="1144"/>
      <c r="GT72" s="1144"/>
      <c r="GU72" s="1144"/>
      <c r="GV72" s="1144"/>
      <c r="GW72" s="1144"/>
      <c r="GX72" s="1144"/>
      <c r="GY72" s="1144"/>
      <c r="GZ72" s="1144"/>
      <c r="HA72" s="1144"/>
      <c r="HB72" s="1144"/>
      <c r="HC72" s="1144"/>
      <c r="HD72" s="1144"/>
    </row>
    <row r="73" spans="1:212" s="678" customFormat="1" ht="27" customHeight="1">
      <c r="A73" s="2877"/>
      <c r="B73" s="2907"/>
      <c r="C73" s="2943"/>
      <c r="D73" s="2886"/>
      <c r="E73" s="2883"/>
      <c r="F73" s="1121" t="s">
        <v>477</v>
      </c>
      <c r="G73" s="978">
        <v>1</v>
      </c>
      <c r="H73" s="979">
        <v>1</v>
      </c>
      <c r="I73" s="979"/>
      <c r="J73" s="979"/>
      <c r="K73" s="979"/>
      <c r="L73" s="163"/>
      <c r="M73" s="163"/>
      <c r="N73" s="163"/>
      <c r="O73" s="163"/>
      <c r="P73" s="980">
        <f t="shared" si="6"/>
        <v>0</v>
      </c>
      <c r="Q73" s="961"/>
      <c r="R73" s="1019">
        <v>35000</v>
      </c>
      <c r="S73" s="1019"/>
      <c r="T73" s="987">
        <f t="shared" si="7"/>
        <v>35000</v>
      </c>
      <c r="U73" s="1144"/>
      <c r="V73" s="192"/>
      <c r="W73" s="83"/>
      <c r="X73" s="83"/>
      <c r="Y73" s="193"/>
      <c r="Z73" s="1"/>
      <c r="AA73" s="192"/>
      <c r="AB73" s="193"/>
      <c r="AC73" s="1144"/>
      <c r="AD73" s="1144"/>
      <c r="AE73" s="1144"/>
      <c r="AF73" s="1144"/>
      <c r="AG73" s="1144"/>
      <c r="AH73" s="1144"/>
      <c r="AI73" s="1144"/>
      <c r="AJ73" s="1144"/>
      <c r="AK73" s="1144"/>
      <c r="AL73" s="1144"/>
      <c r="AM73" s="1144"/>
      <c r="AN73" s="1144"/>
      <c r="AO73" s="1144"/>
      <c r="AP73" s="1144"/>
      <c r="AQ73" s="1144"/>
      <c r="AR73" s="1144"/>
      <c r="AS73" s="1144"/>
      <c r="AT73" s="1144"/>
      <c r="AU73" s="1144"/>
      <c r="AV73" s="1144"/>
      <c r="AW73" s="1144"/>
      <c r="AX73" s="1144"/>
      <c r="AY73" s="1144"/>
      <c r="AZ73" s="1144"/>
      <c r="BA73" s="1144"/>
      <c r="BB73" s="1144"/>
      <c r="BC73" s="1144"/>
      <c r="BD73" s="1144"/>
      <c r="BE73" s="1144"/>
      <c r="BF73" s="1144"/>
      <c r="BG73" s="1144"/>
      <c r="BH73" s="1144"/>
      <c r="BI73" s="1144"/>
      <c r="BJ73" s="1144"/>
      <c r="BK73" s="1144"/>
      <c r="BL73" s="1144"/>
      <c r="BM73" s="1144"/>
      <c r="BN73" s="1144"/>
      <c r="BO73" s="1144"/>
      <c r="BP73" s="1144"/>
      <c r="BQ73" s="1144"/>
      <c r="BR73" s="1144"/>
      <c r="BS73" s="1144"/>
      <c r="BT73" s="1144"/>
      <c r="BU73" s="1144"/>
      <c r="BV73" s="1144"/>
      <c r="BW73" s="1144"/>
      <c r="BX73" s="1144"/>
      <c r="BY73" s="1144"/>
      <c r="BZ73" s="1144"/>
      <c r="CA73" s="1144"/>
      <c r="CB73" s="1144"/>
      <c r="CC73" s="1144"/>
      <c r="CD73" s="1144"/>
      <c r="CE73" s="1144"/>
      <c r="CF73" s="1144"/>
      <c r="CG73" s="1144"/>
      <c r="CH73" s="1144"/>
      <c r="CI73" s="1144"/>
      <c r="CJ73" s="1144"/>
      <c r="CK73" s="1144"/>
      <c r="CL73" s="1144"/>
      <c r="CM73" s="1144"/>
      <c r="CN73" s="1144"/>
      <c r="CO73" s="1144"/>
      <c r="CP73" s="1144"/>
      <c r="CQ73" s="1144"/>
      <c r="CR73" s="1144"/>
      <c r="CS73" s="1144"/>
      <c r="CT73" s="1144"/>
      <c r="CU73" s="1144"/>
      <c r="CV73" s="1144"/>
      <c r="CW73" s="1144"/>
      <c r="CX73" s="1144"/>
      <c r="CY73" s="1144"/>
      <c r="CZ73" s="1144"/>
      <c r="DA73" s="1144"/>
      <c r="DB73" s="1144"/>
      <c r="DC73" s="1144"/>
      <c r="DD73" s="1144"/>
      <c r="DE73" s="1144"/>
      <c r="DF73" s="1144"/>
      <c r="DG73" s="1144"/>
      <c r="DH73" s="1144"/>
      <c r="DI73" s="1144"/>
      <c r="DJ73" s="1144"/>
      <c r="DK73" s="1144"/>
      <c r="DL73" s="1144"/>
      <c r="DM73" s="1144"/>
      <c r="DN73" s="1144"/>
      <c r="DO73" s="1144"/>
      <c r="DP73" s="1144"/>
      <c r="DQ73" s="1144"/>
      <c r="DR73" s="1144"/>
      <c r="DS73" s="1144"/>
      <c r="DT73" s="1144"/>
      <c r="DU73" s="1144"/>
      <c r="DV73" s="1144"/>
      <c r="DW73" s="1144"/>
      <c r="DX73" s="1144"/>
      <c r="DY73" s="1144"/>
      <c r="DZ73" s="1144"/>
      <c r="EA73" s="1144"/>
      <c r="EB73" s="1144"/>
      <c r="EC73" s="1144"/>
      <c r="ED73" s="1144"/>
      <c r="EE73" s="1144"/>
      <c r="EF73" s="1144"/>
      <c r="EG73" s="1144"/>
      <c r="EH73" s="1144"/>
      <c r="EI73" s="1144"/>
      <c r="EJ73" s="1144"/>
      <c r="EK73" s="1144"/>
      <c r="EL73" s="1144"/>
      <c r="EM73" s="1144"/>
      <c r="EN73" s="1144"/>
      <c r="EO73" s="1144"/>
      <c r="EP73" s="1144"/>
      <c r="EQ73" s="1144"/>
      <c r="ER73" s="1144"/>
      <c r="ES73" s="1144"/>
      <c r="ET73" s="1144"/>
      <c r="EU73" s="1144"/>
      <c r="EV73" s="1144"/>
      <c r="EW73" s="1144"/>
      <c r="EX73" s="1144"/>
      <c r="EY73" s="1144"/>
      <c r="EZ73" s="1144"/>
      <c r="FA73" s="1144"/>
      <c r="FB73" s="1144"/>
      <c r="FC73" s="1144"/>
      <c r="FD73" s="1144"/>
      <c r="FE73" s="1144"/>
      <c r="FF73" s="1144"/>
      <c r="FG73" s="1144"/>
      <c r="FH73" s="1144"/>
      <c r="FI73" s="1144"/>
      <c r="FJ73" s="1144"/>
      <c r="FK73" s="1144"/>
      <c r="FL73" s="1144"/>
      <c r="FM73" s="1144"/>
      <c r="FN73" s="1144"/>
      <c r="FO73" s="1144"/>
      <c r="FP73" s="1144"/>
      <c r="FQ73" s="1144"/>
      <c r="FR73" s="1144"/>
      <c r="FS73" s="1144"/>
      <c r="FT73" s="1144"/>
      <c r="FU73" s="1144"/>
      <c r="FV73" s="1144"/>
      <c r="FW73" s="1144"/>
      <c r="FX73" s="1144"/>
      <c r="FY73" s="1144"/>
      <c r="FZ73" s="1144"/>
      <c r="GA73" s="1144"/>
      <c r="GB73" s="1144"/>
      <c r="GC73" s="1144"/>
      <c r="GD73" s="1144"/>
      <c r="GE73" s="1144"/>
      <c r="GF73" s="1144"/>
      <c r="GG73" s="1144"/>
      <c r="GH73" s="1144"/>
      <c r="GI73" s="1144"/>
      <c r="GJ73" s="1144"/>
      <c r="GK73" s="1144"/>
      <c r="GL73" s="1144"/>
      <c r="GM73" s="1144"/>
      <c r="GN73" s="1144"/>
      <c r="GO73" s="1144"/>
      <c r="GP73" s="1144"/>
      <c r="GQ73" s="1144"/>
      <c r="GR73" s="1144"/>
      <c r="GS73" s="1144"/>
      <c r="GT73" s="1144"/>
      <c r="GU73" s="1144"/>
      <c r="GV73" s="1144"/>
      <c r="GW73" s="1144"/>
      <c r="GX73" s="1144"/>
      <c r="GY73" s="1144"/>
      <c r="GZ73" s="1144"/>
      <c r="HA73" s="1144"/>
      <c r="HB73" s="1144"/>
      <c r="HC73" s="1144"/>
      <c r="HD73" s="1144"/>
    </row>
    <row r="74" spans="1:212" s="678" customFormat="1" ht="27" customHeight="1">
      <c r="A74" s="2877"/>
      <c r="B74" s="2907"/>
      <c r="C74" s="2943"/>
      <c r="D74" s="2886"/>
      <c r="E74" s="2883"/>
      <c r="F74" s="1121" t="s">
        <v>478</v>
      </c>
      <c r="G74" s="978">
        <v>4</v>
      </c>
      <c r="H74" s="979">
        <v>1</v>
      </c>
      <c r="I74" s="979">
        <v>1</v>
      </c>
      <c r="J74" s="979">
        <v>1</v>
      </c>
      <c r="K74" s="979">
        <v>1</v>
      </c>
      <c r="L74" s="163"/>
      <c r="M74" s="163"/>
      <c r="N74" s="163"/>
      <c r="O74" s="163"/>
      <c r="P74" s="980">
        <f t="shared" si="6"/>
        <v>0</v>
      </c>
      <c r="Q74" s="961"/>
      <c r="R74" s="1019">
        <v>5000</v>
      </c>
      <c r="S74" s="1019"/>
      <c r="T74" s="987">
        <f t="shared" si="7"/>
        <v>5000</v>
      </c>
      <c r="U74" s="1144"/>
      <c r="V74" s="192"/>
      <c r="W74" s="83"/>
      <c r="X74" s="83"/>
      <c r="Y74" s="193"/>
      <c r="Z74" s="1"/>
      <c r="AA74" s="192"/>
      <c r="AB74" s="193"/>
      <c r="AC74" s="1144"/>
      <c r="AD74" s="1144"/>
      <c r="AE74" s="1144"/>
      <c r="AF74" s="1144"/>
      <c r="AG74" s="1144"/>
      <c r="AH74" s="1144"/>
      <c r="AI74" s="1144"/>
      <c r="AJ74" s="1144"/>
      <c r="AK74" s="1144"/>
      <c r="AL74" s="1144"/>
      <c r="AM74" s="1144"/>
      <c r="AN74" s="1144"/>
      <c r="AO74" s="1144"/>
      <c r="AP74" s="1144"/>
      <c r="AQ74" s="1144"/>
      <c r="AR74" s="1144"/>
      <c r="AS74" s="1144"/>
      <c r="AT74" s="1144"/>
      <c r="AU74" s="1144"/>
      <c r="AV74" s="1144"/>
      <c r="AW74" s="1144"/>
      <c r="AX74" s="1144"/>
      <c r="AY74" s="1144"/>
      <c r="AZ74" s="1144"/>
      <c r="BA74" s="1144"/>
      <c r="BB74" s="1144"/>
      <c r="BC74" s="1144"/>
      <c r="BD74" s="1144"/>
      <c r="BE74" s="1144"/>
      <c r="BF74" s="1144"/>
      <c r="BG74" s="1144"/>
      <c r="BH74" s="1144"/>
      <c r="BI74" s="1144"/>
      <c r="BJ74" s="1144"/>
      <c r="BK74" s="1144"/>
      <c r="BL74" s="1144"/>
      <c r="BM74" s="1144"/>
      <c r="BN74" s="1144"/>
      <c r="BO74" s="1144"/>
      <c r="BP74" s="1144"/>
      <c r="BQ74" s="1144"/>
      <c r="BR74" s="1144"/>
      <c r="BS74" s="1144"/>
      <c r="BT74" s="1144"/>
      <c r="BU74" s="1144"/>
      <c r="BV74" s="1144"/>
      <c r="BW74" s="1144"/>
      <c r="BX74" s="1144"/>
      <c r="BY74" s="1144"/>
      <c r="BZ74" s="1144"/>
      <c r="CA74" s="1144"/>
      <c r="CB74" s="1144"/>
      <c r="CC74" s="1144"/>
      <c r="CD74" s="1144"/>
      <c r="CE74" s="1144"/>
      <c r="CF74" s="1144"/>
      <c r="CG74" s="1144"/>
      <c r="CH74" s="1144"/>
      <c r="CI74" s="1144"/>
      <c r="CJ74" s="1144"/>
      <c r="CK74" s="1144"/>
      <c r="CL74" s="1144"/>
      <c r="CM74" s="1144"/>
      <c r="CN74" s="1144"/>
      <c r="CO74" s="1144"/>
      <c r="CP74" s="1144"/>
      <c r="CQ74" s="1144"/>
      <c r="CR74" s="1144"/>
      <c r="CS74" s="1144"/>
      <c r="CT74" s="1144"/>
      <c r="CU74" s="1144"/>
      <c r="CV74" s="1144"/>
      <c r="CW74" s="1144"/>
      <c r="CX74" s="1144"/>
      <c r="CY74" s="1144"/>
      <c r="CZ74" s="1144"/>
      <c r="DA74" s="1144"/>
      <c r="DB74" s="1144"/>
      <c r="DC74" s="1144"/>
      <c r="DD74" s="1144"/>
      <c r="DE74" s="1144"/>
      <c r="DF74" s="1144"/>
      <c r="DG74" s="1144"/>
      <c r="DH74" s="1144"/>
      <c r="DI74" s="1144"/>
      <c r="DJ74" s="1144"/>
      <c r="DK74" s="1144"/>
      <c r="DL74" s="1144"/>
      <c r="DM74" s="1144"/>
      <c r="DN74" s="1144"/>
      <c r="DO74" s="1144"/>
      <c r="DP74" s="1144"/>
      <c r="DQ74" s="1144"/>
      <c r="DR74" s="1144"/>
      <c r="DS74" s="1144"/>
      <c r="DT74" s="1144"/>
      <c r="DU74" s="1144"/>
      <c r="DV74" s="1144"/>
      <c r="DW74" s="1144"/>
      <c r="DX74" s="1144"/>
      <c r="DY74" s="1144"/>
      <c r="DZ74" s="1144"/>
      <c r="EA74" s="1144"/>
      <c r="EB74" s="1144"/>
      <c r="EC74" s="1144"/>
      <c r="ED74" s="1144"/>
      <c r="EE74" s="1144"/>
      <c r="EF74" s="1144"/>
      <c r="EG74" s="1144"/>
      <c r="EH74" s="1144"/>
      <c r="EI74" s="1144"/>
      <c r="EJ74" s="1144"/>
      <c r="EK74" s="1144"/>
      <c r="EL74" s="1144"/>
      <c r="EM74" s="1144"/>
      <c r="EN74" s="1144"/>
      <c r="EO74" s="1144"/>
      <c r="EP74" s="1144"/>
      <c r="EQ74" s="1144"/>
      <c r="ER74" s="1144"/>
      <c r="ES74" s="1144"/>
      <c r="ET74" s="1144"/>
      <c r="EU74" s="1144"/>
      <c r="EV74" s="1144"/>
      <c r="EW74" s="1144"/>
      <c r="EX74" s="1144"/>
      <c r="EY74" s="1144"/>
      <c r="EZ74" s="1144"/>
      <c r="FA74" s="1144"/>
      <c r="FB74" s="1144"/>
      <c r="FC74" s="1144"/>
      <c r="FD74" s="1144"/>
      <c r="FE74" s="1144"/>
      <c r="FF74" s="1144"/>
      <c r="FG74" s="1144"/>
      <c r="FH74" s="1144"/>
      <c r="FI74" s="1144"/>
      <c r="FJ74" s="1144"/>
      <c r="FK74" s="1144"/>
      <c r="FL74" s="1144"/>
      <c r="FM74" s="1144"/>
      <c r="FN74" s="1144"/>
      <c r="FO74" s="1144"/>
      <c r="FP74" s="1144"/>
      <c r="FQ74" s="1144"/>
      <c r="FR74" s="1144"/>
      <c r="FS74" s="1144"/>
      <c r="FT74" s="1144"/>
      <c r="FU74" s="1144"/>
      <c r="FV74" s="1144"/>
      <c r="FW74" s="1144"/>
      <c r="FX74" s="1144"/>
      <c r="FY74" s="1144"/>
      <c r="FZ74" s="1144"/>
      <c r="GA74" s="1144"/>
      <c r="GB74" s="1144"/>
      <c r="GC74" s="1144"/>
      <c r="GD74" s="1144"/>
      <c r="GE74" s="1144"/>
      <c r="GF74" s="1144"/>
      <c r="GG74" s="1144"/>
      <c r="GH74" s="1144"/>
      <c r="GI74" s="1144"/>
      <c r="GJ74" s="1144"/>
      <c r="GK74" s="1144"/>
      <c r="GL74" s="1144"/>
      <c r="GM74" s="1144"/>
      <c r="GN74" s="1144"/>
      <c r="GO74" s="1144"/>
      <c r="GP74" s="1144"/>
      <c r="GQ74" s="1144"/>
      <c r="GR74" s="1144"/>
      <c r="GS74" s="1144"/>
      <c r="GT74" s="1144"/>
      <c r="GU74" s="1144"/>
      <c r="GV74" s="1144"/>
      <c r="GW74" s="1144"/>
      <c r="GX74" s="1144"/>
      <c r="GY74" s="1144"/>
      <c r="GZ74" s="1144"/>
      <c r="HA74" s="1144"/>
      <c r="HB74" s="1144"/>
      <c r="HC74" s="1144"/>
      <c r="HD74" s="1144"/>
    </row>
    <row r="75" spans="1:212" s="678" customFormat="1" ht="27" customHeight="1">
      <c r="A75" s="2877"/>
      <c r="B75" s="2907"/>
      <c r="C75" s="2943"/>
      <c r="D75" s="2886"/>
      <c r="E75" s="2883"/>
      <c r="F75" s="1121" t="s">
        <v>479</v>
      </c>
      <c r="G75" s="978">
        <v>4</v>
      </c>
      <c r="H75" s="979">
        <v>1</v>
      </c>
      <c r="I75" s="979">
        <v>1</v>
      </c>
      <c r="J75" s="979">
        <v>1</v>
      </c>
      <c r="K75" s="979">
        <v>1</v>
      </c>
      <c r="L75" s="163"/>
      <c r="M75" s="163"/>
      <c r="N75" s="163"/>
      <c r="O75" s="163"/>
      <c r="P75" s="980">
        <f t="shared" si="6"/>
        <v>0</v>
      </c>
      <c r="Q75" s="961"/>
      <c r="R75" s="1019">
        <v>5000</v>
      </c>
      <c r="S75" s="1019"/>
      <c r="T75" s="987">
        <f t="shared" si="7"/>
        <v>5000</v>
      </c>
      <c r="U75" s="1144"/>
      <c r="V75" s="192"/>
      <c r="W75" s="83"/>
      <c r="X75" s="83"/>
      <c r="Y75" s="193"/>
      <c r="Z75" s="1"/>
      <c r="AA75" s="192"/>
      <c r="AB75" s="193"/>
      <c r="AC75" s="1144"/>
      <c r="AD75" s="1144"/>
      <c r="AE75" s="1144"/>
      <c r="AF75" s="1144"/>
      <c r="AG75" s="1144"/>
      <c r="AH75" s="1144"/>
      <c r="AI75" s="1144"/>
      <c r="AJ75" s="1144"/>
      <c r="AK75" s="1144"/>
      <c r="AL75" s="1144"/>
      <c r="AM75" s="1144"/>
      <c r="AN75" s="1144"/>
      <c r="AO75" s="1144"/>
      <c r="AP75" s="1144"/>
      <c r="AQ75" s="1144"/>
      <c r="AR75" s="1144"/>
      <c r="AS75" s="1144"/>
      <c r="AT75" s="1144"/>
      <c r="AU75" s="1144"/>
      <c r="AV75" s="1144"/>
      <c r="AW75" s="1144"/>
      <c r="AX75" s="1144"/>
      <c r="AY75" s="1144"/>
      <c r="AZ75" s="1144"/>
      <c r="BA75" s="1144"/>
      <c r="BB75" s="1144"/>
      <c r="BC75" s="1144"/>
      <c r="BD75" s="1144"/>
      <c r="BE75" s="1144"/>
      <c r="BF75" s="1144"/>
      <c r="BG75" s="1144"/>
      <c r="BH75" s="1144"/>
      <c r="BI75" s="1144"/>
      <c r="BJ75" s="1144"/>
      <c r="BK75" s="1144"/>
      <c r="BL75" s="1144"/>
      <c r="BM75" s="1144"/>
      <c r="BN75" s="1144"/>
      <c r="BO75" s="1144"/>
      <c r="BP75" s="1144"/>
      <c r="BQ75" s="1144"/>
      <c r="BR75" s="1144"/>
      <c r="BS75" s="1144"/>
      <c r="BT75" s="1144"/>
      <c r="BU75" s="1144"/>
      <c r="BV75" s="1144"/>
      <c r="BW75" s="1144"/>
      <c r="BX75" s="1144"/>
      <c r="BY75" s="1144"/>
      <c r="BZ75" s="1144"/>
      <c r="CA75" s="1144"/>
      <c r="CB75" s="1144"/>
      <c r="CC75" s="1144"/>
      <c r="CD75" s="1144"/>
      <c r="CE75" s="1144"/>
      <c r="CF75" s="1144"/>
      <c r="CG75" s="1144"/>
      <c r="CH75" s="1144"/>
      <c r="CI75" s="1144"/>
      <c r="CJ75" s="1144"/>
      <c r="CK75" s="1144"/>
      <c r="CL75" s="1144"/>
      <c r="CM75" s="1144"/>
      <c r="CN75" s="1144"/>
      <c r="CO75" s="1144"/>
      <c r="CP75" s="1144"/>
      <c r="CQ75" s="1144"/>
      <c r="CR75" s="1144"/>
      <c r="CS75" s="1144"/>
      <c r="CT75" s="1144"/>
      <c r="CU75" s="1144"/>
      <c r="CV75" s="1144"/>
      <c r="CW75" s="1144"/>
      <c r="CX75" s="1144"/>
      <c r="CY75" s="1144"/>
      <c r="CZ75" s="1144"/>
      <c r="DA75" s="1144"/>
      <c r="DB75" s="1144"/>
      <c r="DC75" s="1144"/>
      <c r="DD75" s="1144"/>
      <c r="DE75" s="1144"/>
      <c r="DF75" s="1144"/>
      <c r="DG75" s="1144"/>
      <c r="DH75" s="1144"/>
      <c r="DI75" s="1144"/>
      <c r="DJ75" s="1144"/>
      <c r="DK75" s="1144"/>
      <c r="DL75" s="1144"/>
      <c r="DM75" s="1144"/>
      <c r="DN75" s="1144"/>
      <c r="DO75" s="1144"/>
      <c r="DP75" s="1144"/>
      <c r="DQ75" s="1144"/>
      <c r="DR75" s="1144"/>
      <c r="DS75" s="1144"/>
      <c r="DT75" s="1144"/>
      <c r="DU75" s="1144"/>
      <c r="DV75" s="1144"/>
      <c r="DW75" s="1144"/>
      <c r="DX75" s="1144"/>
      <c r="DY75" s="1144"/>
      <c r="DZ75" s="1144"/>
      <c r="EA75" s="1144"/>
      <c r="EB75" s="1144"/>
      <c r="EC75" s="1144"/>
      <c r="ED75" s="1144"/>
      <c r="EE75" s="1144"/>
      <c r="EF75" s="1144"/>
      <c r="EG75" s="1144"/>
      <c r="EH75" s="1144"/>
      <c r="EI75" s="1144"/>
      <c r="EJ75" s="1144"/>
      <c r="EK75" s="1144"/>
      <c r="EL75" s="1144"/>
      <c r="EM75" s="1144"/>
      <c r="EN75" s="1144"/>
      <c r="EO75" s="1144"/>
      <c r="EP75" s="1144"/>
      <c r="EQ75" s="1144"/>
      <c r="ER75" s="1144"/>
      <c r="ES75" s="1144"/>
      <c r="ET75" s="1144"/>
      <c r="EU75" s="1144"/>
      <c r="EV75" s="1144"/>
      <c r="EW75" s="1144"/>
      <c r="EX75" s="1144"/>
      <c r="EY75" s="1144"/>
      <c r="EZ75" s="1144"/>
      <c r="FA75" s="1144"/>
      <c r="FB75" s="1144"/>
      <c r="FC75" s="1144"/>
      <c r="FD75" s="1144"/>
      <c r="FE75" s="1144"/>
      <c r="FF75" s="1144"/>
      <c r="FG75" s="1144"/>
      <c r="FH75" s="1144"/>
      <c r="FI75" s="1144"/>
      <c r="FJ75" s="1144"/>
      <c r="FK75" s="1144"/>
      <c r="FL75" s="1144"/>
      <c r="FM75" s="1144"/>
      <c r="FN75" s="1144"/>
      <c r="FO75" s="1144"/>
      <c r="FP75" s="1144"/>
      <c r="FQ75" s="1144"/>
      <c r="FR75" s="1144"/>
      <c r="FS75" s="1144"/>
      <c r="FT75" s="1144"/>
      <c r="FU75" s="1144"/>
      <c r="FV75" s="1144"/>
      <c r="FW75" s="1144"/>
      <c r="FX75" s="1144"/>
      <c r="FY75" s="1144"/>
      <c r="FZ75" s="1144"/>
      <c r="GA75" s="1144"/>
      <c r="GB75" s="1144"/>
      <c r="GC75" s="1144"/>
      <c r="GD75" s="1144"/>
      <c r="GE75" s="1144"/>
      <c r="GF75" s="1144"/>
      <c r="GG75" s="1144"/>
      <c r="GH75" s="1144"/>
      <c r="GI75" s="1144"/>
      <c r="GJ75" s="1144"/>
      <c r="GK75" s="1144"/>
      <c r="GL75" s="1144"/>
      <c r="GM75" s="1144"/>
      <c r="GN75" s="1144"/>
      <c r="GO75" s="1144"/>
      <c r="GP75" s="1144"/>
      <c r="GQ75" s="1144"/>
      <c r="GR75" s="1144"/>
      <c r="GS75" s="1144"/>
      <c r="GT75" s="1144"/>
      <c r="GU75" s="1144"/>
      <c r="GV75" s="1144"/>
      <c r="GW75" s="1144"/>
      <c r="GX75" s="1144"/>
      <c r="GY75" s="1144"/>
      <c r="GZ75" s="1144"/>
      <c r="HA75" s="1144"/>
      <c r="HB75" s="1144"/>
      <c r="HC75" s="1144"/>
      <c r="HD75" s="1144"/>
    </row>
    <row r="76" spans="1:212" s="678" customFormat="1" ht="27" customHeight="1">
      <c r="A76" s="2877"/>
      <c r="B76" s="2907"/>
      <c r="C76" s="2943"/>
      <c r="D76" s="2886"/>
      <c r="E76" s="2883"/>
      <c r="F76" s="1121" t="s">
        <v>480</v>
      </c>
      <c r="G76" s="988">
        <v>4</v>
      </c>
      <c r="H76" s="979">
        <v>1</v>
      </c>
      <c r="I76" s="979">
        <v>1</v>
      </c>
      <c r="J76" s="979">
        <v>1</v>
      </c>
      <c r="K76" s="979">
        <v>1</v>
      </c>
      <c r="L76" s="163"/>
      <c r="M76" s="163"/>
      <c r="N76" s="163"/>
      <c r="O76" s="163"/>
      <c r="P76" s="980">
        <f t="shared" si="6"/>
        <v>0</v>
      </c>
      <c r="Q76" s="961"/>
      <c r="R76" s="1019">
        <v>30000</v>
      </c>
      <c r="S76" s="1019"/>
      <c r="T76" s="987">
        <f t="shared" si="7"/>
        <v>30000</v>
      </c>
      <c r="U76" s="1144"/>
      <c r="V76" s="192"/>
      <c r="W76" s="83"/>
      <c r="X76" s="83"/>
      <c r="Y76" s="193"/>
      <c r="Z76" s="1"/>
      <c r="AA76" s="192"/>
      <c r="AB76" s="193"/>
      <c r="AC76" s="1144"/>
      <c r="AD76" s="1144"/>
      <c r="AE76" s="1144"/>
      <c r="AF76" s="1144"/>
      <c r="AG76" s="1144"/>
      <c r="AH76" s="1144"/>
      <c r="AI76" s="1144"/>
      <c r="AJ76" s="1144"/>
      <c r="AK76" s="1144"/>
      <c r="AL76" s="1144"/>
      <c r="AM76" s="1144"/>
      <c r="AN76" s="1144"/>
      <c r="AO76" s="1144"/>
      <c r="AP76" s="1144"/>
      <c r="AQ76" s="1144"/>
      <c r="AR76" s="1144"/>
      <c r="AS76" s="1144"/>
      <c r="AT76" s="1144"/>
      <c r="AU76" s="1144"/>
      <c r="AV76" s="1144"/>
      <c r="AW76" s="1144"/>
      <c r="AX76" s="1144"/>
      <c r="AY76" s="1144"/>
      <c r="AZ76" s="1144"/>
      <c r="BA76" s="1144"/>
      <c r="BB76" s="1144"/>
      <c r="BC76" s="1144"/>
      <c r="BD76" s="1144"/>
      <c r="BE76" s="1144"/>
      <c r="BF76" s="1144"/>
      <c r="BG76" s="1144"/>
      <c r="BH76" s="1144"/>
      <c r="BI76" s="1144"/>
      <c r="BJ76" s="1144"/>
      <c r="BK76" s="1144"/>
      <c r="BL76" s="1144"/>
      <c r="BM76" s="1144"/>
      <c r="BN76" s="1144"/>
      <c r="BO76" s="1144"/>
      <c r="BP76" s="1144"/>
      <c r="BQ76" s="1144"/>
      <c r="BR76" s="1144"/>
      <c r="BS76" s="1144"/>
      <c r="BT76" s="1144"/>
      <c r="BU76" s="1144"/>
      <c r="BV76" s="1144"/>
      <c r="BW76" s="1144"/>
      <c r="BX76" s="1144"/>
      <c r="BY76" s="1144"/>
      <c r="BZ76" s="1144"/>
      <c r="CA76" s="1144"/>
      <c r="CB76" s="1144"/>
      <c r="CC76" s="1144"/>
      <c r="CD76" s="1144"/>
      <c r="CE76" s="1144"/>
      <c r="CF76" s="1144"/>
      <c r="CG76" s="1144"/>
      <c r="CH76" s="1144"/>
      <c r="CI76" s="1144"/>
      <c r="CJ76" s="1144"/>
      <c r="CK76" s="1144"/>
      <c r="CL76" s="1144"/>
      <c r="CM76" s="1144"/>
      <c r="CN76" s="1144"/>
      <c r="CO76" s="1144"/>
      <c r="CP76" s="1144"/>
      <c r="CQ76" s="1144"/>
      <c r="CR76" s="1144"/>
      <c r="CS76" s="1144"/>
      <c r="CT76" s="1144"/>
      <c r="CU76" s="1144"/>
      <c r="CV76" s="1144"/>
      <c r="CW76" s="1144"/>
      <c r="CX76" s="1144"/>
      <c r="CY76" s="1144"/>
      <c r="CZ76" s="1144"/>
      <c r="DA76" s="1144"/>
      <c r="DB76" s="1144"/>
      <c r="DC76" s="1144"/>
      <c r="DD76" s="1144"/>
      <c r="DE76" s="1144"/>
      <c r="DF76" s="1144"/>
      <c r="DG76" s="1144"/>
      <c r="DH76" s="1144"/>
      <c r="DI76" s="1144"/>
      <c r="DJ76" s="1144"/>
      <c r="DK76" s="1144"/>
      <c r="DL76" s="1144"/>
      <c r="DM76" s="1144"/>
      <c r="DN76" s="1144"/>
      <c r="DO76" s="1144"/>
      <c r="DP76" s="1144"/>
      <c r="DQ76" s="1144"/>
      <c r="DR76" s="1144"/>
      <c r="DS76" s="1144"/>
      <c r="DT76" s="1144"/>
      <c r="DU76" s="1144"/>
      <c r="DV76" s="1144"/>
      <c r="DW76" s="1144"/>
      <c r="DX76" s="1144"/>
      <c r="DY76" s="1144"/>
      <c r="DZ76" s="1144"/>
      <c r="EA76" s="1144"/>
      <c r="EB76" s="1144"/>
      <c r="EC76" s="1144"/>
      <c r="ED76" s="1144"/>
      <c r="EE76" s="1144"/>
      <c r="EF76" s="1144"/>
      <c r="EG76" s="1144"/>
      <c r="EH76" s="1144"/>
      <c r="EI76" s="1144"/>
      <c r="EJ76" s="1144"/>
      <c r="EK76" s="1144"/>
      <c r="EL76" s="1144"/>
      <c r="EM76" s="1144"/>
      <c r="EN76" s="1144"/>
      <c r="EO76" s="1144"/>
      <c r="EP76" s="1144"/>
      <c r="EQ76" s="1144"/>
      <c r="ER76" s="1144"/>
      <c r="ES76" s="1144"/>
      <c r="ET76" s="1144"/>
      <c r="EU76" s="1144"/>
      <c r="EV76" s="1144"/>
      <c r="EW76" s="1144"/>
      <c r="EX76" s="1144"/>
      <c r="EY76" s="1144"/>
      <c r="EZ76" s="1144"/>
      <c r="FA76" s="1144"/>
      <c r="FB76" s="1144"/>
      <c r="FC76" s="1144"/>
      <c r="FD76" s="1144"/>
      <c r="FE76" s="1144"/>
      <c r="FF76" s="1144"/>
      <c r="FG76" s="1144"/>
      <c r="FH76" s="1144"/>
      <c r="FI76" s="1144"/>
      <c r="FJ76" s="1144"/>
      <c r="FK76" s="1144"/>
      <c r="FL76" s="1144"/>
      <c r="FM76" s="1144"/>
      <c r="FN76" s="1144"/>
      <c r="FO76" s="1144"/>
      <c r="FP76" s="1144"/>
      <c r="FQ76" s="1144"/>
      <c r="FR76" s="1144"/>
      <c r="FS76" s="1144"/>
      <c r="FT76" s="1144"/>
      <c r="FU76" s="1144"/>
      <c r="FV76" s="1144"/>
      <c r="FW76" s="1144"/>
      <c r="FX76" s="1144"/>
      <c r="FY76" s="1144"/>
      <c r="FZ76" s="1144"/>
      <c r="GA76" s="1144"/>
      <c r="GB76" s="1144"/>
      <c r="GC76" s="1144"/>
      <c r="GD76" s="1144"/>
      <c r="GE76" s="1144"/>
      <c r="GF76" s="1144"/>
      <c r="GG76" s="1144"/>
      <c r="GH76" s="1144"/>
      <c r="GI76" s="1144"/>
      <c r="GJ76" s="1144"/>
      <c r="GK76" s="1144"/>
      <c r="GL76" s="1144"/>
      <c r="GM76" s="1144"/>
      <c r="GN76" s="1144"/>
      <c r="GO76" s="1144"/>
      <c r="GP76" s="1144"/>
      <c r="GQ76" s="1144"/>
      <c r="GR76" s="1144"/>
      <c r="GS76" s="1144"/>
      <c r="GT76" s="1144"/>
      <c r="GU76" s="1144"/>
      <c r="GV76" s="1144"/>
      <c r="GW76" s="1144"/>
      <c r="GX76" s="1144"/>
      <c r="GY76" s="1144"/>
      <c r="GZ76" s="1144"/>
      <c r="HA76" s="1144"/>
      <c r="HB76" s="1144"/>
      <c r="HC76" s="1144"/>
      <c r="HD76" s="1144"/>
    </row>
    <row r="77" spans="1:212" s="1163" customFormat="1" ht="27" customHeight="1" thickBot="1">
      <c r="A77" s="2877"/>
      <c r="B77" s="2946"/>
      <c r="C77" s="2944"/>
      <c r="D77" s="2887"/>
      <c r="E77" s="2884"/>
      <c r="F77" s="1122" t="s">
        <v>481</v>
      </c>
      <c r="G77" s="1160">
        <v>1</v>
      </c>
      <c r="H77" s="993"/>
      <c r="I77" s="993">
        <v>1</v>
      </c>
      <c r="J77" s="993"/>
      <c r="K77" s="993"/>
      <c r="L77" s="164"/>
      <c r="M77" s="164"/>
      <c r="N77" s="164"/>
      <c r="O77" s="164"/>
      <c r="P77" s="994">
        <f t="shared" si="6"/>
        <v>0</v>
      </c>
      <c r="Q77" s="998"/>
      <c r="R77" s="1126">
        <v>30000</v>
      </c>
      <c r="S77" s="1126"/>
      <c r="T77" s="1114">
        <f t="shared" si="7"/>
        <v>30000</v>
      </c>
      <c r="U77" s="1169"/>
      <c r="V77" s="192"/>
      <c r="W77" s="83"/>
      <c r="X77" s="83"/>
      <c r="Y77" s="193"/>
      <c r="Z77" s="1"/>
      <c r="AA77" s="192"/>
      <c r="AB77" s="193"/>
      <c r="AC77" s="1169"/>
      <c r="AD77" s="1169"/>
      <c r="AE77" s="1169"/>
      <c r="AF77" s="1169"/>
      <c r="AG77" s="1169"/>
      <c r="AH77" s="1169"/>
      <c r="AI77" s="1169"/>
      <c r="AJ77" s="1169"/>
      <c r="AK77" s="1169"/>
      <c r="AL77" s="1169"/>
      <c r="AM77" s="1169"/>
      <c r="AN77" s="1169"/>
      <c r="AO77" s="1169"/>
      <c r="AP77" s="1169"/>
      <c r="AQ77" s="1169"/>
      <c r="AR77" s="1169"/>
      <c r="AS77" s="1169"/>
      <c r="AT77" s="1169"/>
      <c r="AU77" s="1169"/>
      <c r="AV77" s="1169"/>
      <c r="AW77" s="1169"/>
      <c r="AX77" s="1169"/>
      <c r="AY77" s="1169"/>
      <c r="AZ77" s="1169"/>
      <c r="BA77" s="1169"/>
      <c r="BB77" s="1169"/>
      <c r="BC77" s="1169"/>
      <c r="BD77" s="1169"/>
      <c r="BE77" s="1169"/>
      <c r="BF77" s="1169"/>
      <c r="BG77" s="1169"/>
      <c r="BH77" s="1169"/>
      <c r="BI77" s="1169"/>
      <c r="BJ77" s="1169"/>
      <c r="BK77" s="1169"/>
      <c r="BL77" s="1169"/>
      <c r="BM77" s="1169"/>
      <c r="BN77" s="1169"/>
      <c r="BO77" s="1169"/>
      <c r="BP77" s="1169"/>
      <c r="BQ77" s="1169"/>
      <c r="BR77" s="1169"/>
      <c r="BS77" s="1169"/>
      <c r="BT77" s="1169"/>
      <c r="BU77" s="1169"/>
      <c r="BV77" s="1169"/>
      <c r="BW77" s="1169"/>
      <c r="BX77" s="1169"/>
      <c r="BY77" s="1169"/>
      <c r="BZ77" s="1169"/>
      <c r="CA77" s="1169"/>
      <c r="CB77" s="1169"/>
      <c r="CC77" s="1169"/>
      <c r="CD77" s="1169"/>
      <c r="CE77" s="1169"/>
      <c r="CF77" s="1169"/>
      <c r="CG77" s="1169"/>
      <c r="CH77" s="1169"/>
      <c r="CI77" s="1169"/>
      <c r="CJ77" s="1169"/>
      <c r="CK77" s="1169"/>
      <c r="CL77" s="1169"/>
      <c r="CM77" s="1169"/>
      <c r="CN77" s="1169"/>
      <c r="CO77" s="1169"/>
      <c r="CP77" s="1169"/>
      <c r="CQ77" s="1169"/>
      <c r="CR77" s="1169"/>
      <c r="CS77" s="1169"/>
      <c r="CT77" s="1169"/>
      <c r="CU77" s="1169"/>
      <c r="CV77" s="1169"/>
      <c r="CW77" s="1169"/>
      <c r="CX77" s="1169"/>
      <c r="CY77" s="1169"/>
      <c r="CZ77" s="1169"/>
      <c r="DA77" s="1169"/>
      <c r="DB77" s="1169"/>
      <c r="DC77" s="1169"/>
      <c r="DD77" s="1169"/>
      <c r="DE77" s="1169"/>
      <c r="DF77" s="1169"/>
      <c r="DG77" s="1169"/>
      <c r="DH77" s="1169"/>
      <c r="DI77" s="1169"/>
      <c r="DJ77" s="1169"/>
      <c r="DK77" s="1169"/>
      <c r="DL77" s="1169"/>
      <c r="DM77" s="1169"/>
      <c r="DN77" s="1169"/>
      <c r="DO77" s="1169"/>
      <c r="DP77" s="1169"/>
      <c r="DQ77" s="1169"/>
      <c r="DR77" s="1169"/>
      <c r="DS77" s="1169"/>
      <c r="DT77" s="1169"/>
      <c r="DU77" s="1169"/>
      <c r="DV77" s="1169"/>
      <c r="DW77" s="1169"/>
      <c r="DX77" s="1169"/>
      <c r="DY77" s="1169"/>
      <c r="DZ77" s="1169"/>
      <c r="EA77" s="1169"/>
      <c r="EB77" s="1169"/>
      <c r="EC77" s="1169"/>
      <c r="ED77" s="1169"/>
      <c r="EE77" s="1169"/>
      <c r="EF77" s="1169"/>
      <c r="EG77" s="1169"/>
      <c r="EH77" s="1169"/>
      <c r="EI77" s="1169"/>
      <c r="EJ77" s="1169"/>
      <c r="EK77" s="1169"/>
      <c r="EL77" s="1169"/>
      <c r="EM77" s="1169"/>
      <c r="EN77" s="1169"/>
      <c r="EO77" s="1169"/>
      <c r="EP77" s="1169"/>
      <c r="EQ77" s="1169"/>
      <c r="ER77" s="1169"/>
      <c r="ES77" s="1169"/>
      <c r="ET77" s="1169"/>
      <c r="EU77" s="1169"/>
      <c r="EV77" s="1169"/>
      <c r="EW77" s="1169"/>
      <c r="EX77" s="1169"/>
      <c r="EY77" s="1169"/>
      <c r="EZ77" s="1169"/>
      <c r="FA77" s="1169"/>
      <c r="FB77" s="1169"/>
      <c r="FC77" s="1169"/>
      <c r="FD77" s="1169"/>
      <c r="FE77" s="1169"/>
      <c r="FF77" s="1169"/>
      <c r="FG77" s="1169"/>
      <c r="FH77" s="1169"/>
      <c r="FI77" s="1169"/>
      <c r="FJ77" s="1169"/>
      <c r="FK77" s="1169"/>
      <c r="FL77" s="1169"/>
      <c r="FM77" s="1169"/>
      <c r="FN77" s="1169"/>
      <c r="FO77" s="1169"/>
      <c r="FP77" s="1169"/>
      <c r="FQ77" s="1169"/>
      <c r="FR77" s="1169"/>
      <c r="FS77" s="1169"/>
      <c r="FT77" s="1169"/>
      <c r="FU77" s="1169"/>
      <c r="FV77" s="1169"/>
      <c r="FW77" s="1169"/>
      <c r="FX77" s="1169"/>
      <c r="FY77" s="1169"/>
      <c r="FZ77" s="1169"/>
      <c r="GA77" s="1169"/>
      <c r="GB77" s="1169"/>
      <c r="GC77" s="1169"/>
      <c r="GD77" s="1169"/>
      <c r="GE77" s="1169"/>
      <c r="GF77" s="1169"/>
      <c r="GG77" s="1169"/>
      <c r="GH77" s="1169"/>
      <c r="GI77" s="1169"/>
      <c r="GJ77" s="1169"/>
      <c r="GK77" s="1169"/>
      <c r="GL77" s="1169"/>
      <c r="GM77" s="1169"/>
      <c r="GN77" s="1169"/>
      <c r="GO77" s="1169"/>
      <c r="GP77" s="1169"/>
      <c r="GQ77" s="1169"/>
      <c r="GR77" s="1169"/>
      <c r="GS77" s="1169"/>
      <c r="GT77" s="1169"/>
      <c r="GU77" s="1169"/>
      <c r="GV77" s="1169"/>
      <c r="GW77" s="1169"/>
      <c r="GX77" s="1169"/>
      <c r="GY77" s="1169"/>
      <c r="GZ77" s="1169"/>
      <c r="HA77" s="1169"/>
      <c r="HB77" s="1169"/>
      <c r="HC77" s="1169"/>
      <c r="HD77" s="1169"/>
    </row>
    <row r="78" spans="1:212" s="678" customFormat="1" ht="43.5" customHeight="1">
      <c r="A78" s="2877"/>
      <c r="B78" s="2931" t="s">
        <v>856</v>
      </c>
      <c r="C78" s="2952" t="s">
        <v>113</v>
      </c>
      <c r="D78" s="2950">
        <v>0.13</v>
      </c>
      <c r="E78" s="2879">
        <v>0.45</v>
      </c>
      <c r="F78" s="1159" t="s">
        <v>558</v>
      </c>
      <c r="G78" s="1139">
        <v>3</v>
      </c>
      <c r="H78" s="1164"/>
      <c r="I78" s="1164">
        <v>1</v>
      </c>
      <c r="J78" s="1164">
        <v>1</v>
      </c>
      <c r="K78" s="1164">
        <v>1</v>
      </c>
      <c r="L78" s="10"/>
      <c r="M78" s="10"/>
      <c r="N78" s="10"/>
      <c r="O78" s="10"/>
      <c r="P78" s="997">
        <f t="shared" si="6"/>
        <v>0</v>
      </c>
      <c r="Q78" s="1158"/>
      <c r="R78" s="1124">
        <v>30000</v>
      </c>
      <c r="S78" s="1125"/>
      <c r="T78" s="1167">
        <f t="shared" si="7"/>
        <v>30000</v>
      </c>
      <c r="U78" s="1144"/>
      <c r="V78" s="192"/>
      <c r="W78" s="83"/>
      <c r="X78" s="83"/>
      <c r="Y78" s="193"/>
      <c r="Z78" s="1"/>
      <c r="AA78" s="192"/>
      <c r="AB78" s="193"/>
      <c r="AC78" s="1144"/>
      <c r="AD78" s="1144"/>
      <c r="AE78" s="1144"/>
      <c r="AF78" s="1144"/>
      <c r="AG78" s="1144"/>
      <c r="AH78" s="1144"/>
      <c r="AI78" s="1144"/>
      <c r="AJ78" s="1144"/>
      <c r="AK78" s="1144"/>
      <c r="AL78" s="1144"/>
      <c r="AM78" s="1144"/>
      <c r="AN78" s="1144"/>
      <c r="AO78" s="1144"/>
      <c r="AP78" s="1144"/>
      <c r="AQ78" s="1144"/>
      <c r="AR78" s="1144"/>
      <c r="AS78" s="1144"/>
      <c r="AT78" s="1144"/>
      <c r="AU78" s="1144"/>
      <c r="AV78" s="1144"/>
      <c r="AW78" s="1144"/>
      <c r="AX78" s="1144"/>
      <c r="AY78" s="1144"/>
      <c r="AZ78" s="1144"/>
      <c r="BA78" s="1144"/>
      <c r="BB78" s="1144"/>
      <c r="BC78" s="1144"/>
      <c r="BD78" s="1144"/>
      <c r="BE78" s="1144"/>
      <c r="BF78" s="1144"/>
      <c r="BG78" s="1144"/>
      <c r="BH78" s="1144"/>
      <c r="BI78" s="1144"/>
      <c r="BJ78" s="1144"/>
      <c r="BK78" s="1144"/>
      <c r="BL78" s="1144"/>
      <c r="BM78" s="1144"/>
      <c r="BN78" s="1144"/>
      <c r="BO78" s="1144"/>
      <c r="BP78" s="1144"/>
      <c r="BQ78" s="1144"/>
      <c r="BR78" s="1144"/>
      <c r="BS78" s="1144"/>
      <c r="BT78" s="1144"/>
      <c r="BU78" s="1144"/>
      <c r="BV78" s="1144"/>
      <c r="BW78" s="1144"/>
      <c r="BX78" s="1144"/>
      <c r="BY78" s="1144"/>
      <c r="BZ78" s="1144"/>
      <c r="CA78" s="1144"/>
      <c r="CB78" s="1144"/>
      <c r="CC78" s="1144"/>
      <c r="CD78" s="1144"/>
      <c r="CE78" s="1144"/>
      <c r="CF78" s="1144"/>
      <c r="CG78" s="1144"/>
      <c r="CH78" s="1144"/>
      <c r="CI78" s="1144"/>
      <c r="CJ78" s="1144"/>
      <c r="CK78" s="1144"/>
      <c r="CL78" s="1144"/>
      <c r="CM78" s="1144"/>
      <c r="CN78" s="1144"/>
      <c r="CO78" s="1144"/>
      <c r="CP78" s="1144"/>
      <c r="CQ78" s="1144"/>
      <c r="CR78" s="1144"/>
      <c r="CS78" s="1144"/>
      <c r="CT78" s="1144"/>
      <c r="CU78" s="1144"/>
      <c r="CV78" s="1144"/>
      <c r="CW78" s="1144"/>
      <c r="CX78" s="1144"/>
      <c r="CY78" s="1144"/>
      <c r="CZ78" s="1144"/>
      <c r="DA78" s="1144"/>
      <c r="DB78" s="1144"/>
      <c r="DC78" s="1144"/>
      <c r="DD78" s="1144"/>
      <c r="DE78" s="1144"/>
      <c r="DF78" s="1144"/>
      <c r="DG78" s="1144"/>
      <c r="DH78" s="1144"/>
      <c r="DI78" s="1144"/>
      <c r="DJ78" s="1144"/>
      <c r="DK78" s="1144"/>
      <c r="DL78" s="1144"/>
      <c r="DM78" s="1144"/>
      <c r="DN78" s="1144"/>
      <c r="DO78" s="1144"/>
      <c r="DP78" s="1144"/>
      <c r="DQ78" s="1144"/>
      <c r="DR78" s="1144"/>
      <c r="DS78" s="1144"/>
      <c r="DT78" s="1144"/>
      <c r="DU78" s="1144"/>
      <c r="DV78" s="1144"/>
      <c r="DW78" s="1144"/>
      <c r="DX78" s="1144"/>
      <c r="DY78" s="1144"/>
      <c r="DZ78" s="1144"/>
      <c r="EA78" s="1144"/>
      <c r="EB78" s="1144"/>
      <c r="EC78" s="1144"/>
      <c r="ED78" s="1144"/>
      <c r="EE78" s="1144"/>
      <c r="EF78" s="1144"/>
      <c r="EG78" s="1144"/>
      <c r="EH78" s="1144"/>
      <c r="EI78" s="1144"/>
      <c r="EJ78" s="1144"/>
      <c r="EK78" s="1144"/>
      <c r="EL78" s="1144"/>
      <c r="EM78" s="1144"/>
      <c r="EN78" s="1144"/>
      <c r="EO78" s="1144"/>
      <c r="EP78" s="1144"/>
      <c r="EQ78" s="1144"/>
      <c r="ER78" s="1144"/>
      <c r="ES78" s="1144"/>
      <c r="ET78" s="1144"/>
      <c r="EU78" s="1144"/>
      <c r="EV78" s="1144"/>
      <c r="EW78" s="1144"/>
      <c r="EX78" s="1144"/>
      <c r="EY78" s="1144"/>
      <c r="EZ78" s="1144"/>
      <c r="FA78" s="1144"/>
      <c r="FB78" s="1144"/>
      <c r="FC78" s="1144"/>
      <c r="FD78" s="1144"/>
      <c r="FE78" s="1144"/>
      <c r="FF78" s="1144"/>
      <c r="FG78" s="1144"/>
      <c r="FH78" s="1144"/>
      <c r="FI78" s="1144"/>
      <c r="FJ78" s="1144"/>
      <c r="FK78" s="1144"/>
      <c r="FL78" s="1144"/>
      <c r="FM78" s="1144"/>
      <c r="FN78" s="1144"/>
      <c r="FO78" s="1144"/>
      <c r="FP78" s="1144"/>
      <c r="FQ78" s="1144"/>
      <c r="FR78" s="1144"/>
      <c r="FS78" s="1144"/>
      <c r="FT78" s="1144"/>
      <c r="FU78" s="1144"/>
      <c r="FV78" s="1144"/>
      <c r="FW78" s="1144"/>
      <c r="FX78" s="1144"/>
      <c r="FY78" s="1144"/>
      <c r="FZ78" s="1144"/>
      <c r="GA78" s="1144"/>
      <c r="GB78" s="1144"/>
      <c r="GC78" s="1144"/>
      <c r="GD78" s="1144"/>
      <c r="GE78" s="1144"/>
      <c r="GF78" s="1144"/>
      <c r="GG78" s="1144"/>
      <c r="GH78" s="1144"/>
      <c r="GI78" s="1144"/>
      <c r="GJ78" s="1144"/>
      <c r="GK78" s="1144"/>
      <c r="GL78" s="1144"/>
      <c r="GM78" s="1144"/>
      <c r="GN78" s="1144"/>
      <c r="GO78" s="1144"/>
      <c r="GP78" s="1144"/>
      <c r="GQ78" s="1144"/>
      <c r="GR78" s="1144"/>
      <c r="GS78" s="1144"/>
      <c r="GT78" s="1144"/>
      <c r="GU78" s="1144"/>
      <c r="GV78" s="1144"/>
      <c r="GW78" s="1144"/>
      <c r="GX78" s="1144"/>
      <c r="GY78" s="1144"/>
      <c r="GZ78" s="1144"/>
      <c r="HA78" s="1144"/>
      <c r="HB78" s="1144"/>
      <c r="HC78" s="1144"/>
      <c r="HD78" s="1144"/>
    </row>
    <row r="79" spans="1:212" s="1173" customFormat="1" ht="43.5" customHeight="1">
      <c r="A79" s="2877"/>
      <c r="B79" s="2910"/>
      <c r="C79" s="2953"/>
      <c r="D79" s="2951"/>
      <c r="E79" s="2880"/>
      <c r="F79" s="1170" t="s">
        <v>817</v>
      </c>
      <c r="G79" s="1157">
        <v>1</v>
      </c>
      <c r="H79" s="1140"/>
      <c r="I79" s="1140">
        <v>1</v>
      </c>
      <c r="J79" s="1140"/>
      <c r="K79" s="1140"/>
      <c r="L79" s="2"/>
      <c r="M79" s="2"/>
      <c r="N79" s="2"/>
      <c r="O79" s="2"/>
      <c r="P79" s="980">
        <f t="shared" si="6"/>
        <v>0</v>
      </c>
      <c r="Q79" s="1171"/>
      <c r="R79" s="1019">
        <v>35000</v>
      </c>
      <c r="S79" s="1020">
        <v>15000</v>
      </c>
      <c r="T79" s="1143">
        <f t="shared" si="7"/>
        <v>20000</v>
      </c>
      <c r="U79" s="1172"/>
      <c r="V79" s="192"/>
      <c r="W79" s="83"/>
      <c r="X79" s="83"/>
      <c r="Y79" s="193"/>
      <c r="Z79" s="1"/>
      <c r="AA79" s="192"/>
      <c r="AB79" s="193"/>
      <c r="AC79" s="1172"/>
      <c r="AD79" s="1172"/>
      <c r="AE79" s="1172"/>
      <c r="AF79" s="1172"/>
      <c r="AG79" s="1172"/>
      <c r="AH79" s="1172"/>
      <c r="AI79" s="1172"/>
      <c r="AJ79" s="1172"/>
      <c r="AK79" s="1172"/>
      <c r="AL79" s="1172"/>
      <c r="AM79" s="1172"/>
      <c r="AN79" s="1172"/>
      <c r="AO79" s="1172"/>
      <c r="AP79" s="1172"/>
      <c r="AQ79" s="1172"/>
      <c r="AR79" s="1172"/>
      <c r="AS79" s="1172"/>
      <c r="AT79" s="1172"/>
      <c r="AU79" s="1172"/>
      <c r="AV79" s="1172"/>
      <c r="AW79" s="1172"/>
      <c r="AX79" s="1172"/>
      <c r="AY79" s="1172"/>
      <c r="AZ79" s="1172"/>
      <c r="BA79" s="1172"/>
      <c r="BB79" s="1172"/>
      <c r="BC79" s="1172"/>
      <c r="BD79" s="1172"/>
      <c r="BE79" s="1172"/>
      <c r="BF79" s="1172"/>
      <c r="BG79" s="1172"/>
      <c r="BH79" s="1172"/>
      <c r="BI79" s="1172"/>
      <c r="BJ79" s="1172"/>
      <c r="BK79" s="1172"/>
      <c r="BL79" s="1172"/>
      <c r="BM79" s="1172"/>
      <c r="BN79" s="1172"/>
      <c r="BO79" s="1172"/>
      <c r="BP79" s="1172"/>
      <c r="BQ79" s="1172"/>
      <c r="BR79" s="1172"/>
      <c r="BS79" s="1172"/>
      <c r="BT79" s="1172"/>
      <c r="BU79" s="1172"/>
      <c r="BV79" s="1172"/>
      <c r="BW79" s="1172"/>
      <c r="BX79" s="1172"/>
      <c r="BY79" s="1172"/>
      <c r="BZ79" s="1172"/>
      <c r="CA79" s="1172"/>
      <c r="CB79" s="1172"/>
      <c r="CC79" s="1172"/>
      <c r="CD79" s="1172"/>
      <c r="CE79" s="1172"/>
      <c r="CF79" s="1172"/>
      <c r="CG79" s="1172"/>
      <c r="CH79" s="1172"/>
      <c r="CI79" s="1172"/>
      <c r="CJ79" s="1172"/>
      <c r="CK79" s="1172"/>
      <c r="CL79" s="1172"/>
      <c r="CM79" s="1172"/>
      <c r="CN79" s="1172"/>
      <c r="CO79" s="1172"/>
      <c r="CP79" s="1172"/>
      <c r="CQ79" s="1172"/>
      <c r="CR79" s="1172"/>
      <c r="CS79" s="1172"/>
      <c r="CT79" s="1172"/>
      <c r="CU79" s="1172"/>
      <c r="CV79" s="1172"/>
      <c r="CW79" s="1172"/>
      <c r="CX79" s="1172"/>
      <c r="CY79" s="1172"/>
      <c r="CZ79" s="1172"/>
      <c r="DA79" s="1172"/>
      <c r="DB79" s="1172"/>
      <c r="DC79" s="1172"/>
      <c r="DD79" s="1172"/>
      <c r="DE79" s="1172"/>
      <c r="DF79" s="1172"/>
      <c r="DG79" s="1172"/>
      <c r="DH79" s="1172"/>
      <c r="DI79" s="1172"/>
      <c r="DJ79" s="1172"/>
      <c r="DK79" s="1172"/>
      <c r="DL79" s="1172"/>
      <c r="DM79" s="1172"/>
      <c r="DN79" s="1172"/>
      <c r="DO79" s="1172"/>
      <c r="DP79" s="1172"/>
      <c r="DQ79" s="1172"/>
      <c r="DR79" s="1172"/>
      <c r="DS79" s="1172"/>
      <c r="DT79" s="1172"/>
      <c r="DU79" s="1172"/>
      <c r="DV79" s="1172"/>
      <c r="DW79" s="1172"/>
      <c r="DX79" s="1172"/>
      <c r="DY79" s="1172"/>
      <c r="DZ79" s="1172"/>
      <c r="EA79" s="1172"/>
      <c r="EB79" s="1172"/>
      <c r="EC79" s="1172"/>
      <c r="ED79" s="1172"/>
      <c r="EE79" s="1172"/>
      <c r="EF79" s="1172"/>
      <c r="EG79" s="1172"/>
      <c r="EH79" s="1172"/>
      <c r="EI79" s="1172"/>
      <c r="EJ79" s="1172"/>
      <c r="EK79" s="1172"/>
      <c r="EL79" s="1172"/>
      <c r="EM79" s="1172"/>
      <c r="EN79" s="1172"/>
      <c r="EO79" s="1172"/>
      <c r="EP79" s="1172"/>
      <c r="EQ79" s="1172"/>
      <c r="ER79" s="1172"/>
      <c r="ES79" s="1172"/>
      <c r="ET79" s="1172"/>
      <c r="EU79" s="1172"/>
      <c r="EV79" s="1172"/>
      <c r="EW79" s="1172"/>
      <c r="EX79" s="1172"/>
      <c r="EY79" s="1172"/>
      <c r="EZ79" s="1172"/>
      <c r="FA79" s="1172"/>
      <c r="FB79" s="1172"/>
      <c r="FC79" s="1172"/>
      <c r="FD79" s="1172"/>
      <c r="FE79" s="1172"/>
      <c r="FF79" s="1172"/>
      <c r="FG79" s="1172"/>
      <c r="FH79" s="1172"/>
      <c r="FI79" s="1172"/>
      <c r="FJ79" s="1172"/>
      <c r="FK79" s="1172"/>
      <c r="FL79" s="1172"/>
      <c r="FM79" s="1172"/>
      <c r="FN79" s="1172"/>
      <c r="FO79" s="1172"/>
      <c r="FP79" s="1172"/>
      <c r="FQ79" s="1172"/>
      <c r="FR79" s="1172"/>
      <c r="FS79" s="1172"/>
      <c r="FT79" s="1172"/>
      <c r="FU79" s="1172"/>
      <c r="FV79" s="1172"/>
      <c r="FW79" s="1172"/>
      <c r="FX79" s="1172"/>
      <c r="FY79" s="1172"/>
      <c r="FZ79" s="1172"/>
      <c r="GA79" s="1172"/>
      <c r="GB79" s="1172"/>
      <c r="GC79" s="1172"/>
      <c r="GD79" s="1172"/>
      <c r="GE79" s="1172"/>
      <c r="GF79" s="1172"/>
      <c r="GG79" s="1172"/>
      <c r="GH79" s="1172"/>
      <c r="GI79" s="1172"/>
      <c r="GJ79" s="1172"/>
      <c r="GK79" s="1172"/>
      <c r="GL79" s="1172"/>
      <c r="GM79" s="1172"/>
      <c r="GN79" s="1172"/>
      <c r="GO79" s="1172"/>
      <c r="GP79" s="1172"/>
      <c r="GQ79" s="1172"/>
      <c r="GR79" s="1172"/>
      <c r="GS79" s="1172"/>
      <c r="GT79" s="1172"/>
      <c r="GU79" s="1172"/>
      <c r="GV79" s="1172"/>
      <c r="GW79" s="1172"/>
      <c r="GX79" s="1172"/>
      <c r="GY79" s="1172"/>
      <c r="GZ79" s="1172"/>
      <c r="HA79" s="1172"/>
      <c r="HB79" s="1172"/>
      <c r="HC79" s="1172"/>
      <c r="HD79" s="1172"/>
    </row>
    <row r="80" spans="1:212" s="678" customFormat="1" ht="43.5" customHeight="1">
      <c r="A80" s="2877"/>
      <c r="B80" s="2910"/>
      <c r="C80" s="2953"/>
      <c r="D80" s="2951"/>
      <c r="E80" s="2880"/>
      <c r="F80" s="1121" t="s">
        <v>482</v>
      </c>
      <c r="G80" s="995" t="s">
        <v>552</v>
      </c>
      <c r="H80" s="996"/>
      <c r="I80" s="996">
        <v>1</v>
      </c>
      <c r="J80" s="996"/>
      <c r="K80" s="996"/>
      <c r="L80" s="166"/>
      <c r="M80" s="166"/>
      <c r="N80" s="166"/>
      <c r="O80" s="166"/>
      <c r="P80" s="997">
        <f t="shared" si="6"/>
        <v>0</v>
      </c>
      <c r="Q80" s="961"/>
      <c r="R80" s="1124">
        <v>10000</v>
      </c>
      <c r="S80" s="1004"/>
      <c r="T80" s="1113">
        <f t="shared" si="7"/>
        <v>10000</v>
      </c>
      <c r="U80" s="1144"/>
      <c r="V80" s="192"/>
      <c r="W80" s="83"/>
      <c r="X80" s="83"/>
      <c r="Y80" s="193"/>
      <c r="Z80" s="1"/>
      <c r="AA80" s="192"/>
      <c r="AB80" s="193"/>
      <c r="AC80" s="1144"/>
      <c r="AD80" s="1144"/>
      <c r="AE80" s="1144"/>
      <c r="AF80" s="1144"/>
      <c r="AG80" s="1144"/>
      <c r="AH80" s="1144"/>
      <c r="AI80" s="1144"/>
      <c r="AJ80" s="1144"/>
      <c r="AK80" s="1144"/>
      <c r="AL80" s="1144"/>
      <c r="AM80" s="1144"/>
      <c r="AN80" s="1144"/>
      <c r="AO80" s="1144"/>
      <c r="AP80" s="1144"/>
      <c r="AQ80" s="1144"/>
      <c r="AR80" s="1144"/>
      <c r="AS80" s="1144"/>
      <c r="AT80" s="1144"/>
      <c r="AU80" s="1144"/>
      <c r="AV80" s="1144"/>
      <c r="AW80" s="1144"/>
      <c r="AX80" s="1144"/>
      <c r="AY80" s="1144"/>
      <c r="AZ80" s="1144"/>
      <c r="BA80" s="1144"/>
      <c r="BB80" s="1144"/>
      <c r="BC80" s="1144"/>
      <c r="BD80" s="1144"/>
      <c r="BE80" s="1144"/>
      <c r="BF80" s="1144"/>
      <c r="BG80" s="1144"/>
      <c r="BH80" s="1144"/>
      <c r="BI80" s="1144"/>
      <c r="BJ80" s="1144"/>
      <c r="BK80" s="1144"/>
      <c r="BL80" s="1144"/>
      <c r="BM80" s="1144"/>
      <c r="BN80" s="1144"/>
      <c r="BO80" s="1144"/>
      <c r="BP80" s="1144"/>
      <c r="BQ80" s="1144"/>
      <c r="BR80" s="1144"/>
      <c r="BS80" s="1144"/>
      <c r="BT80" s="1144"/>
      <c r="BU80" s="1144"/>
      <c r="BV80" s="1144"/>
      <c r="BW80" s="1144"/>
      <c r="BX80" s="1144"/>
      <c r="BY80" s="1144"/>
      <c r="BZ80" s="1144"/>
      <c r="CA80" s="1144"/>
      <c r="CB80" s="1144"/>
      <c r="CC80" s="1144"/>
      <c r="CD80" s="1144"/>
      <c r="CE80" s="1144"/>
      <c r="CF80" s="1144"/>
      <c r="CG80" s="1144"/>
      <c r="CH80" s="1144"/>
      <c r="CI80" s="1144"/>
      <c r="CJ80" s="1144"/>
      <c r="CK80" s="1144"/>
      <c r="CL80" s="1144"/>
      <c r="CM80" s="1144"/>
      <c r="CN80" s="1144"/>
      <c r="CO80" s="1144"/>
      <c r="CP80" s="1144"/>
      <c r="CQ80" s="1144"/>
      <c r="CR80" s="1144"/>
      <c r="CS80" s="1144"/>
      <c r="CT80" s="1144"/>
      <c r="CU80" s="1144"/>
      <c r="CV80" s="1144"/>
      <c r="CW80" s="1144"/>
      <c r="CX80" s="1144"/>
      <c r="CY80" s="1144"/>
      <c r="CZ80" s="1144"/>
      <c r="DA80" s="1144"/>
      <c r="DB80" s="1144"/>
      <c r="DC80" s="1144"/>
      <c r="DD80" s="1144"/>
      <c r="DE80" s="1144"/>
      <c r="DF80" s="1144"/>
      <c r="DG80" s="1144"/>
      <c r="DH80" s="1144"/>
      <c r="DI80" s="1144"/>
      <c r="DJ80" s="1144"/>
      <c r="DK80" s="1144"/>
      <c r="DL80" s="1144"/>
      <c r="DM80" s="1144"/>
      <c r="DN80" s="1144"/>
      <c r="DO80" s="1144"/>
      <c r="DP80" s="1144"/>
      <c r="DQ80" s="1144"/>
      <c r="DR80" s="1144"/>
      <c r="DS80" s="1144"/>
      <c r="DT80" s="1144"/>
      <c r="DU80" s="1144"/>
      <c r="DV80" s="1144"/>
      <c r="DW80" s="1144"/>
      <c r="DX80" s="1144"/>
      <c r="DY80" s="1144"/>
      <c r="DZ80" s="1144"/>
      <c r="EA80" s="1144"/>
      <c r="EB80" s="1144"/>
      <c r="EC80" s="1144"/>
      <c r="ED80" s="1144"/>
      <c r="EE80" s="1144"/>
      <c r="EF80" s="1144"/>
      <c r="EG80" s="1144"/>
      <c r="EH80" s="1144"/>
      <c r="EI80" s="1144"/>
      <c r="EJ80" s="1144"/>
      <c r="EK80" s="1144"/>
      <c r="EL80" s="1144"/>
      <c r="EM80" s="1144"/>
      <c r="EN80" s="1144"/>
      <c r="EO80" s="1144"/>
      <c r="EP80" s="1144"/>
      <c r="EQ80" s="1144"/>
      <c r="ER80" s="1144"/>
      <c r="ES80" s="1144"/>
      <c r="ET80" s="1144"/>
      <c r="EU80" s="1144"/>
      <c r="EV80" s="1144"/>
      <c r="EW80" s="1144"/>
      <c r="EX80" s="1144"/>
      <c r="EY80" s="1144"/>
      <c r="EZ80" s="1144"/>
      <c r="FA80" s="1144"/>
      <c r="FB80" s="1144"/>
      <c r="FC80" s="1144"/>
      <c r="FD80" s="1144"/>
      <c r="FE80" s="1144"/>
      <c r="FF80" s="1144"/>
      <c r="FG80" s="1144"/>
      <c r="FH80" s="1144"/>
      <c r="FI80" s="1144"/>
      <c r="FJ80" s="1144"/>
      <c r="FK80" s="1144"/>
      <c r="FL80" s="1144"/>
      <c r="FM80" s="1144"/>
      <c r="FN80" s="1144"/>
      <c r="FO80" s="1144"/>
      <c r="FP80" s="1144"/>
      <c r="FQ80" s="1144"/>
      <c r="FR80" s="1144"/>
      <c r="FS80" s="1144"/>
      <c r="FT80" s="1144"/>
      <c r="FU80" s="1144"/>
      <c r="FV80" s="1144"/>
      <c r="FW80" s="1144"/>
      <c r="FX80" s="1144"/>
      <c r="FY80" s="1144"/>
      <c r="FZ80" s="1144"/>
      <c r="GA80" s="1144"/>
      <c r="GB80" s="1144"/>
      <c r="GC80" s="1144"/>
      <c r="GD80" s="1144"/>
      <c r="GE80" s="1144"/>
      <c r="GF80" s="1144"/>
      <c r="GG80" s="1144"/>
      <c r="GH80" s="1144"/>
      <c r="GI80" s="1144"/>
      <c r="GJ80" s="1144"/>
      <c r="GK80" s="1144"/>
      <c r="GL80" s="1144"/>
      <c r="GM80" s="1144"/>
      <c r="GN80" s="1144"/>
      <c r="GO80" s="1144"/>
      <c r="GP80" s="1144"/>
      <c r="GQ80" s="1144"/>
      <c r="GR80" s="1144"/>
      <c r="GS80" s="1144"/>
      <c r="GT80" s="1144"/>
      <c r="GU80" s="1144"/>
      <c r="GV80" s="1144"/>
      <c r="GW80" s="1144"/>
      <c r="GX80" s="1144"/>
      <c r="GY80" s="1144"/>
      <c r="GZ80" s="1144"/>
      <c r="HA80" s="1144"/>
      <c r="HB80" s="1144"/>
      <c r="HC80" s="1144"/>
      <c r="HD80" s="1144"/>
    </row>
    <row r="81" spans="1:212" s="1163" customFormat="1" ht="56.55" customHeight="1" thickBot="1">
      <c r="A81" s="2877"/>
      <c r="B81" s="2941"/>
      <c r="C81" s="2954"/>
      <c r="D81" s="2951"/>
      <c r="E81" s="2881"/>
      <c r="F81" s="1122" t="s">
        <v>829</v>
      </c>
      <c r="G81" s="1119">
        <v>4</v>
      </c>
      <c r="H81" s="993">
        <v>1</v>
      </c>
      <c r="I81" s="993">
        <v>1</v>
      </c>
      <c r="J81" s="993">
        <v>1</v>
      </c>
      <c r="K81" s="993">
        <v>1</v>
      </c>
      <c r="L81" s="164"/>
      <c r="M81" s="164"/>
      <c r="N81" s="164"/>
      <c r="O81" s="164"/>
      <c r="P81" s="994">
        <f t="shared" si="6"/>
        <v>0</v>
      </c>
      <c r="Q81" s="998"/>
      <c r="R81" s="1126">
        <v>10000</v>
      </c>
      <c r="S81" s="1000"/>
      <c r="T81" s="1114">
        <f t="shared" si="7"/>
        <v>10000</v>
      </c>
      <c r="U81" s="1169"/>
      <c r="V81" s="192"/>
      <c r="W81" s="83"/>
      <c r="X81" s="83"/>
      <c r="Y81" s="193"/>
      <c r="Z81" s="1"/>
      <c r="AA81" s="192"/>
      <c r="AB81" s="193"/>
      <c r="AC81" s="1169"/>
      <c r="AD81" s="1169"/>
      <c r="AE81" s="1169"/>
      <c r="AF81" s="1169"/>
      <c r="AG81" s="1169"/>
      <c r="AH81" s="1169"/>
      <c r="AI81" s="1169"/>
      <c r="AJ81" s="1169"/>
      <c r="AK81" s="1169"/>
      <c r="AL81" s="1169"/>
      <c r="AM81" s="1169"/>
      <c r="AN81" s="1169"/>
      <c r="AO81" s="1169"/>
      <c r="AP81" s="1169"/>
      <c r="AQ81" s="1169"/>
      <c r="AR81" s="1169"/>
      <c r="AS81" s="1169"/>
      <c r="AT81" s="1169"/>
      <c r="AU81" s="1169"/>
      <c r="AV81" s="1169"/>
      <c r="AW81" s="1169"/>
      <c r="AX81" s="1169"/>
      <c r="AY81" s="1169"/>
      <c r="AZ81" s="1169"/>
      <c r="BA81" s="1169"/>
      <c r="BB81" s="1169"/>
      <c r="BC81" s="1169"/>
      <c r="BD81" s="1169"/>
      <c r="BE81" s="1169"/>
      <c r="BF81" s="1169"/>
      <c r="BG81" s="1169"/>
      <c r="BH81" s="1169"/>
      <c r="BI81" s="1169"/>
      <c r="BJ81" s="1169"/>
      <c r="BK81" s="1169"/>
      <c r="BL81" s="1169"/>
      <c r="BM81" s="1169"/>
      <c r="BN81" s="1169"/>
      <c r="BO81" s="1169"/>
      <c r="BP81" s="1169"/>
      <c r="BQ81" s="1169"/>
      <c r="BR81" s="1169"/>
      <c r="BS81" s="1169"/>
      <c r="BT81" s="1169"/>
      <c r="BU81" s="1169"/>
      <c r="BV81" s="1169"/>
      <c r="BW81" s="1169"/>
      <c r="BX81" s="1169"/>
      <c r="BY81" s="1169"/>
      <c r="BZ81" s="1169"/>
      <c r="CA81" s="1169"/>
      <c r="CB81" s="1169"/>
      <c r="CC81" s="1169"/>
      <c r="CD81" s="1169"/>
      <c r="CE81" s="1169"/>
      <c r="CF81" s="1169"/>
      <c r="CG81" s="1169"/>
      <c r="CH81" s="1169"/>
      <c r="CI81" s="1169"/>
      <c r="CJ81" s="1169"/>
      <c r="CK81" s="1169"/>
      <c r="CL81" s="1169"/>
      <c r="CM81" s="1169"/>
      <c r="CN81" s="1169"/>
      <c r="CO81" s="1169"/>
      <c r="CP81" s="1169"/>
      <c r="CQ81" s="1169"/>
      <c r="CR81" s="1169"/>
      <c r="CS81" s="1169"/>
      <c r="CT81" s="1169"/>
      <c r="CU81" s="1169"/>
      <c r="CV81" s="1169"/>
      <c r="CW81" s="1169"/>
      <c r="CX81" s="1169"/>
      <c r="CY81" s="1169"/>
      <c r="CZ81" s="1169"/>
      <c r="DA81" s="1169"/>
      <c r="DB81" s="1169"/>
      <c r="DC81" s="1169"/>
      <c r="DD81" s="1169"/>
      <c r="DE81" s="1169"/>
      <c r="DF81" s="1169"/>
      <c r="DG81" s="1169"/>
      <c r="DH81" s="1169"/>
      <c r="DI81" s="1169"/>
      <c r="DJ81" s="1169"/>
      <c r="DK81" s="1169"/>
      <c r="DL81" s="1169"/>
      <c r="DM81" s="1169"/>
      <c r="DN81" s="1169"/>
      <c r="DO81" s="1169"/>
      <c r="DP81" s="1169"/>
      <c r="DQ81" s="1169"/>
      <c r="DR81" s="1169"/>
      <c r="DS81" s="1169"/>
      <c r="DT81" s="1169"/>
      <c r="DU81" s="1169"/>
      <c r="DV81" s="1169"/>
      <c r="DW81" s="1169"/>
      <c r="DX81" s="1169"/>
      <c r="DY81" s="1169"/>
      <c r="DZ81" s="1169"/>
      <c r="EA81" s="1169"/>
      <c r="EB81" s="1169"/>
      <c r="EC81" s="1169"/>
      <c r="ED81" s="1169"/>
      <c r="EE81" s="1169"/>
      <c r="EF81" s="1169"/>
      <c r="EG81" s="1169"/>
      <c r="EH81" s="1169"/>
      <c r="EI81" s="1169"/>
      <c r="EJ81" s="1169"/>
      <c r="EK81" s="1169"/>
      <c r="EL81" s="1169"/>
      <c r="EM81" s="1169"/>
      <c r="EN81" s="1169"/>
      <c r="EO81" s="1169"/>
      <c r="EP81" s="1169"/>
      <c r="EQ81" s="1169"/>
      <c r="ER81" s="1169"/>
      <c r="ES81" s="1169"/>
      <c r="ET81" s="1169"/>
      <c r="EU81" s="1169"/>
      <c r="EV81" s="1169"/>
      <c r="EW81" s="1169"/>
      <c r="EX81" s="1169"/>
      <c r="EY81" s="1169"/>
      <c r="EZ81" s="1169"/>
      <c r="FA81" s="1169"/>
      <c r="FB81" s="1169"/>
      <c r="FC81" s="1169"/>
      <c r="FD81" s="1169"/>
      <c r="FE81" s="1169"/>
      <c r="FF81" s="1169"/>
      <c r="FG81" s="1169"/>
      <c r="FH81" s="1169"/>
      <c r="FI81" s="1169"/>
      <c r="FJ81" s="1169"/>
      <c r="FK81" s="1169"/>
      <c r="FL81" s="1169"/>
      <c r="FM81" s="1169"/>
      <c r="FN81" s="1169"/>
      <c r="FO81" s="1169"/>
      <c r="FP81" s="1169"/>
      <c r="FQ81" s="1169"/>
      <c r="FR81" s="1169"/>
      <c r="FS81" s="1169"/>
      <c r="FT81" s="1169"/>
      <c r="FU81" s="1169"/>
      <c r="FV81" s="1169"/>
      <c r="FW81" s="1169"/>
      <c r="FX81" s="1169"/>
      <c r="FY81" s="1169"/>
      <c r="FZ81" s="1169"/>
      <c r="GA81" s="1169"/>
      <c r="GB81" s="1169"/>
      <c r="GC81" s="1169"/>
      <c r="GD81" s="1169"/>
      <c r="GE81" s="1169"/>
      <c r="GF81" s="1169"/>
      <c r="GG81" s="1169"/>
      <c r="GH81" s="1169"/>
      <c r="GI81" s="1169"/>
      <c r="GJ81" s="1169"/>
      <c r="GK81" s="1169"/>
      <c r="GL81" s="1169"/>
      <c r="GM81" s="1169"/>
      <c r="GN81" s="1169"/>
      <c r="GO81" s="1169"/>
      <c r="GP81" s="1169"/>
      <c r="GQ81" s="1169"/>
      <c r="GR81" s="1169"/>
      <c r="GS81" s="1169"/>
      <c r="GT81" s="1169"/>
      <c r="GU81" s="1169"/>
      <c r="GV81" s="1169"/>
      <c r="GW81" s="1169"/>
      <c r="GX81" s="1169"/>
      <c r="GY81" s="1169"/>
      <c r="GZ81" s="1169"/>
      <c r="HA81" s="1169"/>
      <c r="HB81" s="1169"/>
      <c r="HC81" s="1169"/>
      <c r="HD81" s="1169"/>
    </row>
    <row r="82" spans="1:212" ht="58.95" customHeight="1">
      <c r="A82" s="2877"/>
      <c r="B82" s="2931" t="s">
        <v>857</v>
      </c>
      <c r="C82" s="2949" t="s">
        <v>115</v>
      </c>
      <c r="D82" s="2488">
        <v>0.16</v>
      </c>
      <c r="E82" s="2874">
        <v>0.45</v>
      </c>
      <c r="F82" s="1194" t="s">
        <v>483</v>
      </c>
      <c r="G82" s="1112">
        <v>1</v>
      </c>
      <c r="H82" s="1011">
        <v>1</v>
      </c>
      <c r="I82" s="1011"/>
      <c r="J82" s="1011"/>
      <c r="K82" s="1011"/>
      <c r="L82" s="166"/>
      <c r="M82" s="166"/>
      <c r="N82" s="166"/>
      <c r="O82" s="166"/>
      <c r="P82" s="997">
        <f t="shared" si="6"/>
        <v>0</v>
      </c>
      <c r="Q82" s="961"/>
      <c r="R82" s="1124"/>
      <c r="S82" s="1004"/>
      <c r="T82" s="1113">
        <f t="shared" si="7"/>
        <v>0</v>
      </c>
      <c r="U82" s="955"/>
      <c r="V82" s="192"/>
      <c r="W82" s="83"/>
      <c r="X82" s="83"/>
      <c r="Y82" s="193"/>
      <c r="Z82" s="1"/>
      <c r="AA82" s="192"/>
      <c r="AB82" s="193"/>
      <c r="AC82" s="955"/>
      <c r="AD82" s="955"/>
      <c r="AE82" s="955"/>
      <c r="AF82" s="955"/>
      <c r="AG82" s="955"/>
      <c r="AH82" s="955"/>
      <c r="AI82" s="955"/>
      <c r="AJ82" s="955"/>
      <c r="AK82" s="955"/>
      <c r="AL82" s="955"/>
      <c r="AM82" s="955"/>
      <c r="AN82" s="955"/>
      <c r="AO82" s="955"/>
      <c r="AP82" s="955"/>
      <c r="AQ82" s="955"/>
      <c r="AR82" s="955"/>
      <c r="AS82" s="955"/>
      <c r="AT82" s="955"/>
      <c r="AU82" s="955"/>
      <c r="AV82" s="955"/>
      <c r="AW82" s="955"/>
      <c r="AX82" s="955"/>
      <c r="AY82" s="955"/>
      <c r="AZ82" s="955"/>
      <c r="BA82" s="955"/>
      <c r="BB82" s="955"/>
      <c r="BC82" s="955"/>
      <c r="BD82" s="955"/>
      <c r="BE82" s="955"/>
      <c r="BF82" s="955"/>
      <c r="BG82" s="955"/>
      <c r="BH82" s="955"/>
      <c r="BI82" s="955"/>
      <c r="BJ82" s="955"/>
      <c r="BK82" s="955"/>
      <c r="BL82" s="955"/>
      <c r="BM82" s="955"/>
      <c r="BN82" s="955"/>
      <c r="BO82" s="955"/>
      <c r="BP82" s="955"/>
      <c r="BQ82" s="955"/>
      <c r="BR82" s="955"/>
      <c r="BS82" s="955"/>
      <c r="BT82" s="955"/>
      <c r="BU82" s="955"/>
      <c r="BV82" s="955"/>
      <c r="BW82" s="955"/>
      <c r="BX82" s="955"/>
      <c r="BY82" s="955"/>
      <c r="BZ82" s="955"/>
      <c r="CA82" s="955"/>
      <c r="CB82" s="955"/>
      <c r="CC82" s="955"/>
      <c r="CD82" s="955"/>
      <c r="CE82" s="955"/>
      <c r="CF82" s="955"/>
      <c r="CG82" s="955"/>
      <c r="CH82" s="955"/>
      <c r="CI82" s="955"/>
      <c r="CJ82" s="955"/>
      <c r="CK82" s="955"/>
      <c r="CL82" s="955"/>
      <c r="CM82" s="955"/>
      <c r="CN82" s="955"/>
      <c r="CO82" s="955"/>
      <c r="CP82" s="955"/>
      <c r="CQ82" s="955"/>
      <c r="CR82" s="955"/>
      <c r="CS82" s="955"/>
      <c r="CT82" s="955"/>
      <c r="CU82" s="955"/>
      <c r="CV82" s="955"/>
      <c r="CW82" s="955"/>
      <c r="CX82" s="955"/>
      <c r="CY82" s="955"/>
      <c r="CZ82" s="955"/>
      <c r="DA82" s="955"/>
      <c r="DB82" s="955"/>
      <c r="DC82" s="955"/>
      <c r="DD82" s="955"/>
      <c r="DE82" s="955"/>
      <c r="DF82" s="955"/>
      <c r="DG82" s="955"/>
      <c r="DH82" s="955"/>
      <c r="DI82" s="955"/>
      <c r="DJ82" s="955"/>
      <c r="DK82" s="955"/>
      <c r="DL82" s="955"/>
      <c r="DM82" s="955"/>
      <c r="DN82" s="955"/>
      <c r="DO82" s="955"/>
      <c r="DP82" s="955"/>
      <c r="DQ82" s="955"/>
      <c r="DR82" s="955"/>
      <c r="DS82" s="955"/>
      <c r="DT82" s="955"/>
      <c r="DU82" s="955"/>
      <c r="DV82" s="955"/>
      <c r="DW82" s="955"/>
      <c r="DX82" s="955"/>
      <c r="DY82" s="955"/>
      <c r="DZ82" s="955"/>
      <c r="EA82" s="955"/>
      <c r="EB82" s="955"/>
      <c r="EC82" s="955"/>
      <c r="ED82" s="955"/>
      <c r="EE82" s="955"/>
      <c r="EF82" s="955"/>
      <c r="EG82" s="955"/>
      <c r="EH82" s="955"/>
      <c r="EI82" s="955"/>
      <c r="EJ82" s="955"/>
      <c r="EK82" s="955"/>
      <c r="EL82" s="955"/>
      <c r="EM82" s="955"/>
      <c r="EN82" s="955"/>
      <c r="EO82" s="955"/>
      <c r="EP82" s="955"/>
      <c r="EQ82" s="955"/>
      <c r="ER82" s="955"/>
      <c r="ES82" s="955"/>
      <c r="ET82" s="955"/>
      <c r="EU82" s="955"/>
      <c r="EV82" s="955"/>
      <c r="EW82" s="955"/>
      <c r="EX82" s="955"/>
      <c r="EY82" s="955"/>
      <c r="EZ82" s="955"/>
      <c r="FA82" s="955"/>
      <c r="FB82" s="955"/>
      <c r="FC82" s="955"/>
      <c r="FD82" s="955"/>
      <c r="FE82" s="955"/>
      <c r="FF82" s="955"/>
      <c r="FG82" s="955"/>
      <c r="FH82" s="955"/>
      <c r="FI82" s="955"/>
      <c r="FJ82" s="955"/>
      <c r="FK82" s="955"/>
      <c r="FL82" s="955"/>
      <c r="FM82" s="955"/>
      <c r="FN82" s="955"/>
      <c r="FO82" s="955"/>
      <c r="FP82" s="955"/>
      <c r="FQ82" s="955"/>
      <c r="FR82" s="955"/>
      <c r="FS82" s="955"/>
      <c r="FT82" s="955"/>
      <c r="FU82" s="955"/>
      <c r="FV82" s="955"/>
      <c r="FW82" s="955"/>
      <c r="FX82" s="955"/>
      <c r="FY82" s="955"/>
      <c r="FZ82" s="955"/>
      <c r="GA82" s="955"/>
      <c r="GB82" s="955"/>
      <c r="GC82" s="955"/>
      <c r="GD82" s="955"/>
      <c r="GE82" s="955"/>
      <c r="GF82" s="955"/>
      <c r="GG82" s="955"/>
      <c r="GH82" s="955"/>
      <c r="GI82" s="955"/>
      <c r="GJ82" s="955"/>
      <c r="GK82" s="955"/>
      <c r="GL82" s="955"/>
      <c r="GM82" s="955"/>
      <c r="GN82" s="955"/>
      <c r="GO82" s="955"/>
      <c r="GP82" s="955"/>
      <c r="GQ82" s="955"/>
      <c r="GR82" s="955"/>
      <c r="GS82" s="955"/>
      <c r="GT82" s="955"/>
      <c r="GU82" s="955"/>
      <c r="GV82" s="955"/>
      <c r="GW82" s="955"/>
      <c r="GX82" s="955"/>
      <c r="GY82" s="955"/>
      <c r="GZ82" s="955"/>
      <c r="HA82" s="955"/>
      <c r="HB82" s="955"/>
      <c r="HC82" s="955"/>
      <c r="HD82" s="955"/>
    </row>
    <row r="83" spans="1:212" ht="31.05" customHeight="1">
      <c r="A83" s="2877"/>
      <c r="B83" s="2910"/>
      <c r="C83" s="2490"/>
      <c r="D83" s="2488"/>
      <c r="E83" s="2875"/>
      <c r="F83" s="1174" t="s">
        <v>830</v>
      </c>
      <c r="G83" s="1021">
        <v>1</v>
      </c>
      <c r="H83" s="979"/>
      <c r="I83" s="979">
        <v>1</v>
      </c>
      <c r="J83" s="979"/>
      <c r="K83" s="979"/>
      <c r="L83" s="163"/>
      <c r="M83" s="163"/>
      <c r="N83" s="163"/>
      <c r="O83" s="163"/>
      <c r="P83" s="980">
        <f t="shared" si="6"/>
        <v>0</v>
      </c>
      <c r="Q83" s="961"/>
      <c r="R83" s="1019">
        <v>10000</v>
      </c>
      <c r="S83" s="986"/>
      <c r="T83" s="987">
        <f t="shared" si="7"/>
        <v>10000</v>
      </c>
      <c r="U83" s="955"/>
      <c r="V83" s="192"/>
      <c r="W83" s="83"/>
      <c r="X83" s="83"/>
      <c r="Y83" s="193"/>
      <c r="Z83" s="1"/>
      <c r="AA83" s="192"/>
      <c r="AB83" s="193"/>
      <c r="AC83" s="955"/>
      <c r="AD83" s="955"/>
      <c r="AE83" s="955"/>
      <c r="AF83" s="955"/>
      <c r="AG83" s="955"/>
      <c r="AH83" s="955"/>
      <c r="AI83" s="955"/>
      <c r="AJ83" s="955"/>
      <c r="AK83" s="955"/>
      <c r="AL83" s="955"/>
      <c r="AM83" s="955"/>
      <c r="AN83" s="955"/>
      <c r="AO83" s="955"/>
      <c r="AP83" s="955"/>
      <c r="AQ83" s="955"/>
      <c r="AR83" s="955"/>
      <c r="AS83" s="955"/>
      <c r="AT83" s="955"/>
      <c r="AU83" s="955"/>
      <c r="AV83" s="955"/>
      <c r="AW83" s="955"/>
      <c r="AX83" s="955"/>
      <c r="AY83" s="955"/>
      <c r="AZ83" s="955"/>
      <c r="BA83" s="955"/>
      <c r="BB83" s="955"/>
      <c r="BC83" s="955"/>
      <c r="BD83" s="955"/>
      <c r="BE83" s="955"/>
      <c r="BF83" s="955"/>
      <c r="BG83" s="955"/>
      <c r="BH83" s="955"/>
      <c r="BI83" s="955"/>
      <c r="BJ83" s="955"/>
      <c r="BK83" s="955"/>
      <c r="BL83" s="955"/>
      <c r="BM83" s="955"/>
      <c r="BN83" s="955"/>
      <c r="BO83" s="955"/>
      <c r="BP83" s="955"/>
      <c r="BQ83" s="955"/>
      <c r="BR83" s="955"/>
      <c r="BS83" s="955"/>
      <c r="BT83" s="955"/>
      <c r="BU83" s="955"/>
      <c r="BV83" s="955"/>
      <c r="BW83" s="955"/>
      <c r="BX83" s="955"/>
      <c r="BY83" s="955"/>
      <c r="BZ83" s="955"/>
      <c r="CA83" s="955"/>
      <c r="CB83" s="955"/>
      <c r="CC83" s="955"/>
      <c r="CD83" s="955"/>
      <c r="CE83" s="955"/>
      <c r="CF83" s="955"/>
      <c r="CG83" s="955"/>
      <c r="CH83" s="955"/>
      <c r="CI83" s="955"/>
      <c r="CJ83" s="955"/>
      <c r="CK83" s="955"/>
      <c r="CL83" s="955"/>
      <c r="CM83" s="955"/>
      <c r="CN83" s="955"/>
      <c r="CO83" s="955"/>
      <c r="CP83" s="955"/>
      <c r="CQ83" s="955"/>
      <c r="CR83" s="955"/>
      <c r="CS83" s="955"/>
      <c r="CT83" s="955"/>
      <c r="CU83" s="955"/>
      <c r="CV83" s="955"/>
      <c r="CW83" s="955"/>
      <c r="CX83" s="955"/>
      <c r="CY83" s="955"/>
      <c r="CZ83" s="955"/>
      <c r="DA83" s="955"/>
      <c r="DB83" s="955"/>
      <c r="DC83" s="955"/>
      <c r="DD83" s="955"/>
      <c r="DE83" s="955"/>
      <c r="DF83" s="955"/>
      <c r="DG83" s="955"/>
      <c r="DH83" s="955"/>
      <c r="DI83" s="955"/>
      <c r="DJ83" s="955"/>
      <c r="DK83" s="955"/>
      <c r="DL83" s="955"/>
      <c r="DM83" s="955"/>
      <c r="DN83" s="955"/>
      <c r="DO83" s="955"/>
      <c r="DP83" s="955"/>
      <c r="DQ83" s="955"/>
      <c r="DR83" s="955"/>
      <c r="DS83" s="955"/>
      <c r="DT83" s="955"/>
      <c r="DU83" s="955"/>
      <c r="DV83" s="955"/>
      <c r="DW83" s="955"/>
      <c r="DX83" s="955"/>
      <c r="DY83" s="955"/>
      <c r="DZ83" s="955"/>
      <c r="EA83" s="955"/>
      <c r="EB83" s="955"/>
      <c r="EC83" s="955"/>
      <c r="ED83" s="955"/>
      <c r="EE83" s="955"/>
      <c r="EF83" s="955"/>
      <c r="EG83" s="955"/>
      <c r="EH83" s="955"/>
      <c r="EI83" s="955"/>
      <c r="EJ83" s="955"/>
      <c r="EK83" s="955"/>
      <c r="EL83" s="955"/>
      <c r="EM83" s="955"/>
      <c r="EN83" s="955"/>
      <c r="EO83" s="955"/>
      <c r="EP83" s="955"/>
      <c r="EQ83" s="955"/>
      <c r="ER83" s="955"/>
      <c r="ES83" s="955"/>
      <c r="ET83" s="955"/>
      <c r="EU83" s="955"/>
      <c r="EV83" s="955"/>
      <c r="EW83" s="955"/>
      <c r="EX83" s="955"/>
      <c r="EY83" s="955"/>
      <c r="EZ83" s="955"/>
      <c r="FA83" s="955"/>
      <c r="FB83" s="955"/>
      <c r="FC83" s="955"/>
      <c r="FD83" s="955"/>
      <c r="FE83" s="955"/>
      <c r="FF83" s="955"/>
      <c r="FG83" s="955"/>
      <c r="FH83" s="955"/>
      <c r="FI83" s="955"/>
      <c r="FJ83" s="955"/>
      <c r="FK83" s="955"/>
      <c r="FL83" s="955"/>
      <c r="FM83" s="955"/>
      <c r="FN83" s="955"/>
      <c r="FO83" s="955"/>
      <c r="FP83" s="955"/>
      <c r="FQ83" s="955"/>
      <c r="FR83" s="955"/>
      <c r="FS83" s="955"/>
      <c r="FT83" s="955"/>
      <c r="FU83" s="955"/>
      <c r="FV83" s="955"/>
      <c r="FW83" s="955"/>
      <c r="FX83" s="955"/>
      <c r="FY83" s="955"/>
      <c r="FZ83" s="955"/>
      <c r="GA83" s="955"/>
      <c r="GB83" s="955"/>
      <c r="GC83" s="955"/>
      <c r="GD83" s="955"/>
      <c r="GE83" s="955"/>
      <c r="GF83" s="955"/>
      <c r="GG83" s="955"/>
      <c r="GH83" s="955"/>
      <c r="GI83" s="955"/>
      <c r="GJ83" s="955"/>
      <c r="GK83" s="955"/>
      <c r="GL83" s="955"/>
      <c r="GM83" s="955"/>
      <c r="GN83" s="955"/>
      <c r="GO83" s="955"/>
      <c r="GP83" s="955"/>
      <c r="GQ83" s="955"/>
      <c r="GR83" s="955"/>
      <c r="GS83" s="955"/>
      <c r="GT83" s="955"/>
      <c r="GU83" s="955"/>
      <c r="GV83" s="955"/>
      <c r="GW83" s="955"/>
      <c r="GX83" s="955"/>
      <c r="GY83" s="955"/>
      <c r="GZ83" s="955"/>
      <c r="HA83" s="955"/>
      <c r="HB83" s="955"/>
      <c r="HC83" s="955"/>
      <c r="HD83" s="955"/>
    </row>
    <row r="84" spans="1:212" ht="32.549999999999997" customHeight="1">
      <c r="A84" s="2877"/>
      <c r="B84" s="2910"/>
      <c r="C84" s="2490"/>
      <c r="D84" s="2488"/>
      <c r="E84" s="2875"/>
      <c r="F84" s="1174" t="s">
        <v>484</v>
      </c>
      <c r="G84" s="1021">
        <v>10</v>
      </c>
      <c r="H84" s="979">
        <v>2</v>
      </c>
      <c r="I84" s="979">
        <v>3</v>
      </c>
      <c r="J84" s="979">
        <v>3</v>
      </c>
      <c r="K84" s="979">
        <v>2</v>
      </c>
      <c r="L84" s="163"/>
      <c r="M84" s="163"/>
      <c r="N84" s="163"/>
      <c r="O84" s="163"/>
      <c r="P84" s="980">
        <f t="shared" si="6"/>
        <v>0</v>
      </c>
      <c r="Q84" s="961"/>
      <c r="R84" s="1019">
        <v>7000</v>
      </c>
      <c r="S84" s="986"/>
      <c r="T84" s="987">
        <f t="shared" si="7"/>
        <v>7000</v>
      </c>
      <c r="U84" s="955"/>
      <c r="V84" s="192"/>
      <c r="W84" s="83"/>
      <c r="X84" s="83"/>
      <c r="Y84" s="193"/>
      <c r="Z84" s="1"/>
      <c r="AA84" s="192"/>
      <c r="AB84" s="193"/>
      <c r="AC84" s="955"/>
      <c r="AD84" s="955"/>
      <c r="AE84" s="955"/>
      <c r="AF84" s="955"/>
      <c r="AG84" s="955"/>
      <c r="AH84" s="955"/>
      <c r="AI84" s="955"/>
      <c r="AJ84" s="955"/>
      <c r="AK84" s="955"/>
      <c r="AL84" s="955"/>
      <c r="AM84" s="955"/>
      <c r="AN84" s="955"/>
      <c r="AO84" s="955"/>
      <c r="AP84" s="955"/>
      <c r="AQ84" s="955"/>
      <c r="AR84" s="955"/>
      <c r="AS84" s="955"/>
      <c r="AT84" s="955"/>
      <c r="AU84" s="955"/>
      <c r="AV84" s="955"/>
      <c r="AW84" s="955"/>
      <c r="AX84" s="955"/>
      <c r="AY84" s="955"/>
      <c r="AZ84" s="955"/>
      <c r="BA84" s="955"/>
      <c r="BB84" s="955"/>
      <c r="BC84" s="955"/>
      <c r="BD84" s="955"/>
      <c r="BE84" s="955"/>
      <c r="BF84" s="955"/>
      <c r="BG84" s="955"/>
      <c r="BH84" s="955"/>
      <c r="BI84" s="955"/>
      <c r="BJ84" s="955"/>
      <c r="BK84" s="955"/>
      <c r="BL84" s="955"/>
      <c r="BM84" s="955"/>
      <c r="BN84" s="955"/>
      <c r="BO84" s="955"/>
      <c r="BP84" s="955"/>
      <c r="BQ84" s="955"/>
      <c r="BR84" s="955"/>
      <c r="BS84" s="955"/>
      <c r="BT84" s="955"/>
      <c r="BU84" s="955"/>
      <c r="BV84" s="955"/>
      <c r="BW84" s="955"/>
      <c r="BX84" s="955"/>
      <c r="BY84" s="955"/>
      <c r="BZ84" s="955"/>
      <c r="CA84" s="955"/>
      <c r="CB84" s="955"/>
      <c r="CC84" s="955"/>
      <c r="CD84" s="955"/>
      <c r="CE84" s="955"/>
      <c r="CF84" s="955"/>
      <c r="CG84" s="955"/>
      <c r="CH84" s="955"/>
      <c r="CI84" s="955"/>
      <c r="CJ84" s="955"/>
      <c r="CK84" s="955"/>
      <c r="CL84" s="955"/>
      <c r="CM84" s="955"/>
      <c r="CN84" s="955"/>
      <c r="CO84" s="955"/>
      <c r="CP84" s="955"/>
      <c r="CQ84" s="955"/>
      <c r="CR84" s="955"/>
      <c r="CS84" s="955"/>
      <c r="CT84" s="955"/>
      <c r="CU84" s="955"/>
      <c r="CV84" s="955"/>
      <c r="CW84" s="955"/>
      <c r="CX84" s="955"/>
      <c r="CY84" s="955"/>
      <c r="CZ84" s="955"/>
      <c r="DA84" s="955"/>
      <c r="DB84" s="955"/>
      <c r="DC84" s="955"/>
      <c r="DD84" s="955"/>
      <c r="DE84" s="955"/>
      <c r="DF84" s="955"/>
      <c r="DG84" s="955"/>
      <c r="DH84" s="955"/>
      <c r="DI84" s="955"/>
      <c r="DJ84" s="955"/>
      <c r="DK84" s="955"/>
      <c r="DL84" s="955"/>
      <c r="DM84" s="955"/>
      <c r="DN84" s="955"/>
      <c r="DO84" s="955"/>
      <c r="DP84" s="955"/>
      <c r="DQ84" s="955"/>
      <c r="DR84" s="955"/>
      <c r="DS84" s="955"/>
      <c r="DT84" s="955"/>
      <c r="DU84" s="955"/>
      <c r="DV84" s="955"/>
      <c r="DW84" s="955"/>
      <c r="DX84" s="955"/>
      <c r="DY84" s="955"/>
      <c r="DZ84" s="955"/>
      <c r="EA84" s="955"/>
      <c r="EB84" s="955"/>
      <c r="EC84" s="955"/>
      <c r="ED84" s="955"/>
      <c r="EE84" s="955"/>
      <c r="EF84" s="955"/>
      <c r="EG84" s="955"/>
      <c r="EH84" s="955"/>
      <c r="EI84" s="955"/>
      <c r="EJ84" s="955"/>
      <c r="EK84" s="955"/>
      <c r="EL84" s="955"/>
      <c r="EM84" s="955"/>
      <c r="EN84" s="955"/>
      <c r="EO84" s="955"/>
      <c r="EP84" s="955"/>
      <c r="EQ84" s="955"/>
      <c r="ER84" s="955"/>
      <c r="ES84" s="955"/>
      <c r="ET84" s="955"/>
      <c r="EU84" s="955"/>
      <c r="EV84" s="955"/>
      <c r="EW84" s="955"/>
      <c r="EX84" s="955"/>
      <c r="EY84" s="955"/>
      <c r="EZ84" s="955"/>
      <c r="FA84" s="955"/>
      <c r="FB84" s="955"/>
      <c r="FC84" s="955"/>
      <c r="FD84" s="955"/>
      <c r="FE84" s="955"/>
      <c r="FF84" s="955"/>
      <c r="FG84" s="955"/>
      <c r="FH84" s="955"/>
      <c r="FI84" s="955"/>
      <c r="FJ84" s="955"/>
      <c r="FK84" s="955"/>
      <c r="FL84" s="955"/>
      <c r="FM84" s="955"/>
      <c r="FN84" s="955"/>
      <c r="FO84" s="955"/>
      <c r="FP84" s="955"/>
      <c r="FQ84" s="955"/>
      <c r="FR84" s="955"/>
      <c r="FS84" s="955"/>
      <c r="FT84" s="955"/>
      <c r="FU84" s="955"/>
      <c r="FV84" s="955"/>
      <c r="FW84" s="955"/>
      <c r="FX84" s="955"/>
      <c r="FY84" s="955"/>
      <c r="FZ84" s="955"/>
      <c r="GA84" s="955"/>
      <c r="GB84" s="955"/>
      <c r="GC84" s="955"/>
      <c r="GD84" s="955"/>
      <c r="GE84" s="955"/>
      <c r="GF84" s="955"/>
      <c r="GG84" s="955"/>
      <c r="GH84" s="955"/>
      <c r="GI84" s="955"/>
      <c r="GJ84" s="955"/>
      <c r="GK84" s="955"/>
      <c r="GL84" s="955"/>
      <c r="GM84" s="955"/>
      <c r="GN84" s="955"/>
      <c r="GO84" s="955"/>
      <c r="GP84" s="955"/>
      <c r="GQ84" s="955"/>
      <c r="GR84" s="955"/>
      <c r="GS84" s="955"/>
      <c r="GT84" s="955"/>
      <c r="GU84" s="955"/>
      <c r="GV84" s="955"/>
      <c r="GW84" s="955"/>
      <c r="GX84" s="955"/>
      <c r="GY84" s="955"/>
      <c r="GZ84" s="955"/>
      <c r="HA84" s="955"/>
      <c r="HB84" s="955"/>
      <c r="HC84" s="955"/>
      <c r="HD84" s="955"/>
    </row>
    <row r="85" spans="1:212" ht="31.05" customHeight="1">
      <c r="A85" s="2877"/>
      <c r="B85" s="2910"/>
      <c r="C85" s="2490"/>
      <c r="D85" s="2488"/>
      <c r="E85" s="2875"/>
      <c r="F85" s="1175" t="s">
        <v>866</v>
      </c>
      <c r="G85" s="1021">
        <v>4</v>
      </c>
      <c r="H85" s="979">
        <v>1</v>
      </c>
      <c r="I85" s="979">
        <v>1</v>
      </c>
      <c r="J85" s="979">
        <v>1</v>
      </c>
      <c r="K85" s="979">
        <v>1</v>
      </c>
      <c r="L85" s="163"/>
      <c r="M85" s="163"/>
      <c r="N85" s="163"/>
      <c r="O85" s="163"/>
      <c r="P85" s="980">
        <f t="shared" si="6"/>
        <v>0</v>
      </c>
      <c r="Q85" s="961"/>
      <c r="R85" s="1019">
        <v>12000</v>
      </c>
      <c r="S85" s="986"/>
      <c r="T85" s="987">
        <f t="shared" si="7"/>
        <v>12000</v>
      </c>
      <c r="U85" s="955"/>
      <c r="V85" s="192"/>
      <c r="W85" s="83"/>
      <c r="X85" s="83"/>
      <c r="Y85" s="193"/>
      <c r="Z85" s="1"/>
      <c r="AA85" s="192"/>
      <c r="AB85" s="193"/>
      <c r="AC85" s="955"/>
      <c r="AD85" s="955"/>
      <c r="AE85" s="955"/>
      <c r="AF85" s="955"/>
      <c r="AG85" s="955"/>
      <c r="AH85" s="955"/>
      <c r="AI85" s="955"/>
      <c r="AJ85" s="955"/>
      <c r="AK85" s="955"/>
      <c r="AL85" s="955"/>
      <c r="AM85" s="955"/>
      <c r="AN85" s="955"/>
      <c r="AO85" s="955"/>
      <c r="AP85" s="955"/>
      <c r="AQ85" s="955"/>
      <c r="AR85" s="955"/>
      <c r="AS85" s="955"/>
      <c r="AT85" s="955"/>
      <c r="AU85" s="955"/>
      <c r="AV85" s="955"/>
      <c r="AW85" s="955"/>
      <c r="AX85" s="955"/>
      <c r="AY85" s="955"/>
      <c r="AZ85" s="955"/>
      <c r="BA85" s="955"/>
      <c r="BB85" s="955"/>
      <c r="BC85" s="955"/>
      <c r="BD85" s="955"/>
      <c r="BE85" s="955"/>
      <c r="BF85" s="955"/>
      <c r="BG85" s="955"/>
      <c r="BH85" s="955"/>
      <c r="BI85" s="955"/>
      <c r="BJ85" s="955"/>
      <c r="BK85" s="955"/>
      <c r="BL85" s="955"/>
      <c r="BM85" s="955"/>
      <c r="BN85" s="955"/>
      <c r="BO85" s="955"/>
      <c r="BP85" s="955"/>
      <c r="BQ85" s="955"/>
      <c r="BR85" s="955"/>
      <c r="BS85" s="955"/>
      <c r="BT85" s="955"/>
      <c r="BU85" s="955"/>
      <c r="BV85" s="955"/>
      <c r="BW85" s="955"/>
      <c r="BX85" s="955"/>
      <c r="BY85" s="955"/>
      <c r="BZ85" s="955"/>
      <c r="CA85" s="955"/>
      <c r="CB85" s="955"/>
      <c r="CC85" s="955"/>
      <c r="CD85" s="955"/>
      <c r="CE85" s="955"/>
      <c r="CF85" s="955"/>
      <c r="CG85" s="955"/>
      <c r="CH85" s="955"/>
      <c r="CI85" s="955"/>
      <c r="CJ85" s="955"/>
      <c r="CK85" s="955"/>
      <c r="CL85" s="955"/>
      <c r="CM85" s="955"/>
      <c r="CN85" s="955"/>
      <c r="CO85" s="955"/>
      <c r="CP85" s="955"/>
      <c r="CQ85" s="955"/>
      <c r="CR85" s="955"/>
      <c r="CS85" s="955"/>
      <c r="CT85" s="955"/>
      <c r="CU85" s="955"/>
      <c r="CV85" s="955"/>
      <c r="CW85" s="955"/>
      <c r="CX85" s="955"/>
      <c r="CY85" s="955"/>
      <c r="CZ85" s="955"/>
      <c r="DA85" s="955"/>
      <c r="DB85" s="955"/>
      <c r="DC85" s="955"/>
      <c r="DD85" s="955"/>
      <c r="DE85" s="955"/>
      <c r="DF85" s="955"/>
      <c r="DG85" s="955"/>
      <c r="DH85" s="955"/>
      <c r="DI85" s="955"/>
      <c r="DJ85" s="955"/>
      <c r="DK85" s="955"/>
      <c r="DL85" s="955"/>
      <c r="DM85" s="955"/>
      <c r="DN85" s="955"/>
      <c r="DO85" s="955"/>
      <c r="DP85" s="955"/>
      <c r="DQ85" s="955"/>
      <c r="DR85" s="955"/>
      <c r="DS85" s="955"/>
      <c r="DT85" s="955"/>
      <c r="DU85" s="955"/>
      <c r="DV85" s="955"/>
      <c r="DW85" s="955"/>
      <c r="DX85" s="955"/>
      <c r="DY85" s="955"/>
      <c r="DZ85" s="955"/>
      <c r="EA85" s="955"/>
      <c r="EB85" s="955"/>
      <c r="EC85" s="955"/>
      <c r="ED85" s="955"/>
      <c r="EE85" s="955"/>
      <c r="EF85" s="955"/>
      <c r="EG85" s="955"/>
      <c r="EH85" s="955"/>
      <c r="EI85" s="955"/>
      <c r="EJ85" s="955"/>
      <c r="EK85" s="955"/>
      <c r="EL85" s="955"/>
      <c r="EM85" s="955"/>
      <c r="EN85" s="955"/>
      <c r="EO85" s="955"/>
      <c r="EP85" s="955"/>
      <c r="EQ85" s="955"/>
      <c r="ER85" s="955"/>
      <c r="ES85" s="955"/>
      <c r="ET85" s="955"/>
      <c r="EU85" s="955"/>
      <c r="EV85" s="955"/>
      <c r="EW85" s="955"/>
      <c r="EX85" s="955"/>
      <c r="EY85" s="955"/>
      <c r="EZ85" s="955"/>
      <c r="FA85" s="955"/>
      <c r="FB85" s="955"/>
      <c r="FC85" s="955"/>
      <c r="FD85" s="955"/>
      <c r="FE85" s="955"/>
      <c r="FF85" s="955"/>
      <c r="FG85" s="955"/>
      <c r="FH85" s="955"/>
      <c r="FI85" s="955"/>
      <c r="FJ85" s="955"/>
      <c r="FK85" s="955"/>
      <c r="FL85" s="955"/>
      <c r="FM85" s="955"/>
      <c r="FN85" s="955"/>
      <c r="FO85" s="955"/>
      <c r="FP85" s="955"/>
      <c r="FQ85" s="955"/>
      <c r="FR85" s="955"/>
      <c r="FS85" s="955"/>
      <c r="FT85" s="955"/>
      <c r="FU85" s="955"/>
      <c r="FV85" s="955"/>
      <c r="FW85" s="955"/>
      <c r="FX85" s="955"/>
      <c r="FY85" s="955"/>
      <c r="FZ85" s="955"/>
      <c r="GA85" s="955"/>
      <c r="GB85" s="955"/>
      <c r="GC85" s="955"/>
      <c r="GD85" s="955"/>
      <c r="GE85" s="955"/>
      <c r="GF85" s="955"/>
      <c r="GG85" s="955"/>
      <c r="GH85" s="955"/>
      <c r="GI85" s="955"/>
      <c r="GJ85" s="955"/>
      <c r="GK85" s="955"/>
      <c r="GL85" s="955"/>
      <c r="GM85" s="955"/>
      <c r="GN85" s="955"/>
      <c r="GO85" s="955"/>
      <c r="GP85" s="955"/>
      <c r="GQ85" s="955"/>
      <c r="GR85" s="955"/>
      <c r="GS85" s="955"/>
      <c r="GT85" s="955"/>
      <c r="GU85" s="955"/>
      <c r="GV85" s="955"/>
      <c r="GW85" s="955"/>
      <c r="GX85" s="955"/>
      <c r="GY85" s="955"/>
      <c r="GZ85" s="955"/>
      <c r="HA85" s="955"/>
      <c r="HB85" s="955"/>
      <c r="HC85" s="955"/>
      <c r="HD85" s="955"/>
    </row>
    <row r="86" spans="1:212" ht="48" customHeight="1">
      <c r="A86" s="2877"/>
      <c r="B86" s="2910"/>
      <c r="C86" s="2490"/>
      <c r="D86" s="2488"/>
      <c r="E86" s="2875"/>
      <c r="F86" s="1174" t="s">
        <v>867</v>
      </c>
      <c r="G86" s="1021">
        <v>1</v>
      </c>
      <c r="H86" s="979"/>
      <c r="I86" s="979"/>
      <c r="J86" s="979">
        <v>1</v>
      </c>
      <c r="K86" s="979"/>
      <c r="L86" s="163"/>
      <c r="M86" s="163"/>
      <c r="N86" s="163"/>
      <c r="O86" s="163"/>
      <c r="P86" s="980">
        <f t="shared" si="6"/>
        <v>0</v>
      </c>
      <c r="Q86" s="961"/>
      <c r="R86" s="1019"/>
      <c r="S86" s="986"/>
      <c r="T86" s="987">
        <f t="shared" si="7"/>
        <v>0</v>
      </c>
      <c r="U86" s="955"/>
      <c r="V86" s="192"/>
      <c r="W86" s="83"/>
      <c r="X86" s="83"/>
      <c r="Y86" s="193"/>
      <c r="Z86" s="1"/>
      <c r="AA86" s="192"/>
      <c r="AB86" s="193"/>
      <c r="AC86" s="955"/>
      <c r="AD86" s="955"/>
      <c r="AE86" s="955"/>
      <c r="AF86" s="955"/>
      <c r="AG86" s="955"/>
      <c r="AH86" s="955"/>
      <c r="AI86" s="955"/>
      <c r="AJ86" s="955"/>
      <c r="AK86" s="955"/>
      <c r="AL86" s="955"/>
      <c r="AM86" s="955"/>
      <c r="AN86" s="955"/>
      <c r="AO86" s="955"/>
      <c r="AP86" s="955"/>
      <c r="AQ86" s="955"/>
      <c r="AR86" s="955"/>
      <c r="AS86" s="955"/>
      <c r="AT86" s="955"/>
      <c r="AU86" s="955"/>
      <c r="AV86" s="955"/>
      <c r="AW86" s="955"/>
      <c r="AX86" s="955"/>
      <c r="AY86" s="955"/>
      <c r="AZ86" s="955"/>
      <c r="BA86" s="955"/>
      <c r="BB86" s="955"/>
      <c r="BC86" s="955"/>
      <c r="BD86" s="955"/>
      <c r="BE86" s="955"/>
      <c r="BF86" s="955"/>
      <c r="BG86" s="955"/>
      <c r="BH86" s="955"/>
      <c r="BI86" s="955"/>
      <c r="BJ86" s="955"/>
      <c r="BK86" s="955"/>
      <c r="BL86" s="955"/>
      <c r="BM86" s="955"/>
      <c r="BN86" s="955"/>
      <c r="BO86" s="955"/>
      <c r="BP86" s="955"/>
      <c r="BQ86" s="955"/>
      <c r="BR86" s="955"/>
      <c r="BS86" s="955"/>
      <c r="BT86" s="955"/>
      <c r="BU86" s="955"/>
      <c r="BV86" s="955"/>
      <c r="BW86" s="955"/>
      <c r="BX86" s="955"/>
      <c r="BY86" s="955"/>
      <c r="BZ86" s="955"/>
      <c r="CA86" s="955"/>
      <c r="CB86" s="955"/>
      <c r="CC86" s="955"/>
      <c r="CD86" s="955"/>
      <c r="CE86" s="955"/>
      <c r="CF86" s="955"/>
      <c r="CG86" s="955"/>
      <c r="CH86" s="955"/>
      <c r="CI86" s="955"/>
      <c r="CJ86" s="955"/>
      <c r="CK86" s="955"/>
      <c r="CL86" s="955"/>
      <c r="CM86" s="955"/>
      <c r="CN86" s="955"/>
      <c r="CO86" s="955"/>
      <c r="CP86" s="955"/>
      <c r="CQ86" s="955"/>
      <c r="CR86" s="955"/>
      <c r="CS86" s="955"/>
      <c r="CT86" s="955"/>
      <c r="CU86" s="955"/>
      <c r="CV86" s="955"/>
      <c r="CW86" s="955"/>
      <c r="CX86" s="955"/>
      <c r="CY86" s="955"/>
      <c r="CZ86" s="955"/>
      <c r="DA86" s="955"/>
      <c r="DB86" s="955"/>
      <c r="DC86" s="955"/>
      <c r="DD86" s="955"/>
      <c r="DE86" s="955"/>
      <c r="DF86" s="955"/>
      <c r="DG86" s="955"/>
      <c r="DH86" s="955"/>
      <c r="DI86" s="955"/>
      <c r="DJ86" s="955"/>
      <c r="DK86" s="955"/>
      <c r="DL86" s="955"/>
      <c r="DM86" s="955"/>
      <c r="DN86" s="955"/>
      <c r="DO86" s="955"/>
      <c r="DP86" s="955"/>
      <c r="DQ86" s="955"/>
      <c r="DR86" s="955"/>
      <c r="DS86" s="955"/>
      <c r="DT86" s="955"/>
      <c r="DU86" s="955"/>
      <c r="DV86" s="955"/>
      <c r="DW86" s="955"/>
      <c r="DX86" s="955"/>
      <c r="DY86" s="955"/>
      <c r="DZ86" s="955"/>
      <c r="EA86" s="955"/>
      <c r="EB86" s="955"/>
      <c r="EC86" s="955"/>
      <c r="ED86" s="955"/>
      <c r="EE86" s="955"/>
      <c r="EF86" s="955"/>
      <c r="EG86" s="955"/>
      <c r="EH86" s="955"/>
      <c r="EI86" s="955"/>
      <c r="EJ86" s="955"/>
      <c r="EK86" s="955"/>
      <c r="EL86" s="955"/>
      <c r="EM86" s="955"/>
      <c r="EN86" s="955"/>
      <c r="EO86" s="955"/>
      <c r="EP86" s="955"/>
      <c r="EQ86" s="955"/>
      <c r="ER86" s="955"/>
      <c r="ES86" s="955"/>
      <c r="ET86" s="955"/>
      <c r="EU86" s="955"/>
      <c r="EV86" s="955"/>
      <c r="EW86" s="955"/>
      <c r="EX86" s="955"/>
      <c r="EY86" s="955"/>
      <c r="EZ86" s="955"/>
      <c r="FA86" s="955"/>
      <c r="FB86" s="955"/>
      <c r="FC86" s="955"/>
      <c r="FD86" s="955"/>
      <c r="FE86" s="955"/>
      <c r="FF86" s="955"/>
      <c r="FG86" s="955"/>
      <c r="FH86" s="955"/>
      <c r="FI86" s="955"/>
      <c r="FJ86" s="955"/>
      <c r="FK86" s="955"/>
      <c r="FL86" s="955"/>
      <c r="FM86" s="955"/>
      <c r="FN86" s="955"/>
      <c r="FO86" s="955"/>
      <c r="FP86" s="955"/>
      <c r="FQ86" s="955"/>
      <c r="FR86" s="955"/>
      <c r="FS86" s="955"/>
      <c r="FT86" s="955"/>
      <c r="FU86" s="955"/>
      <c r="FV86" s="955"/>
      <c r="FW86" s="955"/>
      <c r="FX86" s="955"/>
      <c r="FY86" s="955"/>
      <c r="FZ86" s="955"/>
      <c r="GA86" s="955"/>
      <c r="GB86" s="955"/>
      <c r="GC86" s="955"/>
      <c r="GD86" s="955"/>
      <c r="GE86" s="955"/>
      <c r="GF86" s="955"/>
      <c r="GG86" s="955"/>
      <c r="GH86" s="955"/>
      <c r="GI86" s="955"/>
      <c r="GJ86" s="955"/>
      <c r="GK86" s="955"/>
      <c r="GL86" s="955"/>
      <c r="GM86" s="955"/>
      <c r="GN86" s="955"/>
      <c r="GO86" s="955"/>
      <c r="GP86" s="955"/>
      <c r="GQ86" s="955"/>
      <c r="GR86" s="955"/>
      <c r="GS86" s="955"/>
      <c r="GT86" s="955"/>
      <c r="GU86" s="955"/>
      <c r="GV86" s="955"/>
      <c r="GW86" s="955"/>
      <c r="GX86" s="955"/>
      <c r="GY86" s="955"/>
      <c r="GZ86" s="955"/>
      <c r="HA86" s="955"/>
      <c r="HB86" s="955"/>
      <c r="HC86" s="955"/>
      <c r="HD86" s="955"/>
    </row>
    <row r="87" spans="1:212" ht="31.05" customHeight="1">
      <c r="A87" s="2877"/>
      <c r="B87" s="2910"/>
      <c r="C87" s="2490"/>
      <c r="D87" s="2488"/>
      <c r="E87" s="2875"/>
      <c r="F87" s="1174" t="s">
        <v>831</v>
      </c>
      <c r="G87" s="1021">
        <v>2</v>
      </c>
      <c r="H87" s="979"/>
      <c r="I87" s="979">
        <v>1</v>
      </c>
      <c r="J87" s="979">
        <v>1</v>
      </c>
      <c r="K87" s="979"/>
      <c r="L87" s="163"/>
      <c r="M87" s="163"/>
      <c r="N87" s="163"/>
      <c r="O87" s="163"/>
      <c r="P87" s="980">
        <f t="shared" si="6"/>
        <v>0</v>
      </c>
      <c r="Q87" s="961"/>
      <c r="R87" s="1019">
        <v>40000</v>
      </c>
      <c r="S87" s="986"/>
      <c r="T87" s="987">
        <f t="shared" si="7"/>
        <v>40000</v>
      </c>
      <c r="U87" s="955"/>
      <c r="V87" s="192"/>
      <c r="W87" s="83"/>
      <c r="X87" s="83"/>
      <c r="Y87" s="193"/>
      <c r="Z87" s="1"/>
      <c r="AA87" s="192"/>
      <c r="AB87" s="193"/>
      <c r="AC87" s="955"/>
      <c r="AD87" s="955"/>
      <c r="AE87" s="955"/>
      <c r="AF87" s="955"/>
      <c r="AG87" s="955"/>
      <c r="AH87" s="955"/>
      <c r="AI87" s="955"/>
      <c r="AJ87" s="955"/>
      <c r="AK87" s="955"/>
      <c r="AL87" s="955"/>
      <c r="AM87" s="955"/>
      <c r="AN87" s="955"/>
      <c r="AO87" s="955"/>
      <c r="AP87" s="955"/>
      <c r="AQ87" s="955"/>
      <c r="AR87" s="955"/>
      <c r="AS87" s="955"/>
      <c r="AT87" s="955"/>
      <c r="AU87" s="955"/>
      <c r="AV87" s="955"/>
      <c r="AW87" s="955"/>
      <c r="AX87" s="955"/>
      <c r="AY87" s="955"/>
      <c r="AZ87" s="955"/>
      <c r="BA87" s="955"/>
      <c r="BB87" s="955"/>
      <c r="BC87" s="955"/>
      <c r="BD87" s="955"/>
      <c r="BE87" s="955"/>
      <c r="BF87" s="955"/>
      <c r="BG87" s="955"/>
      <c r="BH87" s="955"/>
      <c r="BI87" s="955"/>
      <c r="BJ87" s="955"/>
      <c r="BK87" s="955"/>
      <c r="BL87" s="955"/>
      <c r="BM87" s="955"/>
      <c r="BN87" s="955"/>
      <c r="BO87" s="955"/>
      <c r="BP87" s="955"/>
      <c r="BQ87" s="955"/>
      <c r="BR87" s="955"/>
      <c r="BS87" s="955"/>
      <c r="BT87" s="955"/>
      <c r="BU87" s="955"/>
      <c r="BV87" s="955"/>
      <c r="BW87" s="955"/>
      <c r="BX87" s="955"/>
      <c r="BY87" s="955"/>
      <c r="BZ87" s="955"/>
      <c r="CA87" s="955"/>
      <c r="CB87" s="955"/>
      <c r="CC87" s="955"/>
      <c r="CD87" s="955"/>
      <c r="CE87" s="955"/>
      <c r="CF87" s="955"/>
      <c r="CG87" s="955"/>
      <c r="CH87" s="955"/>
      <c r="CI87" s="955"/>
      <c r="CJ87" s="955"/>
      <c r="CK87" s="955"/>
      <c r="CL87" s="955"/>
      <c r="CM87" s="955"/>
      <c r="CN87" s="955"/>
      <c r="CO87" s="955"/>
      <c r="CP87" s="955"/>
      <c r="CQ87" s="955"/>
      <c r="CR87" s="955"/>
      <c r="CS87" s="955"/>
      <c r="CT87" s="955"/>
      <c r="CU87" s="955"/>
      <c r="CV87" s="955"/>
      <c r="CW87" s="955"/>
      <c r="CX87" s="955"/>
      <c r="CY87" s="955"/>
      <c r="CZ87" s="955"/>
      <c r="DA87" s="955"/>
      <c r="DB87" s="955"/>
      <c r="DC87" s="955"/>
      <c r="DD87" s="955"/>
      <c r="DE87" s="955"/>
      <c r="DF87" s="955"/>
      <c r="DG87" s="955"/>
      <c r="DH87" s="955"/>
      <c r="DI87" s="955"/>
      <c r="DJ87" s="955"/>
      <c r="DK87" s="955"/>
      <c r="DL87" s="955"/>
      <c r="DM87" s="955"/>
      <c r="DN87" s="955"/>
      <c r="DO87" s="955"/>
      <c r="DP87" s="955"/>
      <c r="DQ87" s="955"/>
      <c r="DR87" s="955"/>
      <c r="DS87" s="955"/>
      <c r="DT87" s="955"/>
      <c r="DU87" s="955"/>
      <c r="DV87" s="955"/>
      <c r="DW87" s="955"/>
      <c r="DX87" s="955"/>
      <c r="DY87" s="955"/>
      <c r="DZ87" s="955"/>
      <c r="EA87" s="955"/>
      <c r="EB87" s="955"/>
      <c r="EC87" s="955"/>
      <c r="ED87" s="955"/>
      <c r="EE87" s="955"/>
      <c r="EF87" s="955"/>
      <c r="EG87" s="955"/>
      <c r="EH87" s="955"/>
      <c r="EI87" s="955"/>
      <c r="EJ87" s="955"/>
      <c r="EK87" s="955"/>
      <c r="EL87" s="955"/>
      <c r="EM87" s="955"/>
      <c r="EN87" s="955"/>
      <c r="EO87" s="955"/>
      <c r="EP87" s="955"/>
      <c r="EQ87" s="955"/>
      <c r="ER87" s="955"/>
      <c r="ES87" s="955"/>
      <c r="ET87" s="955"/>
      <c r="EU87" s="955"/>
      <c r="EV87" s="955"/>
      <c r="EW87" s="955"/>
      <c r="EX87" s="955"/>
      <c r="EY87" s="955"/>
      <c r="EZ87" s="955"/>
      <c r="FA87" s="955"/>
      <c r="FB87" s="955"/>
      <c r="FC87" s="955"/>
      <c r="FD87" s="955"/>
      <c r="FE87" s="955"/>
      <c r="FF87" s="955"/>
      <c r="FG87" s="955"/>
      <c r="FH87" s="955"/>
      <c r="FI87" s="955"/>
      <c r="FJ87" s="955"/>
      <c r="FK87" s="955"/>
      <c r="FL87" s="955"/>
      <c r="FM87" s="955"/>
      <c r="FN87" s="955"/>
      <c r="FO87" s="955"/>
      <c r="FP87" s="955"/>
      <c r="FQ87" s="955"/>
      <c r="FR87" s="955"/>
      <c r="FS87" s="955"/>
      <c r="FT87" s="955"/>
      <c r="FU87" s="955"/>
      <c r="FV87" s="955"/>
      <c r="FW87" s="955"/>
      <c r="FX87" s="955"/>
      <c r="FY87" s="955"/>
      <c r="FZ87" s="955"/>
      <c r="GA87" s="955"/>
      <c r="GB87" s="955"/>
      <c r="GC87" s="955"/>
      <c r="GD87" s="955"/>
      <c r="GE87" s="955"/>
      <c r="GF87" s="955"/>
      <c r="GG87" s="955"/>
      <c r="GH87" s="955"/>
      <c r="GI87" s="955"/>
      <c r="GJ87" s="955"/>
      <c r="GK87" s="955"/>
      <c r="GL87" s="955"/>
      <c r="GM87" s="955"/>
      <c r="GN87" s="955"/>
      <c r="GO87" s="955"/>
      <c r="GP87" s="955"/>
      <c r="GQ87" s="955"/>
      <c r="GR87" s="955"/>
      <c r="GS87" s="955"/>
      <c r="GT87" s="955"/>
      <c r="GU87" s="955"/>
      <c r="GV87" s="955"/>
      <c r="GW87" s="955"/>
      <c r="GX87" s="955"/>
      <c r="GY87" s="955"/>
      <c r="GZ87" s="955"/>
      <c r="HA87" s="955"/>
      <c r="HB87" s="955"/>
      <c r="HC87" s="955"/>
      <c r="HD87" s="955"/>
    </row>
    <row r="88" spans="1:212" ht="31.05" customHeight="1">
      <c r="A88" s="2877"/>
      <c r="B88" s="2910"/>
      <c r="C88" s="2490"/>
      <c r="D88" s="2488"/>
      <c r="E88" s="2875"/>
      <c r="F88" s="1174" t="s">
        <v>485</v>
      </c>
      <c r="G88" s="1021">
        <v>1</v>
      </c>
      <c r="H88" s="979"/>
      <c r="I88" s="979">
        <v>1</v>
      </c>
      <c r="J88" s="979"/>
      <c r="K88" s="979"/>
      <c r="L88" s="163"/>
      <c r="M88" s="163"/>
      <c r="N88" s="163"/>
      <c r="O88" s="163"/>
      <c r="P88" s="980">
        <f t="shared" si="6"/>
        <v>0</v>
      </c>
      <c r="Q88" s="961"/>
      <c r="R88" s="1019">
        <v>50000</v>
      </c>
      <c r="S88" s="986"/>
      <c r="T88" s="987">
        <f t="shared" si="7"/>
        <v>50000</v>
      </c>
      <c r="U88" s="955"/>
      <c r="V88" s="192"/>
      <c r="W88" s="83"/>
      <c r="X88" s="83"/>
      <c r="Y88" s="193"/>
      <c r="Z88" s="1"/>
      <c r="AA88" s="192"/>
      <c r="AB88" s="193"/>
      <c r="AC88" s="955"/>
      <c r="AD88" s="955"/>
      <c r="AE88" s="955"/>
      <c r="AF88" s="955"/>
      <c r="AG88" s="955"/>
      <c r="AH88" s="955"/>
      <c r="AI88" s="955"/>
      <c r="AJ88" s="955"/>
      <c r="AK88" s="955"/>
      <c r="AL88" s="955"/>
      <c r="AM88" s="955"/>
      <c r="AN88" s="955"/>
      <c r="AO88" s="955"/>
      <c r="AP88" s="955"/>
      <c r="AQ88" s="955"/>
      <c r="AR88" s="955"/>
      <c r="AS88" s="955"/>
      <c r="AT88" s="955"/>
      <c r="AU88" s="955"/>
      <c r="AV88" s="955"/>
      <c r="AW88" s="955"/>
      <c r="AX88" s="955"/>
      <c r="AY88" s="955"/>
      <c r="AZ88" s="955"/>
      <c r="BA88" s="955"/>
      <c r="BB88" s="955"/>
      <c r="BC88" s="955"/>
      <c r="BD88" s="955"/>
      <c r="BE88" s="955"/>
      <c r="BF88" s="955"/>
      <c r="BG88" s="955"/>
      <c r="BH88" s="955"/>
      <c r="BI88" s="955"/>
      <c r="BJ88" s="955"/>
      <c r="BK88" s="955"/>
      <c r="BL88" s="955"/>
      <c r="BM88" s="955"/>
      <c r="BN88" s="955"/>
      <c r="BO88" s="955"/>
      <c r="BP88" s="955"/>
      <c r="BQ88" s="955"/>
      <c r="BR88" s="955"/>
      <c r="BS88" s="955"/>
      <c r="BT88" s="955"/>
      <c r="BU88" s="955"/>
      <c r="BV88" s="955"/>
      <c r="BW88" s="955"/>
      <c r="BX88" s="955"/>
      <c r="BY88" s="955"/>
      <c r="BZ88" s="955"/>
      <c r="CA88" s="955"/>
      <c r="CB88" s="955"/>
      <c r="CC88" s="955"/>
      <c r="CD88" s="955"/>
      <c r="CE88" s="955"/>
      <c r="CF88" s="955"/>
      <c r="CG88" s="955"/>
      <c r="CH88" s="955"/>
      <c r="CI88" s="955"/>
      <c r="CJ88" s="955"/>
      <c r="CK88" s="955"/>
      <c r="CL88" s="955"/>
      <c r="CM88" s="955"/>
      <c r="CN88" s="955"/>
      <c r="CO88" s="955"/>
      <c r="CP88" s="955"/>
      <c r="CQ88" s="955"/>
      <c r="CR88" s="955"/>
      <c r="CS88" s="955"/>
      <c r="CT88" s="955"/>
      <c r="CU88" s="955"/>
      <c r="CV88" s="955"/>
      <c r="CW88" s="955"/>
      <c r="CX88" s="955"/>
      <c r="CY88" s="955"/>
      <c r="CZ88" s="955"/>
      <c r="DA88" s="955"/>
      <c r="DB88" s="955"/>
      <c r="DC88" s="955"/>
      <c r="DD88" s="955"/>
      <c r="DE88" s="955"/>
      <c r="DF88" s="955"/>
      <c r="DG88" s="955"/>
      <c r="DH88" s="955"/>
      <c r="DI88" s="955"/>
      <c r="DJ88" s="955"/>
      <c r="DK88" s="955"/>
      <c r="DL88" s="955"/>
      <c r="DM88" s="955"/>
      <c r="DN88" s="955"/>
      <c r="DO88" s="955"/>
      <c r="DP88" s="955"/>
      <c r="DQ88" s="955"/>
      <c r="DR88" s="955"/>
      <c r="DS88" s="955"/>
      <c r="DT88" s="955"/>
      <c r="DU88" s="955"/>
      <c r="DV88" s="955"/>
      <c r="DW88" s="955"/>
      <c r="DX88" s="955"/>
      <c r="DY88" s="955"/>
      <c r="DZ88" s="955"/>
      <c r="EA88" s="955"/>
      <c r="EB88" s="955"/>
      <c r="EC88" s="955"/>
      <c r="ED88" s="955"/>
      <c r="EE88" s="955"/>
      <c r="EF88" s="955"/>
      <c r="EG88" s="955"/>
      <c r="EH88" s="955"/>
      <c r="EI88" s="955"/>
      <c r="EJ88" s="955"/>
      <c r="EK88" s="955"/>
      <c r="EL88" s="955"/>
      <c r="EM88" s="955"/>
      <c r="EN88" s="955"/>
      <c r="EO88" s="955"/>
      <c r="EP88" s="955"/>
      <c r="EQ88" s="955"/>
      <c r="ER88" s="955"/>
      <c r="ES88" s="955"/>
      <c r="ET88" s="955"/>
      <c r="EU88" s="955"/>
      <c r="EV88" s="955"/>
      <c r="EW88" s="955"/>
      <c r="EX88" s="955"/>
      <c r="EY88" s="955"/>
      <c r="EZ88" s="955"/>
      <c r="FA88" s="955"/>
      <c r="FB88" s="955"/>
      <c r="FC88" s="955"/>
      <c r="FD88" s="955"/>
      <c r="FE88" s="955"/>
      <c r="FF88" s="955"/>
      <c r="FG88" s="955"/>
      <c r="FH88" s="955"/>
      <c r="FI88" s="955"/>
      <c r="FJ88" s="955"/>
      <c r="FK88" s="955"/>
      <c r="FL88" s="955"/>
      <c r="FM88" s="955"/>
      <c r="FN88" s="955"/>
      <c r="FO88" s="955"/>
      <c r="FP88" s="955"/>
      <c r="FQ88" s="955"/>
      <c r="FR88" s="955"/>
      <c r="FS88" s="955"/>
      <c r="FT88" s="955"/>
      <c r="FU88" s="955"/>
      <c r="FV88" s="955"/>
      <c r="FW88" s="955"/>
      <c r="FX88" s="955"/>
      <c r="FY88" s="955"/>
      <c r="FZ88" s="955"/>
      <c r="GA88" s="955"/>
      <c r="GB88" s="955"/>
      <c r="GC88" s="955"/>
      <c r="GD88" s="955"/>
      <c r="GE88" s="955"/>
      <c r="GF88" s="955"/>
      <c r="GG88" s="955"/>
      <c r="GH88" s="955"/>
      <c r="GI88" s="955"/>
      <c r="GJ88" s="955"/>
      <c r="GK88" s="955"/>
      <c r="GL88" s="955"/>
      <c r="GM88" s="955"/>
      <c r="GN88" s="955"/>
      <c r="GO88" s="955"/>
      <c r="GP88" s="955"/>
      <c r="GQ88" s="955"/>
      <c r="GR88" s="955"/>
      <c r="GS88" s="955"/>
      <c r="GT88" s="955"/>
      <c r="GU88" s="955"/>
      <c r="GV88" s="955"/>
      <c r="GW88" s="955"/>
      <c r="GX88" s="955"/>
      <c r="GY88" s="955"/>
      <c r="GZ88" s="955"/>
      <c r="HA88" s="955"/>
      <c r="HB88" s="955"/>
      <c r="HC88" s="955"/>
      <c r="HD88" s="955"/>
    </row>
    <row r="89" spans="1:212" ht="31.05" customHeight="1">
      <c r="A89" s="2877"/>
      <c r="B89" s="2910"/>
      <c r="C89" s="2490"/>
      <c r="D89" s="2488"/>
      <c r="E89" s="2875"/>
      <c r="F89" s="1174" t="s">
        <v>575</v>
      </c>
      <c r="G89" s="1021">
        <v>1</v>
      </c>
      <c r="H89" s="979"/>
      <c r="I89" s="979"/>
      <c r="J89" s="979"/>
      <c r="K89" s="979">
        <v>1</v>
      </c>
      <c r="L89" s="163"/>
      <c r="M89" s="163"/>
      <c r="N89" s="163"/>
      <c r="O89" s="163"/>
      <c r="P89" s="980">
        <f t="shared" si="6"/>
        <v>0</v>
      </c>
      <c r="Q89" s="961"/>
      <c r="R89" s="1019">
        <v>60000</v>
      </c>
      <c r="S89" s="986"/>
      <c r="T89" s="987">
        <f t="shared" si="7"/>
        <v>60000</v>
      </c>
      <c r="U89" s="955"/>
      <c r="V89" s="297"/>
      <c r="W89" s="294"/>
      <c r="X89" s="294"/>
      <c r="Y89" s="298"/>
      <c r="Z89" s="295"/>
      <c r="AA89" s="297"/>
      <c r="AB89" s="298"/>
      <c r="AC89" s="955"/>
      <c r="AD89" s="955"/>
      <c r="AE89" s="955"/>
      <c r="AF89" s="955"/>
      <c r="AG89" s="955"/>
      <c r="AH89" s="955"/>
      <c r="AI89" s="955"/>
      <c r="AJ89" s="955"/>
      <c r="AK89" s="955"/>
      <c r="AL89" s="955"/>
      <c r="AM89" s="955"/>
      <c r="AN89" s="955"/>
      <c r="AO89" s="955"/>
      <c r="AP89" s="955"/>
      <c r="AQ89" s="955"/>
      <c r="AR89" s="955"/>
      <c r="AS89" s="955"/>
      <c r="AT89" s="955"/>
      <c r="AU89" s="955"/>
      <c r="AV89" s="955"/>
      <c r="AW89" s="955"/>
      <c r="AX89" s="955"/>
      <c r="AY89" s="955"/>
      <c r="AZ89" s="955"/>
      <c r="BA89" s="955"/>
      <c r="BB89" s="955"/>
      <c r="BC89" s="955"/>
      <c r="BD89" s="955"/>
      <c r="BE89" s="955"/>
      <c r="BF89" s="955"/>
      <c r="BG89" s="955"/>
      <c r="BH89" s="955"/>
      <c r="BI89" s="955"/>
      <c r="BJ89" s="955"/>
      <c r="BK89" s="955"/>
      <c r="BL89" s="955"/>
      <c r="BM89" s="955"/>
      <c r="BN89" s="955"/>
      <c r="BO89" s="955"/>
      <c r="BP89" s="955"/>
      <c r="BQ89" s="955"/>
      <c r="BR89" s="955"/>
      <c r="BS89" s="955"/>
      <c r="BT89" s="955"/>
      <c r="BU89" s="955"/>
      <c r="BV89" s="955"/>
      <c r="BW89" s="955"/>
      <c r="BX89" s="955"/>
      <c r="BY89" s="955"/>
      <c r="BZ89" s="955"/>
      <c r="CA89" s="955"/>
      <c r="CB89" s="955"/>
      <c r="CC89" s="955"/>
      <c r="CD89" s="955"/>
      <c r="CE89" s="955"/>
      <c r="CF89" s="955"/>
      <c r="CG89" s="955"/>
      <c r="CH89" s="955"/>
      <c r="CI89" s="955"/>
      <c r="CJ89" s="955"/>
      <c r="CK89" s="955"/>
      <c r="CL89" s="955"/>
      <c r="CM89" s="955"/>
      <c r="CN89" s="955"/>
      <c r="CO89" s="955"/>
      <c r="CP89" s="955"/>
      <c r="CQ89" s="955"/>
      <c r="CR89" s="955"/>
      <c r="CS89" s="955"/>
      <c r="CT89" s="955"/>
      <c r="CU89" s="955"/>
      <c r="CV89" s="955"/>
      <c r="CW89" s="955"/>
      <c r="CX89" s="955"/>
      <c r="CY89" s="955"/>
      <c r="CZ89" s="955"/>
      <c r="DA89" s="955"/>
      <c r="DB89" s="955"/>
      <c r="DC89" s="955"/>
      <c r="DD89" s="955"/>
      <c r="DE89" s="955"/>
      <c r="DF89" s="955"/>
      <c r="DG89" s="955"/>
      <c r="DH89" s="955"/>
      <c r="DI89" s="955"/>
      <c r="DJ89" s="955"/>
      <c r="DK89" s="955"/>
      <c r="DL89" s="955"/>
      <c r="DM89" s="955"/>
      <c r="DN89" s="955"/>
      <c r="DO89" s="955"/>
      <c r="DP89" s="955"/>
      <c r="DQ89" s="955"/>
      <c r="DR89" s="955"/>
      <c r="DS89" s="955"/>
      <c r="DT89" s="955"/>
      <c r="DU89" s="955"/>
      <c r="DV89" s="955"/>
      <c r="DW89" s="955"/>
      <c r="DX89" s="955"/>
      <c r="DY89" s="955"/>
      <c r="DZ89" s="955"/>
      <c r="EA89" s="955"/>
      <c r="EB89" s="955"/>
      <c r="EC89" s="955"/>
      <c r="ED89" s="955"/>
      <c r="EE89" s="955"/>
      <c r="EF89" s="955"/>
      <c r="EG89" s="955"/>
      <c r="EH89" s="955"/>
      <c r="EI89" s="955"/>
      <c r="EJ89" s="955"/>
      <c r="EK89" s="955"/>
      <c r="EL89" s="955"/>
      <c r="EM89" s="955"/>
      <c r="EN89" s="955"/>
      <c r="EO89" s="955"/>
      <c r="EP89" s="955"/>
      <c r="EQ89" s="955"/>
      <c r="ER89" s="955"/>
      <c r="ES89" s="955"/>
      <c r="ET89" s="955"/>
      <c r="EU89" s="955"/>
      <c r="EV89" s="955"/>
      <c r="EW89" s="955"/>
      <c r="EX89" s="955"/>
      <c r="EY89" s="955"/>
      <c r="EZ89" s="955"/>
      <c r="FA89" s="955"/>
      <c r="FB89" s="955"/>
      <c r="FC89" s="955"/>
      <c r="FD89" s="955"/>
      <c r="FE89" s="955"/>
      <c r="FF89" s="955"/>
      <c r="FG89" s="955"/>
      <c r="FH89" s="955"/>
      <c r="FI89" s="955"/>
      <c r="FJ89" s="955"/>
      <c r="FK89" s="955"/>
      <c r="FL89" s="955"/>
      <c r="FM89" s="955"/>
      <c r="FN89" s="955"/>
      <c r="FO89" s="955"/>
      <c r="FP89" s="955"/>
      <c r="FQ89" s="955"/>
      <c r="FR89" s="955"/>
      <c r="FS89" s="955"/>
      <c r="FT89" s="955"/>
      <c r="FU89" s="955"/>
      <c r="FV89" s="955"/>
      <c r="FW89" s="955"/>
      <c r="FX89" s="955"/>
      <c r="FY89" s="955"/>
      <c r="FZ89" s="955"/>
      <c r="GA89" s="955"/>
      <c r="GB89" s="955"/>
      <c r="GC89" s="955"/>
      <c r="GD89" s="955"/>
      <c r="GE89" s="955"/>
      <c r="GF89" s="955"/>
      <c r="GG89" s="955"/>
      <c r="GH89" s="955"/>
      <c r="GI89" s="955"/>
      <c r="GJ89" s="955"/>
      <c r="GK89" s="955"/>
      <c r="GL89" s="955"/>
      <c r="GM89" s="955"/>
      <c r="GN89" s="955"/>
      <c r="GO89" s="955"/>
      <c r="GP89" s="955"/>
      <c r="GQ89" s="955"/>
      <c r="GR89" s="955"/>
      <c r="GS89" s="955"/>
      <c r="GT89" s="955"/>
      <c r="GU89" s="955"/>
      <c r="GV89" s="955"/>
      <c r="GW89" s="955"/>
      <c r="GX89" s="955"/>
      <c r="GY89" s="955"/>
      <c r="GZ89" s="955"/>
      <c r="HA89" s="955"/>
      <c r="HB89" s="955"/>
      <c r="HC89" s="955"/>
      <c r="HD89" s="955"/>
    </row>
    <row r="90" spans="1:212" ht="31.05" customHeight="1" thickBot="1">
      <c r="A90" s="2877"/>
      <c r="B90" s="2910"/>
      <c r="C90" s="2490"/>
      <c r="D90" s="2488"/>
      <c r="E90" s="2875"/>
      <c r="F90" s="1174" t="s">
        <v>832</v>
      </c>
      <c r="G90" s="1021">
        <v>10</v>
      </c>
      <c r="H90" s="979">
        <v>2</v>
      </c>
      <c r="I90" s="979">
        <v>3</v>
      </c>
      <c r="J90" s="979">
        <v>3</v>
      </c>
      <c r="K90" s="979">
        <v>2</v>
      </c>
      <c r="L90" s="163"/>
      <c r="M90" s="163"/>
      <c r="N90" s="163"/>
      <c r="O90" s="163"/>
      <c r="P90" s="980">
        <f t="shared" si="6"/>
        <v>0</v>
      </c>
      <c r="Q90" s="961"/>
      <c r="R90" s="1019">
        <v>50000</v>
      </c>
      <c r="S90" s="986"/>
      <c r="T90" s="987">
        <f t="shared" si="7"/>
        <v>50000</v>
      </c>
      <c r="U90" s="955"/>
      <c r="V90" s="297"/>
      <c r="W90" s="294"/>
      <c r="X90" s="294"/>
      <c r="Y90" s="298"/>
      <c r="Z90" s="295"/>
      <c r="AA90" s="297"/>
      <c r="AB90" s="298"/>
      <c r="AC90" s="955"/>
      <c r="AD90" s="955"/>
      <c r="AE90" s="955"/>
      <c r="AF90" s="955"/>
      <c r="AG90" s="955"/>
      <c r="AH90" s="955"/>
      <c r="AI90" s="955"/>
      <c r="AJ90" s="955"/>
      <c r="AK90" s="955"/>
      <c r="AL90" s="955"/>
      <c r="AM90" s="955"/>
      <c r="AN90" s="955"/>
      <c r="AO90" s="955"/>
      <c r="AP90" s="955"/>
      <c r="AQ90" s="955"/>
      <c r="AR90" s="955"/>
      <c r="AS90" s="955"/>
      <c r="AT90" s="955"/>
      <c r="AU90" s="955"/>
      <c r="AV90" s="955"/>
      <c r="AW90" s="955"/>
      <c r="AX90" s="955"/>
      <c r="AY90" s="955"/>
      <c r="AZ90" s="955"/>
      <c r="BA90" s="955"/>
      <c r="BB90" s="955"/>
      <c r="BC90" s="955"/>
      <c r="BD90" s="955"/>
      <c r="BE90" s="955"/>
      <c r="BF90" s="955"/>
      <c r="BG90" s="955"/>
      <c r="BH90" s="955"/>
      <c r="BI90" s="955"/>
      <c r="BJ90" s="955"/>
      <c r="BK90" s="955"/>
      <c r="BL90" s="955"/>
      <c r="BM90" s="955"/>
      <c r="BN90" s="955"/>
      <c r="BO90" s="955"/>
      <c r="BP90" s="955"/>
      <c r="BQ90" s="955"/>
      <c r="BR90" s="955"/>
      <c r="BS90" s="955"/>
      <c r="BT90" s="955"/>
      <c r="BU90" s="955"/>
      <c r="BV90" s="955"/>
      <c r="BW90" s="955"/>
      <c r="BX90" s="955"/>
      <c r="BY90" s="955"/>
      <c r="BZ90" s="955"/>
      <c r="CA90" s="955"/>
      <c r="CB90" s="955"/>
      <c r="CC90" s="955"/>
      <c r="CD90" s="955"/>
      <c r="CE90" s="955"/>
      <c r="CF90" s="955"/>
      <c r="CG90" s="955"/>
      <c r="CH90" s="955"/>
      <c r="CI90" s="955"/>
      <c r="CJ90" s="955"/>
      <c r="CK90" s="955"/>
      <c r="CL90" s="955"/>
      <c r="CM90" s="955"/>
      <c r="CN90" s="955"/>
      <c r="CO90" s="955"/>
      <c r="CP90" s="955"/>
      <c r="CQ90" s="955"/>
      <c r="CR90" s="955"/>
      <c r="CS90" s="955"/>
      <c r="CT90" s="955"/>
      <c r="CU90" s="955"/>
      <c r="CV90" s="955"/>
      <c r="CW90" s="955"/>
      <c r="CX90" s="955"/>
      <c r="CY90" s="955"/>
      <c r="CZ90" s="955"/>
      <c r="DA90" s="955"/>
      <c r="DB90" s="955"/>
      <c r="DC90" s="955"/>
      <c r="DD90" s="955"/>
      <c r="DE90" s="955"/>
      <c r="DF90" s="955"/>
      <c r="DG90" s="955"/>
      <c r="DH90" s="955"/>
      <c r="DI90" s="955"/>
      <c r="DJ90" s="955"/>
      <c r="DK90" s="955"/>
      <c r="DL90" s="955"/>
      <c r="DM90" s="955"/>
      <c r="DN90" s="955"/>
      <c r="DO90" s="955"/>
      <c r="DP90" s="955"/>
      <c r="DQ90" s="955"/>
      <c r="DR90" s="955"/>
      <c r="DS90" s="955"/>
      <c r="DT90" s="955"/>
      <c r="DU90" s="955"/>
      <c r="DV90" s="955"/>
      <c r="DW90" s="955"/>
      <c r="DX90" s="955"/>
      <c r="DY90" s="955"/>
      <c r="DZ90" s="955"/>
      <c r="EA90" s="955"/>
      <c r="EB90" s="955"/>
      <c r="EC90" s="955"/>
      <c r="ED90" s="955"/>
      <c r="EE90" s="955"/>
      <c r="EF90" s="955"/>
      <c r="EG90" s="955"/>
      <c r="EH90" s="955"/>
      <c r="EI90" s="955"/>
      <c r="EJ90" s="955"/>
      <c r="EK90" s="955"/>
      <c r="EL90" s="955"/>
      <c r="EM90" s="955"/>
      <c r="EN90" s="955"/>
      <c r="EO90" s="955"/>
      <c r="EP90" s="955"/>
      <c r="EQ90" s="955"/>
      <c r="ER90" s="955"/>
      <c r="ES90" s="955"/>
      <c r="ET90" s="955"/>
      <c r="EU90" s="955"/>
      <c r="EV90" s="955"/>
      <c r="EW90" s="955"/>
      <c r="EX90" s="955"/>
      <c r="EY90" s="955"/>
      <c r="EZ90" s="955"/>
      <c r="FA90" s="955"/>
      <c r="FB90" s="955"/>
      <c r="FC90" s="955"/>
      <c r="FD90" s="955"/>
      <c r="FE90" s="955"/>
      <c r="FF90" s="955"/>
      <c r="FG90" s="955"/>
      <c r="FH90" s="955"/>
      <c r="FI90" s="955"/>
      <c r="FJ90" s="955"/>
      <c r="FK90" s="955"/>
      <c r="FL90" s="955"/>
      <c r="FM90" s="955"/>
      <c r="FN90" s="955"/>
      <c r="FO90" s="955"/>
      <c r="FP90" s="955"/>
      <c r="FQ90" s="955"/>
      <c r="FR90" s="955"/>
      <c r="FS90" s="955"/>
      <c r="FT90" s="955"/>
      <c r="FU90" s="955"/>
      <c r="FV90" s="955"/>
      <c r="FW90" s="955"/>
      <c r="FX90" s="955"/>
      <c r="FY90" s="955"/>
      <c r="FZ90" s="955"/>
      <c r="GA90" s="955"/>
      <c r="GB90" s="955"/>
      <c r="GC90" s="955"/>
      <c r="GD90" s="955"/>
      <c r="GE90" s="955"/>
      <c r="GF90" s="955"/>
      <c r="GG90" s="955"/>
      <c r="GH90" s="955"/>
      <c r="GI90" s="955"/>
      <c r="GJ90" s="955"/>
      <c r="GK90" s="955"/>
      <c r="GL90" s="955"/>
      <c r="GM90" s="955"/>
      <c r="GN90" s="955"/>
      <c r="GO90" s="955"/>
      <c r="GP90" s="955"/>
      <c r="GQ90" s="955"/>
      <c r="GR90" s="955"/>
      <c r="GS90" s="955"/>
      <c r="GT90" s="955"/>
      <c r="GU90" s="955"/>
      <c r="GV90" s="955"/>
      <c r="GW90" s="955"/>
      <c r="GX90" s="955"/>
      <c r="GY90" s="955"/>
      <c r="GZ90" s="955"/>
      <c r="HA90" s="955"/>
      <c r="HB90" s="955"/>
      <c r="HC90" s="955"/>
      <c r="HD90" s="955"/>
    </row>
    <row r="91" spans="1:212" ht="31.05" customHeight="1">
      <c r="A91" s="2878"/>
      <c r="B91" s="2910"/>
      <c r="C91" s="2490"/>
      <c r="D91" s="2488"/>
      <c r="E91" s="2875"/>
      <c r="F91" s="1174" t="s">
        <v>486</v>
      </c>
      <c r="G91" s="1021">
        <v>1</v>
      </c>
      <c r="H91" s="979"/>
      <c r="I91" s="979"/>
      <c r="J91" s="979"/>
      <c r="K91" s="979">
        <v>1</v>
      </c>
      <c r="L91" s="163"/>
      <c r="M91" s="163"/>
      <c r="N91" s="163"/>
      <c r="O91" s="163"/>
      <c r="P91" s="980">
        <f t="shared" si="6"/>
        <v>0</v>
      </c>
      <c r="Q91" s="961"/>
      <c r="R91" s="1019">
        <v>200000</v>
      </c>
      <c r="S91" s="986"/>
      <c r="T91" s="987">
        <f t="shared" si="7"/>
        <v>200000</v>
      </c>
      <c r="U91" s="955"/>
      <c r="V91" s="1219"/>
      <c r="W91" s="1220"/>
      <c r="X91" s="1221"/>
      <c r="Y91" s="1222"/>
      <c r="Z91" s="230"/>
      <c r="AA91" s="201"/>
      <c r="AB91" s="202"/>
      <c r="AC91" s="955"/>
      <c r="AD91" s="955"/>
      <c r="AE91" s="955"/>
      <c r="AF91" s="955"/>
      <c r="AG91" s="955"/>
      <c r="AH91" s="955"/>
      <c r="AI91" s="955"/>
      <c r="AJ91" s="955"/>
      <c r="AK91" s="955"/>
      <c r="AL91" s="955"/>
      <c r="AM91" s="955"/>
      <c r="AN91" s="955"/>
      <c r="AO91" s="955"/>
      <c r="AP91" s="955"/>
      <c r="AQ91" s="955"/>
      <c r="AR91" s="955"/>
      <c r="AS91" s="955"/>
      <c r="AT91" s="955"/>
      <c r="AU91" s="955"/>
      <c r="AV91" s="955"/>
      <c r="AW91" s="955"/>
      <c r="AX91" s="955"/>
      <c r="AY91" s="955"/>
      <c r="AZ91" s="955"/>
      <c r="BA91" s="955"/>
      <c r="BB91" s="955"/>
      <c r="BC91" s="955"/>
      <c r="BD91" s="955"/>
      <c r="BE91" s="955"/>
      <c r="BF91" s="955"/>
      <c r="BG91" s="955"/>
      <c r="BH91" s="955"/>
      <c r="BI91" s="955"/>
      <c r="BJ91" s="955"/>
      <c r="BK91" s="955"/>
      <c r="BL91" s="955"/>
      <c r="BM91" s="955"/>
      <c r="BN91" s="955"/>
      <c r="BO91" s="955"/>
      <c r="BP91" s="955"/>
      <c r="BQ91" s="955"/>
      <c r="BR91" s="955"/>
      <c r="BS91" s="955"/>
      <c r="BT91" s="955"/>
      <c r="BU91" s="955"/>
      <c r="BV91" s="955"/>
      <c r="BW91" s="955"/>
      <c r="BX91" s="955"/>
      <c r="BY91" s="955"/>
      <c r="BZ91" s="955"/>
      <c r="CA91" s="955"/>
      <c r="CB91" s="955"/>
      <c r="CC91" s="955"/>
      <c r="CD91" s="955"/>
      <c r="CE91" s="955"/>
      <c r="CF91" s="955"/>
      <c r="CG91" s="955"/>
      <c r="CH91" s="955"/>
      <c r="CI91" s="955"/>
      <c r="CJ91" s="955"/>
      <c r="CK91" s="955"/>
      <c r="CL91" s="955"/>
      <c r="CM91" s="955"/>
      <c r="CN91" s="955"/>
      <c r="CO91" s="955"/>
      <c r="CP91" s="955"/>
      <c r="CQ91" s="955"/>
      <c r="CR91" s="955"/>
      <c r="CS91" s="955"/>
      <c r="CT91" s="955"/>
      <c r="CU91" s="955"/>
      <c r="CV91" s="955"/>
      <c r="CW91" s="955"/>
      <c r="CX91" s="955"/>
      <c r="CY91" s="955"/>
      <c r="CZ91" s="955"/>
      <c r="DA91" s="955"/>
      <c r="DB91" s="955"/>
      <c r="DC91" s="955"/>
      <c r="DD91" s="955"/>
      <c r="DE91" s="955"/>
      <c r="DF91" s="955"/>
      <c r="DG91" s="955"/>
      <c r="DH91" s="955"/>
      <c r="DI91" s="955"/>
      <c r="DJ91" s="955"/>
      <c r="DK91" s="955"/>
      <c r="DL91" s="955"/>
      <c r="DM91" s="955"/>
      <c r="DN91" s="955"/>
      <c r="DO91" s="955"/>
      <c r="DP91" s="955"/>
      <c r="DQ91" s="955"/>
      <c r="DR91" s="955"/>
      <c r="DS91" s="955"/>
      <c r="DT91" s="955"/>
      <c r="DU91" s="955"/>
      <c r="DV91" s="955"/>
      <c r="DW91" s="955"/>
      <c r="DX91" s="955"/>
      <c r="DY91" s="955"/>
      <c r="DZ91" s="955"/>
      <c r="EA91" s="955"/>
      <c r="EB91" s="955"/>
      <c r="EC91" s="955"/>
      <c r="ED91" s="955"/>
      <c r="EE91" s="955"/>
      <c r="EF91" s="955"/>
      <c r="EG91" s="955"/>
      <c r="EH91" s="955"/>
      <c r="EI91" s="955"/>
      <c r="EJ91" s="955"/>
      <c r="EK91" s="955"/>
      <c r="EL91" s="955"/>
      <c r="EM91" s="955"/>
      <c r="EN91" s="955"/>
      <c r="EO91" s="955"/>
      <c r="EP91" s="955"/>
      <c r="EQ91" s="955"/>
      <c r="ER91" s="955"/>
      <c r="ES91" s="955"/>
      <c r="ET91" s="955"/>
      <c r="EU91" s="955"/>
      <c r="EV91" s="955"/>
      <c r="EW91" s="955"/>
      <c r="EX91" s="955"/>
      <c r="EY91" s="955"/>
      <c r="EZ91" s="955"/>
      <c r="FA91" s="955"/>
      <c r="FB91" s="955"/>
      <c r="FC91" s="955"/>
      <c r="FD91" s="955"/>
      <c r="FE91" s="955"/>
      <c r="FF91" s="955"/>
      <c r="FG91" s="955"/>
      <c r="FH91" s="955"/>
      <c r="FI91" s="955"/>
      <c r="FJ91" s="955"/>
      <c r="FK91" s="955"/>
      <c r="FL91" s="955"/>
      <c r="FM91" s="955"/>
      <c r="FN91" s="955"/>
      <c r="FO91" s="955"/>
      <c r="FP91" s="955"/>
      <c r="FQ91" s="955"/>
      <c r="FR91" s="955"/>
      <c r="FS91" s="955"/>
      <c r="FT91" s="955"/>
      <c r="FU91" s="955"/>
      <c r="FV91" s="955"/>
      <c r="FW91" s="955"/>
      <c r="FX91" s="955"/>
      <c r="FY91" s="955"/>
      <c r="FZ91" s="955"/>
      <c r="GA91" s="955"/>
      <c r="GB91" s="955"/>
      <c r="GC91" s="955"/>
      <c r="GD91" s="955"/>
      <c r="GE91" s="955"/>
      <c r="GF91" s="955"/>
      <c r="GG91" s="955"/>
      <c r="GH91" s="955"/>
      <c r="GI91" s="955"/>
      <c r="GJ91" s="955"/>
      <c r="GK91" s="955"/>
      <c r="GL91" s="955"/>
      <c r="GM91" s="955"/>
      <c r="GN91" s="955"/>
      <c r="GO91" s="955"/>
      <c r="GP91" s="955"/>
      <c r="GQ91" s="955"/>
      <c r="GR91" s="955"/>
      <c r="GS91" s="955"/>
      <c r="GT91" s="955"/>
      <c r="GU91" s="955"/>
      <c r="GV91" s="955"/>
      <c r="GW91" s="955"/>
      <c r="GX91" s="955"/>
      <c r="GY91" s="955"/>
      <c r="GZ91" s="955"/>
      <c r="HA91" s="955"/>
      <c r="HB91" s="955"/>
      <c r="HC91" s="955"/>
      <c r="HD91" s="955"/>
    </row>
    <row r="92" spans="1:212" s="1018" customFormat="1" ht="7.95" customHeight="1">
      <c r="A92" s="1013"/>
      <c r="B92" s="1014"/>
      <c r="C92" s="808"/>
      <c r="E92" s="1014"/>
      <c r="F92" s="1014"/>
      <c r="G92" s="1014"/>
      <c r="H92" s="1015"/>
      <c r="I92" s="1014"/>
      <c r="J92" s="1014"/>
      <c r="K92" s="1014"/>
      <c r="L92" s="100"/>
      <c r="M92" s="100"/>
      <c r="N92" s="100"/>
      <c r="O92" s="100"/>
      <c r="P92" s="1147"/>
      <c r="Q92" s="1014"/>
      <c r="R92" s="1154"/>
      <c r="S92" s="1017"/>
      <c r="T92" s="1045">
        <f t="shared" ref="T92:T129" si="8">R92-S92</f>
        <v>0</v>
      </c>
      <c r="U92" s="1148"/>
      <c r="V92" s="1236"/>
      <c r="W92" s="1237"/>
      <c r="X92" s="1238"/>
      <c r="Y92" s="1238"/>
      <c r="Z92" s="1239"/>
      <c r="AA92" s="1240"/>
      <c r="AB92" s="1241"/>
      <c r="AC92" s="1148"/>
      <c r="AD92" s="1148"/>
      <c r="AE92" s="1148"/>
      <c r="AF92" s="1148"/>
      <c r="AG92" s="1148"/>
      <c r="AH92" s="1148"/>
      <c r="AI92" s="1148"/>
      <c r="AJ92" s="1148"/>
      <c r="AK92" s="1148"/>
      <c r="AL92" s="1148"/>
      <c r="AM92" s="1148"/>
      <c r="AN92" s="1148"/>
      <c r="AO92" s="1148"/>
      <c r="AP92" s="1148"/>
      <c r="AQ92" s="1148"/>
      <c r="AR92" s="1148"/>
      <c r="AS92" s="1148"/>
      <c r="AT92" s="1148"/>
      <c r="AU92" s="1148"/>
      <c r="AV92" s="1148"/>
      <c r="AW92" s="1148"/>
      <c r="AX92" s="1148"/>
      <c r="AY92" s="1148"/>
      <c r="AZ92" s="1148"/>
      <c r="BA92" s="1148"/>
      <c r="BB92" s="1148"/>
      <c r="BC92" s="1148"/>
      <c r="BD92" s="1148"/>
      <c r="BE92" s="1148"/>
      <c r="BF92" s="1148"/>
      <c r="BG92" s="1148"/>
      <c r="BH92" s="1148"/>
      <c r="BI92" s="1148"/>
      <c r="BJ92" s="1148"/>
      <c r="BK92" s="1148"/>
      <c r="BL92" s="1148"/>
      <c r="BM92" s="1148"/>
      <c r="BN92" s="1148"/>
      <c r="BO92" s="1148"/>
      <c r="BP92" s="1148"/>
      <c r="BQ92" s="1148"/>
      <c r="BR92" s="1148"/>
      <c r="BS92" s="1148"/>
      <c r="BT92" s="1148"/>
      <c r="BU92" s="1148"/>
      <c r="BV92" s="1148"/>
      <c r="BW92" s="1148"/>
      <c r="BX92" s="1148"/>
      <c r="BY92" s="1148"/>
      <c r="BZ92" s="1148"/>
      <c r="CA92" s="1148"/>
      <c r="CB92" s="1148"/>
      <c r="CC92" s="1148"/>
      <c r="CD92" s="1148"/>
      <c r="CE92" s="1148"/>
      <c r="CF92" s="1148"/>
      <c r="CG92" s="1148"/>
      <c r="CH92" s="1148"/>
      <c r="CI92" s="1148"/>
      <c r="CJ92" s="1148"/>
      <c r="CK92" s="1148"/>
      <c r="CL92" s="1148"/>
      <c r="CM92" s="1148"/>
      <c r="CN92" s="1148"/>
      <c r="CO92" s="1148"/>
      <c r="CP92" s="1148"/>
      <c r="CQ92" s="1148"/>
      <c r="CR92" s="1148"/>
      <c r="CS92" s="1148"/>
      <c r="CT92" s="1148"/>
      <c r="CU92" s="1148"/>
      <c r="CV92" s="1148"/>
      <c r="CW92" s="1148"/>
      <c r="CX92" s="1148"/>
      <c r="CY92" s="1148"/>
      <c r="CZ92" s="1148"/>
      <c r="DA92" s="1148"/>
      <c r="DB92" s="1148"/>
      <c r="DC92" s="1148"/>
      <c r="DD92" s="1148"/>
      <c r="DE92" s="1148"/>
      <c r="DF92" s="1148"/>
      <c r="DG92" s="1148"/>
      <c r="DH92" s="1148"/>
      <c r="DI92" s="1148"/>
      <c r="DJ92" s="1148"/>
      <c r="DK92" s="1148"/>
      <c r="DL92" s="1148"/>
      <c r="DM92" s="1148"/>
      <c r="DN92" s="1148"/>
      <c r="DO92" s="1148"/>
      <c r="DP92" s="1148"/>
      <c r="DQ92" s="1148"/>
      <c r="DR92" s="1148"/>
      <c r="DS92" s="1148"/>
      <c r="DT92" s="1148"/>
      <c r="DU92" s="1148"/>
      <c r="DV92" s="1148"/>
      <c r="DW92" s="1148"/>
      <c r="DX92" s="1148"/>
      <c r="DY92" s="1148"/>
      <c r="DZ92" s="1148"/>
      <c r="EA92" s="1148"/>
      <c r="EB92" s="1148"/>
      <c r="EC92" s="1148"/>
      <c r="ED92" s="1148"/>
      <c r="EE92" s="1148"/>
      <c r="EF92" s="1148"/>
      <c r="EG92" s="1148"/>
      <c r="EH92" s="1148"/>
      <c r="EI92" s="1148"/>
      <c r="EJ92" s="1148"/>
      <c r="EK92" s="1148"/>
      <c r="EL92" s="1148"/>
      <c r="EM92" s="1148"/>
      <c r="EN92" s="1148"/>
      <c r="EO92" s="1148"/>
      <c r="EP92" s="1148"/>
      <c r="EQ92" s="1148"/>
      <c r="ER92" s="1148"/>
      <c r="ES92" s="1148"/>
      <c r="ET92" s="1148"/>
      <c r="EU92" s="1148"/>
      <c r="EV92" s="1148"/>
      <c r="EW92" s="1148"/>
      <c r="EX92" s="1148"/>
      <c r="EY92" s="1148"/>
      <c r="EZ92" s="1148"/>
      <c r="FA92" s="1148"/>
      <c r="FB92" s="1148"/>
      <c r="FC92" s="1148"/>
      <c r="FD92" s="1148"/>
      <c r="FE92" s="1148"/>
      <c r="FF92" s="1148"/>
      <c r="FG92" s="1148"/>
      <c r="FH92" s="1148"/>
      <c r="FI92" s="1148"/>
      <c r="FJ92" s="1148"/>
      <c r="FK92" s="1148"/>
      <c r="FL92" s="1148"/>
      <c r="FM92" s="1148"/>
      <c r="FN92" s="1148"/>
      <c r="FO92" s="1148"/>
      <c r="FP92" s="1148"/>
      <c r="FQ92" s="1148"/>
      <c r="FR92" s="1148"/>
      <c r="FS92" s="1148"/>
      <c r="FT92" s="1148"/>
      <c r="FU92" s="1148"/>
      <c r="FV92" s="1148"/>
      <c r="FW92" s="1148"/>
      <c r="FX92" s="1148"/>
      <c r="FY92" s="1148"/>
      <c r="FZ92" s="1148"/>
      <c r="GA92" s="1148"/>
      <c r="GB92" s="1148"/>
      <c r="GC92" s="1148"/>
      <c r="GD92" s="1148"/>
      <c r="GE92" s="1148"/>
      <c r="GF92" s="1148"/>
      <c r="GG92" s="1148"/>
      <c r="GH92" s="1148"/>
      <c r="GI92" s="1148"/>
      <c r="GJ92" s="1148"/>
      <c r="GK92" s="1148"/>
      <c r="GL92" s="1148"/>
      <c r="GM92" s="1148"/>
      <c r="GN92" s="1148"/>
      <c r="GO92" s="1148"/>
      <c r="GP92" s="1148"/>
      <c r="GQ92" s="1148"/>
      <c r="GR92" s="1148"/>
      <c r="GS92" s="1148"/>
      <c r="GT92" s="1148"/>
      <c r="GU92" s="1148"/>
      <c r="GV92" s="1148"/>
      <c r="GW92" s="1148"/>
      <c r="GX92" s="1148"/>
      <c r="GY92" s="1148"/>
      <c r="GZ92" s="1148"/>
      <c r="HA92" s="1148"/>
      <c r="HB92" s="1148"/>
      <c r="HC92" s="1148"/>
      <c r="HD92" s="1148"/>
    </row>
    <row r="93" spans="1:212" ht="40.950000000000003" customHeight="1" thickBot="1">
      <c r="A93" s="2888" t="s">
        <v>858</v>
      </c>
      <c r="B93" s="2889" t="s">
        <v>117</v>
      </c>
      <c r="C93" s="2857" t="s">
        <v>118</v>
      </c>
      <c r="D93" s="2860">
        <v>0.72</v>
      </c>
      <c r="E93" s="2863">
        <v>0.95</v>
      </c>
      <c r="F93" s="1177" t="s">
        <v>487</v>
      </c>
      <c r="G93" s="1031">
        <v>1</v>
      </c>
      <c r="H93" s="979"/>
      <c r="I93" s="996"/>
      <c r="J93" s="996"/>
      <c r="K93" s="996">
        <v>1</v>
      </c>
      <c r="L93" s="163"/>
      <c r="M93" s="163"/>
      <c r="N93" s="163"/>
      <c r="O93" s="163"/>
      <c r="P93" s="980">
        <f t="shared" si="2"/>
        <v>0</v>
      </c>
      <c r="Q93" s="1032"/>
      <c r="R93" s="1033"/>
      <c r="S93" s="1034"/>
      <c r="T93" s="987">
        <f t="shared" si="8"/>
        <v>0</v>
      </c>
      <c r="U93" s="955"/>
      <c r="V93" s="1225"/>
      <c r="W93" s="1223"/>
      <c r="X93" s="1224"/>
      <c r="Y93" s="1224"/>
      <c r="Z93" s="231"/>
      <c r="AA93" s="201"/>
      <c r="AB93" s="212"/>
      <c r="AC93" s="955"/>
      <c r="AD93" s="955"/>
      <c r="AE93" s="955"/>
      <c r="AF93" s="955"/>
      <c r="AG93" s="955"/>
      <c r="AH93" s="955"/>
      <c r="AI93" s="955"/>
      <c r="AJ93" s="955"/>
      <c r="AK93" s="955"/>
      <c r="AL93" s="955"/>
      <c r="AM93" s="955"/>
      <c r="AN93" s="955"/>
      <c r="AO93" s="955"/>
      <c r="AP93" s="955"/>
      <c r="AQ93" s="955"/>
      <c r="AR93" s="955"/>
      <c r="AS93" s="955"/>
      <c r="AT93" s="955"/>
      <c r="AU93" s="955"/>
      <c r="AV93" s="955"/>
      <c r="AW93" s="955"/>
      <c r="AX93" s="955"/>
      <c r="AY93" s="955"/>
      <c r="AZ93" s="955"/>
      <c r="BA93" s="955"/>
      <c r="BB93" s="955"/>
      <c r="BC93" s="955"/>
      <c r="BD93" s="955"/>
      <c r="BE93" s="955"/>
      <c r="BF93" s="955"/>
      <c r="BG93" s="955"/>
      <c r="BH93" s="955"/>
      <c r="BI93" s="955"/>
      <c r="BJ93" s="955"/>
      <c r="BK93" s="955"/>
      <c r="BL93" s="955"/>
      <c r="BM93" s="955"/>
      <c r="BN93" s="955"/>
      <c r="BO93" s="955"/>
      <c r="BP93" s="955"/>
      <c r="BQ93" s="955"/>
      <c r="BR93" s="955"/>
      <c r="BS93" s="955"/>
      <c r="BT93" s="955"/>
      <c r="BU93" s="955"/>
      <c r="BV93" s="955"/>
      <c r="BW93" s="955"/>
      <c r="BX93" s="955"/>
      <c r="BY93" s="955"/>
      <c r="BZ93" s="955"/>
      <c r="CA93" s="955"/>
      <c r="CB93" s="955"/>
      <c r="CC93" s="955"/>
      <c r="CD93" s="955"/>
      <c r="CE93" s="955"/>
      <c r="CF93" s="955"/>
      <c r="CG93" s="955"/>
      <c r="CH93" s="955"/>
      <c r="CI93" s="955"/>
      <c r="CJ93" s="955"/>
      <c r="CK93" s="955"/>
      <c r="CL93" s="955"/>
      <c r="CM93" s="955"/>
      <c r="CN93" s="955"/>
      <c r="CO93" s="955"/>
      <c r="CP93" s="955"/>
      <c r="CQ93" s="955"/>
      <c r="CR93" s="955"/>
      <c r="CS93" s="955"/>
      <c r="CT93" s="955"/>
      <c r="CU93" s="955"/>
      <c r="CV93" s="955"/>
      <c r="CW93" s="955"/>
      <c r="CX93" s="955"/>
      <c r="CY93" s="955"/>
      <c r="CZ93" s="955"/>
      <c r="DA93" s="955"/>
      <c r="DB93" s="955"/>
      <c r="DC93" s="955"/>
      <c r="DD93" s="955"/>
      <c r="DE93" s="955"/>
      <c r="DF93" s="955"/>
      <c r="DG93" s="955"/>
      <c r="DH93" s="955"/>
      <c r="DI93" s="955"/>
      <c r="DJ93" s="955"/>
      <c r="DK93" s="955"/>
      <c r="DL93" s="955"/>
      <c r="DM93" s="955"/>
      <c r="DN93" s="955"/>
      <c r="DO93" s="955"/>
      <c r="DP93" s="955"/>
      <c r="DQ93" s="955"/>
      <c r="DR93" s="955"/>
      <c r="DS93" s="955"/>
      <c r="DT93" s="955"/>
      <c r="DU93" s="955"/>
      <c r="DV93" s="955"/>
      <c r="DW93" s="955"/>
      <c r="DX93" s="955"/>
      <c r="DY93" s="955"/>
      <c r="DZ93" s="955"/>
      <c r="EA93" s="955"/>
      <c r="EB93" s="955"/>
      <c r="EC93" s="955"/>
      <c r="ED93" s="955"/>
      <c r="EE93" s="955"/>
      <c r="EF93" s="955"/>
      <c r="EG93" s="955"/>
      <c r="EH93" s="955"/>
      <c r="EI93" s="955"/>
      <c r="EJ93" s="955"/>
      <c r="EK93" s="955"/>
      <c r="EL93" s="955"/>
      <c r="EM93" s="955"/>
      <c r="EN93" s="955"/>
      <c r="EO93" s="955"/>
      <c r="EP93" s="955"/>
      <c r="EQ93" s="955"/>
      <c r="ER93" s="955"/>
      <c r="ES93" s="955"/>
      <c r="ET93" s="955"/>
      <c r="EU93" s="955"/>
      <c r="EV93" s="955"/>
      <c r="EW93" s="955"/>
      <c r="EX93" s="955"/>
      <c r="EY93" s="955"/>
      <c r="EZ93" s="955"/>
      <c r="FA93" s="955"/>
      <c r="FB93" s="955"/>
      <c r="FC93" s="955"/>
      <c r="FD93" s="955"/>
      <c r="FE93" s="955"/>
      <c r="FF93" s="955"/>
      <c r="FG93" s="955"/>
      <c r="FH93" s="955"/>
      <c r="FI93" s="955"/>
      <c r="FJ93" s="955"/>
      <c r="FK93" s="955"/>
      <c r="FL93" s="955"/>
      <c r="FM93" s="955"/>
      <c r="FN93" s="955"/>
      <c r="FO93" s="955"/>
      <c r="FP93" s="955"/>
      <c r="FQ93" s="955"/>
      <c r="FR93" s="955"/>
      <c r="FS93" s="955"/>
      <c r="FT93" s="955"/>
      <c r="FU93" s="955"/>
      <c r="FV93" s="955"/>
      <c r="FW93" s="955"/>
      <c r="FX93" s="955"/>
      <c r="FY93" s="955"/>
      <c r="FZ93" s="955"/>
      <c r="GA93" s="955"/>
      <c r="GB93" s="955"/>
      <c r="GC93" s="955"/>
      <c r="GD93" s="955"/>
      <c r="GE93" s="955"/>
      <c r="GF93" s="955"/>
      <c r="GG93" s="955"/>
      <c r="GH93" s="955"/>
      <c r="GI93" s="955"/>
      <c r="GJ93" s="955"/>
      <c r="GK93" s="955"/>
      <c r="GL93" s="955"/>
      <c r="GM93" s="955"/>
      <c r="GN93" s="955"/>
      <c r="GO93" s="955"/>
      <c r="GP93" s="955"/>
      <c r="GQ93" s="955"/>
      <c r="GR93" s="955"/>
      <c r="GS93" s="955"/>
      <c r="GT93" s="955"/>
      <c r="GU93" s="955"/>
      <c r="GV93" s="955"/>
      <c r="GW93" s="955"/>
      <c r="GX93" s="955"/>
      <c r="GY93" s="955"/>
      <c r="GZ93" s="955"/>
      <c r="HA93" s="955"/>
      <c r="HB93" s="955"/>
      <c r="HC93" s="955"/>
      <c r="HD93" s="955"/>
    </row>
    <row r="94" spans="1:212" ht="15" hidden="1" thickBot="1">
      <c r="A94" s="2888"/>
      <c r="B94" s="2890"/>
      <c r="C94" s="2858"/>
      <c r="D94" s="2861"/>
      <c r="E94" s="2864"/>
      <c r="F94" s="1178"/>
      <c r="G94" s="1035"/>
      <c r="H94" s="979"/>
      <c r="I94" s="1035"/>
      <c r="J94" s="1035"/>
      <c r="K94" s="1035"/>
      <c r="L94" s="163"/>
      <c r="M94" s="163"/>
      <c r="N94" s="163"/>
      <c r="O94" s="163"/>
      <c r="P94" s="980"/>
      <c r="Q94" s="1032"/>
      <c r="R94" s="1033"/>
      <c r="S94" s="1036"/>
      <c r="T94" s="987">
        <f t="shared" si="8"/>
        <v>0</v>
      </c>
      <c r="U94" s="955"/>
      <c r="V94" s="1225"/>
      <c r="W94" s="1202"/>
      <c r="X94" s="1203"/>
      <c r="Y94" s="1203"/>
      <c r="Z94" s="228"/>
      <c r="AA94" s="201"/>
      <c r="AB94" s="220"/>
      <c r="AC94" s="955"/>
      <c r="AD94" s="955"/>
      <c r="AE94" s="955"/>
      <c r="AF94" s="955"/>
      <c r="AG94" s="955"/>
      <c r="AH94" s="955"/>
      <c r="AI94" s="955"/>
      <c r="AJ94" s="955"/>
      <c r="AK94" s="955"/>
      <c r="AL94" s="955"/>
      <c r="AM94" s="955"/>
      <c r="AN94" s="955"/>
      <c r="AO94" s="955"/>
      <c r="AP94" s="955"/>
      <c r="AQ94" s="955"/>
      <c r="AR94" s="955"/>
      <c r="AS94" s="955"/>
      <c r="AT94" s="955"/>
      <c r="AU94" s="955"/>
      <c r="AV94" s="955"/>
      <c r="AW94" s="955"/>
      <c r="AX94" s="955"/>
      <c r="AY94" s="955"/>
      <c r="AZ94" s="955"/>
      <c r="BA94" s="955"/>
      <c r="BB94" s="955"/>
      <c r="BC94" s="955"/>
      <c r="BD94" s="955"/>
      <c r="BE94" s="955"/>
      <c r="BF94" s="955"/>
      <c r="BG94" s="955"/>
      <c r="BH94" s="955"/>
      <c r="BI94" s="955"/>
      <c r="BJ94" s="955"/>
      <c r="BK94" s="955"/>
      <c r="BL94" s="955"/>
      <c r="BM94" s="955"/>
      <c r="BN94" s="955"/>
      <c r="BO94" s="955"/>
      <c r="BP94" s="955"/>
      <c r="BQ94" s="955"/>
      <c r="BR94" s="955"/>
      <c r="BS94" s="955"/>
      <c r="BT94" s="955"/>
      <c r="BU94" s="955"/>
      <c r="BV94" s="955"/>
      <c r="BW94" s="955"/>
      <c r="BX94" s="955"/>
      <c r="BY94" s="955"/>
      <c r="BZ94" s="955"/>
      <c r="CA94" s="955"/>
      <c r="CB94" s="955"/>
      <c r="CC94" s="955"/>
      <c r="CD94" s="955"/>
      <c r="CE94" s="955"/>
      <c r="CF94" s="955"/>
      <c r="CG94" s="955"/>
      <c r="CH94" s="955"/>
      <c r="CI94" s="955"/>
      <c r="CJ94" s="955"/>
      <c r="CK94" s="955"/>
      <c r="CL94" s="955"/>
      <c r="CM94" s="955"/>
      <c r="CN94" s="955"/>
      <c r="CO94" s="955"/>
      <c r="CP94" s="955"/>
      <c r="CQ94" s="955"/>
      <c r="CR94" s="955"/>
      <c r="CS94" s="955"/>
      <c r="CT94" s="955"/>
      <c r="CU94" s="955"/>
      <c r="CV94" s="955"/>
      <c r="CW94" s="955"/>
      <c r="CX94" s="955"/>
      <c r="CY94" s="955"/>
      <c r="CZ94" s="955"/>
      <c r="DA94" s="955"/>
      <c r="DB94" s="955"/>
      <c r="DC94" s="955"/>
      <c r="DD94" s="955"/>
      <c r="DE94" s="955"/>
      <c r="DF94" s="955"/>
      <c r="DG94" s="955"/>
      <c r="DH94" s="955"/>
      <c r="DI94" s="955"/>
      <c r="DJ94" s="955"/>
      <c r="DK94" s="955"/>
      <c r="DL94" s="955"/>
      <c r="DM94" s="955"/>
      <c r="DN94" s="955"/>
      <c r="DO94" s="955"/>
      <c r="DP94" s="955"/>
      <c r="DQ94" s="955"/>
      <c r="DR94" s="955"/>
      <c r="DS94" s="955"/>
      <c r="DT94" s="955"/>
      <c r="DU94" s="955"/>
      <c r="DV94" s="955"/>
      <c r="DW94" s="955"/>
      <c r="DX94" s="955"/>
      <c r="DY94" s="955"/>
      <c r="DZ94" s="955"/>
      <c r="EA94" s="955"/>
      <c r="EB94" s="955"/>
      <c r="EC94" s="955"/>
      <c r="ED94" s="955"/>
      <c r="EE94" s="955"/>
      <c r="EF94" s="955"/>
      <c r="EG94" s="955"/>
      <c r="EH94" s="955"/>
      <c r="EI94" s="955"/>
      <c r="EJ94" s="955"/>
      <c r="EK94" s="955"/>
      <c r="EL94" s="955"/>
      <c r="EM94" s="955"/>
      <c r="EN94" s="955"/>
      <c r="EO94" s="955"/>
      <c r="EP94" s="955"/>
      <c r="EQ94" s="955"/>
      <c r="ER94" s="955"/>
      <c r="ES94" s="955"/>
      <c r="ET94" s="955"/>
      <c r="EU94" s="955"/>
      <c r="EV94" s="955"/>
      <c r="EW94" s="955"/>
      <c r="EX94" s="955"/>
      <c r="EY94" s="955"/>
      <c r="EZ94" s="955"/>
      <c r="FA94" s="955"/>
      <c r="FB94" s="955"/>
      <c r="FC94" s="955"/>
      <c r="FD94" s="955"/>
      <c r="FE94" s="955"/>
      <c r="FF94" s="955"/>
      <c r="FG94" s="955"/>
      <c r="FH94" s="955"/>
      <c r="FI94" s="955"/>
      <c r="FJ94" s="955"/>
      <c r="FK94" s="955"/>
      <c r="FL94" s="955"/>
      <c r="FM94" s="955"/>
      <c r="FN94" s="955"/>
      <c r="FO94" s="955"/>
      <c r="FP94" s="955"/>
      <c r="FQ94" s="955"/>
      <c r="FR94" s="955"/>
      <c r="FS94" s="955"/>
      <c r="FT94" s="955"/>
      <c r="FU94" s="955"/>
      <c r="FV94" s="955"/>
      <c r="FW94" s="955"/>
      <c r="FX94" s="955"/>
      <c r="FY94" s="955"/>
      <c r="FZ94" s="955"/>
      <c r="GA94" s="955"/>
      <c r="GB94" s="955"/>
      <c r="GC94" s="955"/>
      <c r="GD94" s="955"/>
      <c r="GE94" s="955"/>
      <c r="GF94" s="955"/>
      <c r="GG94" s="955"/>
      <c r="GH94" s="955"/>
      <c r="GI94" s="955"/>
      <c r="GJ94" s="955"/>
      <c r="GK94" s="955"/>
      <c r="GL94" s="955"/>
      <c r="GM94" s="955"/>
      <c r="GN94" s="955"/>
      <c r="GO94" s="955"/>
      <c r="GP94" s="955"/>
      <c r="GQ94" s="955"/>
      <c r="GR94" s="955"/>
      <c r="GS94" s="955"/>
      <c r="GT94" s="955"/>
      <c r="GU94" s="955"/>
      <c r="GV94" s="955"/>
      <c r="GW94" s="955"/>
      <c r="GX94" s="955"/>
      <c r="GY94" s="955"/>
      <c r="GZ94" s="955"/>
      <c r="HA94" s="955"/>
      <c r="HB94" s="955"/>
      <c r="HC94" s="955"/>
      <c r="HD94" s="955"/>
    </row>
    <row r="95" spans="1:212" ht="15" hidden="1" thickBot="1">
      <c r="A95" s="2888"/>
      <c r="B95" s="2890"/>
      <c r="C95" s="2859"/>
      <c r="D95" s="2862"/>
      <c r="E95" s="2865"/>
      <c r="F95" s="1178"/>
      <c r="G95" s="1035"/>
      <c r="H95" s="979"/>
      <c r="I95" s="1035"/>
      <c r="J95" s="1035"/>
      <c r="K95" s="1035"/>
      <c r="L95" s="163"/>
      <c r="M95" s="163"/>
      <c r="N95" s="163"/>
      <c r="O95" s="163"/>
      <c r="P95" s="980"/>
      <c r="Q95" s="1032"/>
      <c r="R95" s="1037">
        <v>100000</v>
      </c>
      <c r="S95" s="1034"/>
      <c r="T95" s="987">
        <f t="shared" si="8"/>
        <v>100000</v>
      </c>
      <c r="U95" s="955"/>
      <c r="V95" s="1202"/>
      <c r="W95" s="1203"/>
      <c r="X95" s="1203"/>
      <c r="Y95" s="1204"/>
      <c r="Z95" s="201"/>
      <c r="AA95" s="220"/>
      <c r="AB95" s="221"/>
      <c r="AC95" s="955"/>
      <c r="AD95" s="955"/>
      <c r="AE95" s="955"/>
      <c r="AF95" s="955"/>
      <c r="AG95" s="955"/>
      <c r="AH95" s="955"/>
      <c r="AI95" s="955"/>
      <c r="AJ95" s="955"/>
      <c r="AK95" s="955"/>
      <c r="AL95" s="955"/>
      <c r="AM95" s="955"/>
      <c r="AN95" s="955"/>
      <c r="AO95" s="955"/>
      <c r="AP95" s="955"/>
      <c r="AQ95" s="955"/>
      <c r="AR95" s="955"/>
      <c r="AS95" s="955"/>
      <c r="AT95" s="955"/>
      <c r="AU95" s="955"/>
      <c r="AV95" s="955"/>
      <c r="AW95" s="955"/>
      <c r="AX95" s="955"/>
      <c r="AY95" s="955"/>
      <c r="AZ95" s="955"/>
      <c r="BA95" s="955"/>
      <c r="BB95" s="955"/>
      <c r="BC95" s="955"/>
      <c r="BD95" s="955"/>
      <c r="BE95" s="955"/>
      <c r="BF95" s="955"/>
      <c r="BG95" s="955"/>
      <c r="BH95" s="955"/>
      <c r="BI95" s="955"/>
      <c r="BJ95" s="955"/>
      <c r="BK95" s="955"/>
      <c r="BL95" s="955"/>
      <c r="BM95" s="955"/>
      <c r="BN95" s="955"/>
      <c r="BO95" s="955"/>
      <c r="BP95" s="955"/>
      <c r="BQ95" s="955"/>
      <c r="BR95" s="955"/>
      <c r="BS95" s="955"/>
      <c r="BT95" s="955"/>
      <c r="BU95" s="955"/>
      <c r="BV95" s="955"/>
      <c r="BW95" s="955"/>
      <c r="BX95" s="955"/>
      <c r="BY95" s="955"/>
      <c r="BZ95" s="955"/>
      <c r="CA95" s="955"/>
      <c r="CB95" s="955"/>
      <c r="CC95" s="955"/>
      <c r="CD95" s="955"/>
      <c r="CE95" s="955"/>
      <c r="CF95" s="955"/>
      <c r="CG95" s="955"/>
      <c r="CH95" s="955"/>
      <c r="CI95" s="955"/>
      <c r="CJ95" s="955"/>
      <c r="CK95" s="955"/>
      <c r="CL95" s="955"/>
      <c r="CM95" s="955"/>
      <c r="CN95" s="955"/>
      <c r="CO95" s="955"/>
      <c r="CP95" s="955"/>
      <c r="CQ95" s="955"/>
      <c r="CR95" s="955"/>
      <c r="CS95" s="955"/>
      <c r="CT95" s="955"/>
      <c r="CU95" s="955"/>
      <c r="CV95" s="955"/>
      <c r="CW95" s="955"/>
      <c r="CX95" s="955"/>
      <c r="CY95" s="955"/>
      <c r="CZ95" s="955"/>
      <c r="DA95" s="955"/>
      <c r="DB95" s="955"/>
      <c r="DC95" s="955"/>
      <c r="DD95" s="955"/>
      <c r="DE95" s="955"/>
      <c r="DF95" s="955"/>
      <c r="DG95" s="955"/>
      <c r="DH95" s="955"/>
      <c r="DI95" s="955"/>
      <c r="DJ95" s="955"/>
      <c r="DK95" s="955"/>
      <c r="DL95" s="955"/>
      <c r="DM95" s="955"/>
      <c r="DN95" s="955"/>
      <c r="DO95" s="955"/>
      <c r="DP95" s="955"/>
      <c r="DQ95" s="955"/>
      <c r="DR95" s="955"/>
      <c r="DS95" s="955"/>
      <c r="DT95" s="955"/>
      <c r="DU95" s="955"/>
      <c r="DV95" s="955"/>
      <c r="DW95" s="955"/>
      <c r="DX95" s="955"/>
      <c r="DY95" s="955"/>
      <c r="DZ95" s="955"/>
      <c r="EA95" s="955"/>
      <c r="EB95" s="955"/>
      <c r="EC95" s="955"/>
      <c r="ED95" s="955"/>
      <c r="EE95" s="955"/>
      <c r="EF95" s="955"/>
      <c r="EG95" s="955"/>
      <c r="EH95" s="955"/>
      <c r="EI95" s="955"/>
      <c r="EJ95" s="955"/>
      <c r="EK95" s="955"/>
      <c r="EL95" s="955"/>
      <c r="EM95" s="955"/>
      <c r="EN95" s="955"/>
      <c r="EO95" s="955"/>
      <c r="EP95" s="955"/>
      <c r="EQ95" s="955"/>
      <c r="ER95" s="955"/>
      <c r="ES95" s="955"/>
      <c r="ET95" s="955"/>
      <c r="EU95" s="955"/>
      <c r="EV95" s="955"/>
      <c r="EW95" s="955"/>
      <c r="EX95" s="955"/>
      <c r="EY95" s="955"/>
      <c r="EZ95" s="955"/>
      <c r="FA95" s="955"/>
      <c r="FB95" s="955"/>
      <c r="FC95" s="955"/>
      <c r="FD95" s="955"/>
      <c r="FE95" s="955"/>
      <c r="FF95" s="955"/>
      <c r="FG95" s="955"/>
      <c r="FH95" s="955"/>
      <c r="FI95" s="955"/>
      <c r="FJ95" s="955"/>
      <c r="FK95" s="955"/>
      <c r="FL95" s="955"/>
      <c r="FM95" s="955"/>
      <c r="FN95" s="955"/>
      <c r="FO95" s="955"/>
      <c r="FP95" s="955"/>
      <c r="FQ95" s="955"/>
      <c r="FR95" s="955"/>
      <c r="FS95" s="955"/>
      <c r="FT95" s="955"/>
      <c r="FU95" s="955"/>
      <c r="FV95" s="955"/>
      <c r="FW95" s="955"/>
      <c r="FX95" s="955"/>
      <c r="FY95" s="955"/>
      <c r="FZ95" s="955"/>
      <c r="GA95" s="955"/>
      <c r="GB95" s="955"/>
      <c r="GC95" s="955"/>
      <c r="GD95" s="955"/>
      <c r="GE95" s="955"/>
      <c r="GF95" s="955"/>
      <c r="GG95" s="955"/>
      <c r="GH95" s="955"/>
      <c r="GI95" s="955"/>
      <c r="GJ95" s="955"/>
      <c r="GK95" s="955"/>
      <c r="GL95" s="955"/>
      <c r="GM95" s="955"/>
      <c r="GN95" s="955"/>
      <c r="GO95" s="955"/>
      <c r="GP95" s="955"/>
      <c r="GQ95" s="955"/>
      <c r="GR95" s="955"/>
      <c r="GS95" s="955"/>
      <c r="GT95" s="955"/>
      <c r="GU95" s="955"/>
      <c r="GV95" s="955"/>
      <c r="GW95" s="955"/>
      <c r="GX95" s="955"/>
      <c r="GY95" s="955"/>
      <c r="GZ95" s="955"/>
      <c r="HA95" s="955"/>
      <c r="HB95" s="955"/>
      <c r="HC95" s="955"/>
      <c r="HD95" s="955"/>
    </row>
    <row r="96" spans="1:212" ht="15.45" hidden="1" customHeight="1">
      <c r="A96" s="2888"/>
      <c r="B96" s="2889" t="s">
        <v>119</v>
      </c>
      <c r="C96" s="2866" t="s">
        <v>120</v>
      </c>
      <c r="D96" s="2868">
        <v>0.75</v>
      </c>
      <c r="E96" s="2927">
        <v>0.95</v>
      </c>
      <c r="F96" s="2928"/>
      <c r="G96" s="1031"/>
      <c r="H96" s="979"/>
      <c r="I96" s="996"/>
      <c r="J96" s="996"/>
      <c r="K96" s="996"/>
      <c r="L96" s="163"/>
      <c r="M96" s="163"/>
      <c r="N96" s="163"/>
      <c r="O96" s="163"/>
      <c r="P96" s="980"/>
      <c r="Q96" s="1032"/>
      <c r="R96" s="1033"/>
      <c r="S96" s="1038"/>
      <c r="T96" s="987">
        <f t="shared" si="8"/>
        <v>0</v>
      </c>
      <c r="U96" s="955"/>
      <c r="V96" s="1226"/>
      <c r="W96" s="1227"/>
      <c r="X96" s="1228"/>
      <c r="Y96" s="1228"/>
      <c r="Z96" s="227"/>
      <c r="AA96" s="201"/>
      <c r="AB96" s="224"/>
      <c r="AC96" s="955"/>
      <c r="AD96" s="955"/>
      <c r="AE96" s="955"/>
      <c r="AF96" s="955"/>
      <c r="AG96" s="955"/>
      <c r="AH96" s="955"/>
      <c r="AI96" s="955"/>
      <c r="AJ96" s="955"/>
      <c r="AK96" s="955"/>
      <c r="AL96" s="955"/>
      <c r="AM96" s="955"/>
      <c r="AN96" s="955"/>
      <c r="AO96" s="955"/>
      <c r="AP96" s="955"/>
      <c r="AQ96" s="955"/>
      <c r="AR96" s="955"/>
      <c r="AS96" s="955"/>
      <c r="AT96" s="955"/>
      <c r="AU96" s="955"/>
      <c r="AV96" s="955"/>
      <c r="AW96" s="955"/>
      <c r="AX96" s="955"/>
      <c r="AY96" s="955"/>
      <c r="AZ96" s="955"/>
      <c r="BA96" s="955"/>
      <c r="BB96" s="955"/>
      <c r="BC96" s="955"/>
      <c r="BD96" s="955"/>
      <c r="BE96" s="955"/>
      <c r="BF96" s="955"/>
      <c r="BG96" s="955"/>
      <c r="BH96" s="955"/>
      <c r="BI96" s="955"/>
      <c r="BJ96" s="955"/>
      <c r="BK96" s="955"/>
      <c r="BL96" s="955"/>
      <c r="BM96" s="955"/>
      <c r="BN96" s="955"/>
      <c r="BO96" s="955"/>
      <c r="BP96" s="955"/>
      <c r="BQ96" s="955"/>
      <c r="BR96" s="955"/>
      <c r="BS96" s="955"/>
      <c r="BT96" s="955"/>
      <c r="BU96" s="955"/>
      <c r="BV96" s="955"/>
      <c r="BW96" s="955"/>
      <c r="BX96" s="955"/>
      <c r="BY96" s="955"/>
      <c r="BZ96" s="955"/>
      <c r="CA96" s="955"/>
      <c r="CB96" s="955"/>
      <c r="CC96" s="955"/>
      <c r="CD96" s="955"/>
      <c r="CE96" s="955"/>
      <c r="CF96" s="955"/>
      <c r="CG96" s="955"/>
      <c r="CH96" s="955"/>
      <c r="CI96" s="955"/>
      <c r="CJ96" s="955"/>
      <c r="CK96" s="955"/>
      <c r="CL96" s="955"/>
      <c r="CM96" s="955"/>
      <c r="CN96" s="955"/>
      <c r="CO96" s="955"/>
      <c r="CP96" s="955"/>
      <c r="CQ96" s="955"/>
      <c r="CR96" s="955"/>
      <c r="CS96" s="955"/>
      <c r="CT96" s="955"/>
      <c r="CU96" s="955"/>
      <c r="CV96" s="955"/>
      <c r="CW96" s="955"/>
      <c r="CX96" s="955"/>
      <c r="CY96" s="955"/>
      <c r="CZ96" s="955"/>
      <c r="DA96" s="955"/>
      <c r="DB96" s="955"/>
      <c r="DC96" s="955"/>
      <c r="DD96" s="955"/>
      <c r="DE96" s="955"/>
      <c r="DF96" s="955"/>
      <c r="DG96" s="955"/>
      <c r="DH96" s="955"/>
      <c r="DI96" s="955"/>
      <c r="DJ96" s="955"/>
      <c r="DK96" s="955"/>
      <c r="DL96" s="955"/>
      <c r="DM96" s="955"/>
      <c r="DN96" s="955"/>
      <c r="DO96" s="955"/>
      <c r="DP96" s="955"/>
      <c r="DQ96" s="955"/>
      <c r="DR96" s="955"/>
      <c r="DS96" s="955"/>
      <c r="DT96" s="955"/>
      <c r="DU96" s="955"/>
      <c r="DV96" s="955"/>
      <c r="DW96" s="955"/>
      <c r="DX96" s="955"/>
      <c r="DY96" s="955"/>
      <c r="DZ96" s="955"/>
      <c r="EA96" s="955"/>
      <c r="EB96" s="955"/>
      <c r="EC96" s="955"/>
      <c r="ED96" s="955"/>
      <c r="EE96" s="955"/>
      <c r="EF96" s="955"/>
      <c r="EG96" s="955"/>
      <c r="EH96" s="955"/>
      <c r="EI96" s="955"/>
      <c r="EJ96" s="955"/>
      <c r="EK96" s="955"/>
      <c r="EL96" s="955"/>
      <c r="EM96" s="955"/>
      <c r="EN96" s="955"/>
      <c r="EO96" s="955"/>
      <c r="EP96" s="955"/>
      <c r="EQ96" s="955"/>
      <c r="ER96" s="955"/>
      <c r="ES96" s="955"/>
      <c r="ET96" s="955"/>
      <c r="EU96" s="955"/>
      <c r="EV96" s="955"/>
      <c r="EW96" s="955"/>
      <c r="EX96" s="955"/>
      <c r="EY96" s="955"/>
      <c r="EZ96" s="955"/>
      <c r="FA96" s="955"/>
      <c r="FB96" s="955"/>
      <c r="FC96" s="955"/>
      <c r="FD96" s="955"/>
      <c r="FE96" s="955"/>
      <c r="FF96" s="955"/>
      <c r="FG96" s="955"/>
      <c r="FH96" s="955"/>
      <c r="FI96" s="955"/>
      <c r="FJ96" s="955"/>
      <c r="FK96" s="955"/>
      <c r="FL96" s="955"/>
      <c r="FM96" s="955"/>
      <c r="FN96" s="955"/>
      <c r="FO96" s="955"/>
      <c r="FP96" s="955"/>
      <c r="FQ96" s="955"/>
      <c r="FR96" s="955"/>
      <c r="FS96" s="955"/>
      <c r="FT96" s="955"/>
      <c r="FU96" s="955"/>
      <c r="FV96" s="955"/>
      <c r="FW96" s="955"/>
      <c r="FX96" s="955"/>
      <c r="FY96" s="955"/>
      <c r="FZ96" s="955"/>
      <c r="GA96" s="955"/>
      <c r="GB96" s="955"/>
      <c r="GC96" s="955"/>
      <c r="GD96" s="955"/>
      <c r="GE96" s="955"/>
      <c r="GF96" s="955"/>
      <c r="GG96" s="955"/>
      <c r="GH96" s="955"/>
      <c r="GI96" s="955"/>
      <c r="GJ96" s="955"/>
      <c r="GK96" s="955"/>
      <c r="GL96" s="955"/>
      <c r="GM96" s="955"/>
      <c r="GN96" s="955"/>
      <c r="GO96" s="955"/>
      <c r="GP96" s="955"/>
      <c r="GQ96" s="955"/>
      <c r="GR96" s="955"/>
      <c r="GS96" s="955"/>
      <c r="GT96" s="955"/>
      <c r="GU96" s="955"/>
      <c r="GV96" s="955"/>
      <c r="GW96" s="955"/>
      <c r="GX96" s="955"/>
      <c r="GY96" s="955"/>
      <c r="GZ96" s="955"/>
      <c r="HA96" s="955"/>
      <c r="HB96" s="955"/>
      <c r="HC96" s="955"/>
      <c r="HD96" s="955"/>
    </row>
    <row r="97" spans="1:212" ht="15" hidden="1" thickBot="1">
      <c r="A97" s="2888"/>
      <c r="B97" s="2890"/>
      <c r="C97" s="2867"/>
      <c r="D97" s="2869"/>
      <c r="E97" s="2864"/>
      <c r="F97" s="2929"/>
      <c r="G97" s="1039"/>
      <c r="H97" s="979"/>
      <c r="I97" s="979"/>
      <c r="J97" s="979"/>
      <c r="K97" s="979"/>
      <c r="L97" s="163"/>
      <c r="M97" s="163"/>
      <c r="N97" s="163"/>
      <c r="O97" s="163"/>
      <c r="P97" s="980"/>
      <c r="Q97" s="1032"/>
      <c r="R97" s="1033"/>
      <c r="S97" s="1034"/>
      <c r="T97" s="987">
        <f t="shared" si="8"/>
        <v>0</v>
      </c>
      <c r="U97" s="955"/>
      <c r="V97" s="297"/>
      <c r="W97" s="294"/>
      <c r="X97" s="294"/>
      <c r="Y97" s="298"/>
      <c r="Z97" s="295"/>
      <c r="AA97" s="297"/>
      <c r="AB97" s="298"/>
      <c r="AC97" s="955"/>
      <c r="AD97" s="955"/>
      <c r="AE97" s="955"/>
      <c r="AF97" s="955"/>
      <c r="AG97" s="955"/>
      <c r="AH97" s="955"/>
      <c r="AI97" s="955"/>
      <c r="AJ97" s="955"/>
      <c r="AK97" s="955"/>
      <c r="AL97" s="955"/>
      <c r="AM97" s="955"/>
      <c r="AN97" s="955"/>
      <c r="AO97" s="955"/>
      <c r="AP97" s="955"/>
      <c r="AQ97" s="955"/>
      <c r="AR97" s="955"/>
      <c r="AS97" s="955"/>
      <c r="AT97" s="955"/>
      <c r="AU97" s="955"/>
      <c r="AV97" s="955"/>
      <c r="AW97" s="955"/>
      <c r="AX97" s="955"/>
      <c r="AY97" s="955"/>
      <c r="AZ97" s="955"/>
      <c r="BA97" s="955"/>
      <c r="BB97" s="955"/>
      <c r="BC97" s="955"/>
      <c r="BD97" s="955"/>
      <c r="BE97" s="955"/>
      <c r="BF97" s="955"/>
      <c r="BG97" s="955"/>
      <c r="BH97" s="955"/>
      <c r="BI97" s="955"/>
      <c r="BJ97" s="955"/>
      <c r="BK97" s="955"/>
      <c r="BL97" s="955"/>
      <c r="BM97" s="955"/>
      <c r="BN97" s="955"/>
      <c r="BO97" s="955"/>
      <c r="BP97" s="955"/>
      <c r="BQ97" s="955"/>
      <c r="BR97" s="955"/>
      <c r="BS97" s="955"/>
      <c r="BT97" s="955"/>
      <c r="BU97" s="955"/>
      <c r="BV97" s="955"/>
      <c r="BW97" s="955"/>
      <c r="BX97" s="955"/>
      <c r="BY97" s="955"/>
      <c r="BZ97" s="955"/>
      <c r="CA97" s="955"/>
      <c r="CB97" s="955"/>
      <c r="CC97" s="955"/>
      <c r="CD97" s="955"/>
      <c r="CE97" s="955"/>
      <c r="CF97" s="955"/>
      <c r="CG97" s="955"/>
      <c r="CH97" s="955"/>
      <c r="CI97" s="955"/>
      <c r="CJ97" s="955"/>
      <c r="CK97" s="955"/>
      <c r="CL97" s="955"/>
      <c r="CM97" s="955"/>
      <c r="CN97" s="955"/>
      <c r="CO97" s="955"/>
      <c r="CP97" s="955"/>
      <c r="CQ97" s="955"/>
      <c r="CR97" s="955"/>
      <c r="CS97" s="955"/>
      <c r="CT97" s="955"/>
      <c r="CU97" s="955"/>
      <c r="CV97" s="955"/>
      <c r="CW97" s="955"/>
      <c r="CX97" s="955"/>
      <c r="CY97" s="955"/>
      <c r="CZ97" s="955"/>
      <c r="DA97" s="955"/>
      <c r="DB97" s="955"/>
      <c r="DC97" s="955"/>
      <c r="DD97" s="955"/>
      <c r="DE97" s="955"/>
      <c r="DF97" s="955"/>
      <c r="DG97" s="955"/>
      <c r="DH97" s="955"/>
      <c r="DI97" s="955"/>
      <c r="DJ97" s="955"/>
      <c r="DK97" s="955"/>
      <c r="DL97" s="955"/>
      <c r="DM97" s="955"/>
      <c r="DN97" s="955"/>
      <c r="DO97" s="955"/>
      <c r="DP97" s="955"/>
      <c r="DQ97" s="955"/>
      <c r="DR97" s="955"/>
      <c r="DS97" s="955"/>
      <c r="DT97" s="955"/>
      <c r="DU97" s="955"/>
      <c r="DV97" s="955"/>
      <c r="DW97" s="955"/>
      <c r="DX97" s="955"/>
      <c r="DY97" s="955"/>
      <c r="DZ97" s="955"/>
      <c r="EA97" s="955"/>
      <c r="EB97" s="955"/>
      <c r="EC97" s="955"/>
      <c r="ED97" s="955"/>
      <c r="EE97" s="955"/>
      <c r="EF97" s="955"/>
      <c r="EG97" s="955"/>
      <c r="EH97" s="955"/>
      <c r="EI97" s="955"/>
      <c r="EJ97" s="955"/>
      <c r="EK97" s="955"/>
      <c r="EL97" s="955"/>
      <c r="EM97" s="955"/>
      <c r="EN97" s="955"/>
      <c r="EO97" s="955"/>
      <c r="EP97" s="955"/>
      <c r="EQ97" s="955"/>
      <c r="ER97" s="955"/>
      <c r="ES97" s="955"/>
      <c r="ET97" s="955"/>
      <c r="EU97" s="955"/>
      <c r="EV97" s="955"/>
      <c r="EW97" s="955"/>
      <c r="EX97" s="955"/>
      <c r="EY97" s="955"/>
      <c r="EZ97" s="955"/>
      <c r="FA97" s="955"/>
      <c r="FB97" s="955"/>
      <c r="FC97" s="955"/>
      <c r="FD97" s="955"/>
      <c r="FE97" s="955"/>
      <c r="FF97" s="955"/>
      <c r="FG97" s="955"/>
      <c r="FH97" s="955"/>
      <c r="FI97" s="955"/>
      <c r="FJ97" s="955"/>
      <c r="FK97" s="955"/>
      <c r="FL97" s="955"/>
      <c r="FM97" s="955"/>
      <c r="FN97" s="955"/>
      <c r="FO97" s="955"/>
      <c r="FP97" s="955"/>
      <c r="FQ97" s="955"/>
      <c r="FR97" s="955"/>
      <c r="FS97" s="955"/>
      <c r="FT97" s="955"/>
      <c r="FU97" s="955"/>
      <c r="FV97" s="955"/>
      <c r="FW97" s="955"/>
      <c r="FX97" s="955"/>
      <c r="FY97" s="955"/>
      <c r="FZ97" s="955"/>
      <c r="GA97" s="955"/>
      <c r="GB97" s="955"/>
      <c r="GC97" s="955"/>
      <c r="GD97" s="955"/>
      <c r="GE97" s="955"/>
      <c r="GF97" s="955"/>
      <c r="GG97" s="955"/>
      <c r="GH97" s="955"/>
      <c r="GI97" s="955"/>
      <c r="GJ97" s="955"/>
      <c r="GK97" s="955"/>
      <c r="GL97" s="955"/>
      <c r="GM97" s="955"/>
      <c r="GN97" s="955"/>
      <c r="GO97" s="955"/>
      <c r="GP97" s="955"/>
      <c r="GQ97" s="955"/>
      <c r="GR97" s="955"/>
      <c r="GS97" s="955"/>
      <c r="GT97" s="955"/>
      <c r="GU97" s="955"/>
      <c r="GV97" s="955"/>
      <c r="GW97" s="955"/>
      <c r="GX97" s="955"/>
      <c r="GY97" s="955"/>
      <c r="GZ97" s="955"/>
      <c r="HA97" s="955"/>
      <c r="HB97" s="955"/>
      <c r="HC97" s="955"/>
      <c r="HD97" s="955"/>
    </row>
    <row r="98" spans="1:212" ht="15" hidden="1" thickBot="1">
      <c r="A98" s="2888"/>
      <c r="B98" s="2890"/>
      <c r="C98" s="2867"/>
      <c r="D98" s="2869"/>
      <c r="E98" s="2864"/>
      <c r="F98" s="2929"/>
      <c r="G98" s="1039"/>
      <c r="H98" s="979"/>
      <c r="I98" s="979"/>
      <c r="J98" s="979"/>
      <c r="K98" s="979"/>
      <c r="L98" s="163"/>
      <c r="M98" s="163"/>
      <c r="N98" s="163"/>
      <c r="O98" s="163"/>
      <c r="P98" s="980"/>
      <c r="Q98" s="1032"/>
      <c r="R98" s="1033"/>
      <c r="S98" s="1034"/>
      <c r="T98" s="987">
        <f t="shared" si="8"/>
        <v>0</v>
      </c>
      <c r="U98" s="955"/>
      <c r="V98" s="297"/>
      <c r="W98" s="294"/>
      <c r="X98" s="294"/>
      <c r="Y98" s="298"/>
      <c r="Z98" s="295"/>
      <c r="AA98" s="297"/>
      <c r="AB98" s="298"/>
      <c r="AC98" s="955"/>
      <c r="AD98" s="955"/>
      <c r="AE98" s="955"/>
      <c r="AF98" s="955"/>
      <c r="AG98" s="955"/>
      <c r="AH98" s="955"/>
      <c r="AI98" s="955"/>
      <c r="AJ98" s="955"/>
      <c r="AK98" s="955"/>
      <c r="AL98" s="955"/>
      <c r="AM98" s="955"/>
      <c r="AN98" s="955"/>
      <c r="AO98" s="955"/>
      <c r="AP98" s="955"/>
      <c r="AQ98" s="955"/>
      <c r="AR98" s="955"/>
      <c r="AS98" s="955"/>
      <c r="AT98" s="955"/>
      <c r="AU98" s="955"/>
      <c r="AV98" s="955"/>
      <c r="AW98" s="955"/>
      <c r="AX98" s="955"/>
      <c r="AY98" s="955"/>
      <c r="AZ98" s="955"/>
      <c r="BA98" s="955"/>
      <c r="BB98" s="955"/>
      <c r="BC98" s="955"/>
      <c r="BD98" s="955"/>
      <c r="BE98" s="955"/>
      <c r="BF98" s="955"/>
      <c r="BG98" s="955"/>
      <c r="BH98" s="955"/>
      <c r="BI98" s="955"/>
      <c r="BJ98" s="955"/>
      <c r="BK98" s="955"/>
      <c r="BL98" s="955"/>
      <c r="BM98" s="955"/>
      <c r="BN98" s="955"/>
      <c r="BO98" s="955"/>
      <c r="BP98" s="955"/>
      <c r="BQ98" s="955"/>
      <c r="BR98" s="955"/>
      <c r="BS98" s="955"/>
      <c r="BT98" s="955"/>
      <c r="BU98" s="955"/>
      <c r="BV98" s="955"/>
      <c r="BW98" s="955"/>
      <c r="BX98" s="955"/>
      <c r="BY98" s="955"/>
      <c r="BZ98" s="955"/>
      <c r="CA98" s="955"/>
      <c r="CB98" s="955"/>
      <c r="CC98" s="955"/>
      <c r="CD98" s="955"/>
      <c r="CE98" s="955"/>
      <c r="CF98" s="955"/>
      <c r="CG98" s="955"/>
      <c r="CH98" s="955"/>
      <c r="CI98" s="955"/>
      <c r="CJ98" s="955"/>
      <c r="CK98" s="955"/>
      <c r="CL98" s="955"/>
      <c r="CM98" s="955"/>
      <c r="CN98" s="955"/>
      <c r="CO98" s="955"/>
      <c r="CP98" s="955"/>
      <c r="CQ98" s="955"/>
      <c r="CR98" s="955"/>
      <c r="CS98" s="955"/>
      <c r="CT98" s="955"/>
      <c r="CU98" s="955"/>
      <c r="CV98" s="955"/>
      <c r="CW98" s="955"/>
      <c r="CX98" s="955"/>
      <c r="CY98" s="955"/>
      <c r="CZ98" s="955"/>
      <c r="DA98" s="955"/>
      <c r="DB98" s="955"/>
      <c r="DC98" s="955"/>
      <c r="DD98" s="955"/>
      <c r="DE98" s="955"/>
      <c r="DF98" s="955"/>
      <c r="DG98" s="955"/>
      <c r="DH98" s="955"/>
      <c r="DI98" s="955"/>
      <c r="DJ98" s="955"/>
      <c r="DK98" s="955"/>
      <c r="DL98" s="955"/>
      <c r="DM98" s="955"/>
      <c r="DN98" s="955"/>
      <c r="DO98" s="955"/>
      <c r="DP98" s="955"/>
      <c r="DQ98" s="955"/>
      <c r="DR98" s="955"/>
      <c r="DS98" s="955"/>
      <c r="DT98" s="955"/>
      <c r="DU98" s="955"/>
      <c r="DV98" s="955"/>
      <c r="DW98" s="955"/>
      <c r="DX98" s="955"/>
      <c r="DY98" s="955"/>
      <c r="DZ98" s="955"/>
      <c r="EA98" s="955"/>
      <c r="EB98" s="955"/>
      <c r="EC98" s="955"/>
      <c r="ED98" s="955"/>
      <c r="EE98" s="955"/>
      <c r="EF98" s="955"/>
      <c r="EG98" s="955"/>
      <c r="EH98" s="955"/>
      <c r="EI98" s="955"/>
      <c r="EJ98" s="955"/>
      <c r="EK98" s="955"/>
      <c r="EL98" s="955"/>
      <c r="EM98" s="955"/>
      <c r="EN98" s="955"/>
      <c r="EO98" s="955"/>
      <c r="EP98" s="955"/>
      <c r="EQ98" s="955"/>
      <c r="ER98" s="955"/>
      <c r="ES98" s="955"/>
      <c r="ET98" s="955"/>
      <c r="EU98" s="955"/>
      <c r="EV98" s="955"/>
      <c r="EW98" s="955"/>
      <c r="EX98" s="955"/>
      <c r="EY98" s="955"/>
      <c r="EZ98" s="955"/>
      <c r="FA98" s="955"/>
      <c r="FB98" s="955"/>
      <c r="FC98" s="955"/>
      <c r="FD98" s="955"/>
      <c r="FE98" s="955"/>
      <c r="FF98" s="955"/>
      <c r="FG98" s="955"/>
      <c r="FH98" s="955"/>
      <c r="FI98" s="955"/>
      <c r="FJ98" s="955"/>
      <c r="FK98" s="955"/>
      <c r="FL98" s="955"/>
      <c r="FM98" s="955"/>
      <c r="FN98" s="955"/>
      <c r="FO98" s="955"/>
      <c r="FP98" s="955"/>
      <c r="FQ98" s="955"/>
      <c r="FR98" s="955"/>
      <c r="FS98" s="955"/>
      <c r="FT98" s="955"/>
      <c r="FU98" s="955"/>
      <c r="FV98" s="955"/>
      <c r="FW98" s="955"/>
      <c r="FX98" s="955"/>
      <c r="FY98" s="955"/>
      <c r="FZ98" s="955"/>
      <c r="GA98" s="955"/>
      <c r="GB98" s="955"/>
      <c r="GC98" s="955"/>
      <c r="GD98" s="955"/>
      <c r="GE98" s="955"/>
      <c r="GF98" s="955"/>
      <c r="GG98" s="955"/>
      <c r="GH98" s="955"/>
      <c r="GI98" s="955"/>
      <c r="GJ98" s="955"/>
      <c r="GK98" s="955"/>
      <c r="GL98" s="955"/>
      <c r="GM98" s="955"/>
      <c r="GN98" s="955"/>
      <c r="GO98" s="955"/>
      <c r="GP98" s="955"/>
      <c r="GQ98" s="955"/>
      <c r="GR98" s="955"/>
      <c r="GS98" s="955"/>
      <c r="GT98" s="955"/>
      <c r="GU98" s="955"/>
      <c r="GV98" s="955"/>
      <c r="GW98" s="955"/>
      <c r="GX98" s="955"/>
      <c r="GY98" s="955"/>
      <c r="GZ98" s="955"/>
      <c r="HA98" s="955"/>
      <c r="HB98" s="955"/>
      <c r="HC98" s="955"/>
      <c r="HD98" s="955"/>
    </row>
    <row r="99" spans="1:212" ht="15" hidden="1" thickBot="1">
      <c r="A99" s="2888"/>
      <c r="B99" s="2891"/>
      <c r="C99" s="2867"/>
      <c r="D99" s="2869"/>
      <c r="E99" s="2865"/>
      <c r="F99" s="2930"/>
      <c r="G99" s="1040"/>
      <c r="H99" s="979"/>
      <c r="I99" s="993"/>
      <c r="J99" s="993"/>
      <c r="K99" s="993"/>
      <c r="L99" s="163"/>
      <c r="M99" s="163"/>
      <c r="N99" s="163"/>
      <c r="O99" s="163"/>
      <c r="P99" s="980"/>
      <c r="Q99" s="1032"/>
      <c r="R99" s="1033"/>
      <c r="S99" s="1034"/>
      <c r="T99" s="987">
        <f t="shared" si="8"/>
        <v>0</v>
      </c>
      <c r="U99" s="955"/>
      <c r="V99" s="192"/>
      <c r="W99" s="83"/>
      <c r="X99" s="83"/>
      <c r="Y99" s="193"/>
      <c r="Z99" s="1"/>
      <c r="AA99" s="192"/>
      <c r="AB99" s="193"/>
      <c r="AC99" s="955"/>
      <c r="AD99" s="955"/>
      <c r="AE99" s="955"/>
      <c r="AF99" s="955"/>
      <c r="AG99" s="955"/>
      <c r="AH99" s="955"/>
      <c r="AI99" s="955"/>
      <c r="AJ99" s="955"/>
      <c r="AK99" s="955"/>
      <c r="AL99" s="955"/>
      <c r="AM99" s="955"/>
      <c r="AN99" s="955"/>
      <c r="AO99" s="955"/>
      <c r="AP99" s="955"/>
      <c r="AQ99" s="955"/>
      <c r="AR99" s="955"/>
      <c r="AS99" s="955"/>
      <c r="AT99" s="955"/>
      <c r="AU99" s="955"/>
      <c r="AV99" s="955"/>
      <c r="AW99" s="955"/>
      <c r="AX99" s="955"/>
      <c r="AY99" s="955"/>
      <c r="AZ99" s="955"/>
      <c r="BA99" s="955"/>
      <c r="BB99" s="955"/>
      <c r="BC99" s="955"/>
      <c r="BD99" s="955"/>
      <c r="BE99" s="955"/>
      <c r="BF99" s="955"/>
      <c r="BG99" s="955"/>
      <c r="BH99" s="955"/>
      <c r="BI99" s="955"/>
      <c r="BJ99" s="955"/>
      <c r="BK99" s="955"/>
      <c r="BL99" s="955"/>
      <c r="BM99" s="955"/>
      <c r="BN99" s="955"/>
      <c r="BO99" s="955"/>
      <c r="BP99" s="955"/>
      <c r="BQ99" s="955"/>
      <c r="BR99" s="955"/>
      <c r="BS99" s="955"/>
      <c r="BT99" s="955"/>
      <c r="BU99" s="955"/>
      <c r="BV99" s="955"/>
      <c r="BW99" s="955"/>
      <c r="BX99" s="955"/>
      <c r="BY99" s="955"/>
      <c r="BZ99" s="955"/>
      <c r="CA99" s="955"/>
      <c r="CB99" s="955"/>
      <c r="CC99" s="955"/>
      <c r="CD99" s="955"/>
      <c r="CE99" s="955"/>
      <c r="CF99" s="955"/>
      <c r="CG99" s="955"/>
      <c r="CH99" s="955"/>
      <c r="CI99" s="955"/>
      <c r="CJ99" s="955"/>
      <c r="CK99" s="955"/>
      <c r="CL99" s="955"/>
      <c r="CM99" s="955"/>
      <c r="CN99" s="955"/>
      <c r="CO99" s="955"/>
      <c r="CP99" s="955"/>
      <c r="CQ99" s="955"/>
      <c r="CR99" s="955"/>
      <c r="CS99" s="955"/>
      <c r="CT99" s="955"/>
      <c r="CU99" s="955"/>
      <c r="CV99" s="955"/>
      <c r="CW99" s="955"/>
      <c r="CX99" s="955"/>
      <c r="CY99" s="955"/>
      <c r="CZ99" s="955"/>
      <c r="DA99" s="955"/>
      <c r="DB99" s="955"/>
      <c r="DC99" s="955"/>
      <c r="DD99" s="955"/>
      <c r="DE99" s="955"/>
      <c r="DF99" s="955"/>
      <c r="DG99" s="955"/>
      <c r="DH99" s="955"/>
      <c r="DI99" s="955"/>
      <c r="DJ99" s="955"/>
      <c r="DK99" s="955"/>
      <c r="DL99" s="955"/>
      <c r="DM99" s="955"/>
      <c r="DN99" s="955"/>
      <c r="DO99" s="955"/>
      <c r="DP99" s="955"/>
      <c r="DQ99" s="955"/>
      <c r="DR99" s="955"/>
      <c r="DS99" s="955"/>
      <c r="DT99" s="955"/>
      <c r="DU99" s="955"/>
      <c r="DV99" s="955"/>
      <c r="DW99" s="955"/>
      <c r="DX99" s="955"/>
      <c r="DY99" s="955"/>
      <c r="DZ99" s="955"/>
      <c r="EA99" s="955"/>
      <c r="EB99" s="955"/>
      <c r="EC99" s="955"/>
      <c r="ED99" s="955"/>
      <c r="EE99" s="955"/>
      <c r="EF99" s="955"/>
      <c r="EG99" s="955"/>
      <c r="EH99" s="955"/>
      <c r="EI99" s="955"/>
      <c r="EJ99" s="955"/>
      <c r="EK99" s="955"/>
      <c r="EL99" s="955"/>
      <c r="EM99" s="955"/>
      <c r="EN99" s="955"/>
      <c r="EO99" s="955"/>
      <c r="EP99" s="955"/>
      <c r="EQ99" s="955"/>
      <c r="ER99" s="955"/>
      <c r="ES99" s="955"/>
      <c r="ET99" s="955"/>
      <c r="EU99" s="955"/>
      <c r="EV99" s="955"/>
      <c r="EW99" s="955"/>
      <c r="EX99" s="955"/>
      <c r="EY99" s="955"/>
      <c r="EZ99" s="955"/>
      <c r="FA99" s="955"/>
      <c r="FB99" s="955"/>
      <c r="FC99" s="955"/>
      <c r="FD99" s="955"/>
      <c r="FE99" s="955"/>
      <c r="FF99" s="955"/>
      <c r="FG99" s="955"/>
      <c r="FH99" s="955"/>
      <c r="FI99" s="955"/>
      <c r="FJ99" s="955"/>
      <c r="FK99" s="955"/>
      <c r="FL99" s="955"/>
      <c r="FM99" s="955"/>
      <c r="FN99" s="955"/>
      <c r="FO99" s="955"/>
      <c r="FP99" s="955"/>
      <c r="FQ99" s="955"/>
      <c r="FR99" s="955"/>
      <c r="FS99" s="955"/>
      <c r="FT99" s="955"/>
      <c r="FU99" s="955"/>
      <c r="FV99" s="955"/>
      <c r="FW99" s="955"/>
      <c r="FX99" s="955"/>
      <c r="FY99" s="955"/>
      <c r="FZ99" s="955"/>
      <c r="GA99" s="955"/>
      <c r="GB99" s="955"/>
      <c r="GC99" s="955"/>
      <c r="GD99" s="955"/>
      <c r="GE99" s="955"/>
      <c r="GF99" s="955"/>
      <c r="GG99" s="955"/>
      <c r="GH99" s="955"/>
      <c r="GI99" s="955"/>
      <c r="GJ99" s="955"/>
      <c r="GK99" s="955"/>
      <c r="GL99" s="955"/>
      <c r="GM99" s="955"/>
      <c r="GN99" s="955"/>
      <c r="GO99" s="955"/>
      <c r="GP99" s="955"/>
      <c r="GQ99" s="955"/>
      <c r="GR99" s="955"/>
      <c r="GS99" s="955"/>
      <c r="GT99" s="955"/>
      <c r="GU99" s="955"/>
      <c r="GV99" s="955"/>
      <c r="GW99" s="955"/>
      <c r="GX99" s="955"/>
      <c r="GY99" s="955"/>
      <c r="GZ99" s="955"/>
      <c r="HA99" s="955"/>
      <c r="HB99" s="955"/>
      <c r="HC99" s="955"/>
      <c r="HD99" s="955"/>
    </row>
    <row r="100" spans="1:212" ht="24.45" customHeight="1">
      <c r="A100" s="2888"/>
      <c r="B100" s="2931" t="s">
        <v>121</v>
      </c>
      <c r="C100" s="2417" t="s">
        <v>122</v>
      </c>
      <c r="D100" s="2935"/>
      <c r="E100" s="2853" t="s">
        <v>123</v>
      </c>
      <c r="F100" s="984" t="s">
        <v>833</v>
      </c>
      <c r="G100" s="1031">
        <v>2</v>
      </c>
      <c r="H100" s="979"/>
      <c r="I100" s="996">
        <v>1</v>
      </c>
      <c r="J100" s="996"/>
      <c r="K100" s="996">
        <v>1</v>
      </c>
      <c r="L100" s="163"/>
      <c r="M100" s="163"/>
      <c r="N100" s="163"/>
      <c r="O100" s="163"/>
      <c r="P100" s="980">
        <f t="shared" si="2"/>
        <v>0</v>
      </c>
      <c r="Q100" s="1032"/>
      <c r="R100" s="1033"/>
      <c r="S100" s="1034"/>
      <c r="T100" s="987">
        <f t="shared" si="8"/>
        <v>0</v>
      </c>
      <c r="U100" s="953"/>
      <c r="V100" s="192"/>
      <c r="W100" s="83"/>
      <c r="X100" s="83"/>
      <c r="Y100" s="193"/>
      <c r="Z100" s="1"/>
      <c r="AA100" s="192"/>
      <c r="AB100" s="193"/>
      <c r="AC100" s="953"/>
      <c r="AD100" s="953"/>
      <c r="AE100" s="953"/>
      <c r="AF100" s="953"/>
      <c r="AG100" s="953"/>
      <c r="AH100" s="953"/>
      <c r="AI100" s="953"/>
      <c r="AJ100" s="953"/>
      <c r="AK100" s="953"/>
      <c r="AL100" s="953"/>
      <c r="AM100" s="953"/>
      <c r="AN100" s="953"/>
      <c r="AO100" s="953"/>
      <c r="AP100" s="953"/>
      <c r="AQ100" s="953"/>
      <c r="AR100" s="953"/>
      <c r="AS100" s="953"/>
      <c r="AT100" s="953"/>
      <c r="AU100" s="953"/>
      <c r="AV100" s="953"/>
      <c r="AW100" s="953"/>
      <c r="AX100" s="953"/>
      <c r="AY100" s="953"/>
      <c r="AZ100" s="953"/>
      <c r="BA100" s="953"/>
      <c r="BB100" s="953"/>
      <c r="BC100" s="953"/>
      <c r="BD100" s="953"/>
      <c r="BE100" s="953"/>
      <c r="BF100" s="953"/>
      <c r="BG100" s="953"/>
      <c r="BH100" s="953"/>
      <c r="BI100" s="953"/>
      <c r="BJ100" s="953"/>
      <c r="BK100" s="953"/>
      <c r="BL100" s="953"/>
      <c r="BM100" s="953"/>
      <c r="BN100" s="953"/>
      <c r="BO100" s="953"/>
      <c r="BP100" s="953"/>
      <c r="BQ100" s="953"/>
      <c r="BR100" s="953"/>
      <c r="BS100" s="953"/>
      <c r="BT100" s="953"/>
      <c r="BU100" s="953"/>
      <c r="BV100" s="953"/>
      <c r="BW100" s="953"/>
      <c r="BX100" s="953"/>
      <c r="BY100" s="953"/>
      <c r="BZ100" s="953"/>
      <c r="CA100" s="953"/>
      <c r="CB100" s="953"/>
      <c r="CC100" s="953"/>
      <c r="CD100" s="953"/>
      <c r="CE100" s="953"/>
      <c r="CF100" s="953"/>
      <c r="CG100" s="953"/>
      <c r="CH100" s="953"/>
      <c r="CI100" s="953"/>
      <c r="CJ100" s="953"/>
      <c r="CK100" s="953"/>
      <c r="CL100" s="953"/>
      <c r="CM100" s="953"/>
      <c r="CN100" s="953"/>
      <c r="CO100" s="953"/>
      <c r="CP100" s="953"/>
      <c r="CQ100" s="953"/>
      <c r="CR100" s="953"/>
      <c r="CS100" s="953"/>
      <c r="CT100" s="953"/>
      <c r="CU100" s="953"/>
      <c r="CV100" s="953"/>
      <c r="CW100" s="953"/>
      <c r="CX100" s="953"/>
      <c r="CY100" s="953"/>
      <c r="CZ100" s="953"/>
      <c r="DA100" s="953"/>
      <c r="DB100" s="953"/>
      <c r="DC100" s="953"/>
      <c r="DD100" s="953"/>
      <c r="DE100" s="953"/>
      <c r="DF100" s="953"/>
      <c r="DG100" s="953"/>
      <c r="DH100" s="953"/>
      <c r="DI100" s="953"/>
      <c r="DJ100" s="953"/>
      <c r="DK100" s="953"/>
      <c r="DL100" s="953"/>
      <c r="DM100" s="953"/>
      <c r="DN100" s="953"/>
      <c r="DO100" s="953"/>
      <c r="DP100" s="953"/>
      <c r="DQ100" s="953"/>
      <c r="DR100" s="953"/>
      <c r="DS100" s="953"/>
      <c r="DT100" s="953"/>
      <c r="DU100" s="953"/>
      <c r="DV100" s="953"/>
      <c r="DW100" s="953"/>
      <c r="DX100" s="953"/>
      <c r="DY100" s="953"/>
      <c r="DZ100" s="953"/>
      <c r="EA100" s="953"/>
      <c r="EB100" s="953"/>
      <c r="EC100" s="953"/>
      <c r="ED100" s="953"/>
      <c r="EE100" s="953"/>
      <c r="EF100" s="953"/>
      <c r="EG100" s="953"/>
      <c r="EH100" s="953"/>
      <c r="EI100" s="953"/>
      <c r="EJ100" s="953"/>
      <c r="EK100" s="953"/>
      <c r="EL100" s="953"/>
      <c r="EM100" s="953"/>
      <c r="EN100" s="953"/>
      <c r="EO100" s="953"/>
      <c r="EP100" s="953"/>
      <c r="EQ100" s="953"/>
      <c r="ER100" s="953"/>
      <c r="ES100" s="953"/>
      <c r="ET100" s="953"/>
      <c r="EU100" s="953"/>
      <c r="EV100" s="953"/>
      <c r="EW100" s="953"/>
      <c r="EX100" s="953"/>
      <c r="EY100" s="953"/>
      <c r="EZ100" s="953"/>
      <c r="FA100" s="953"/>
      <c r="FB100" s="953"/>
      <c r="FC100" s="953"/>
      <c r="FD100" s="953"/>
      <c r="FE100" s="953"/>
      <c r="FF100" s="953"/>
      <c r="FG100" s="953"/>
      <c r="FH100" s="953"/>
      <c r="FI100" s="953"/>
      <c r="FJ100" s="953"/>
      <c r="FK100" s="953"/>
      <c r="FL100" s="953"/>
      <c r="FM100" s="953"/>
      <c r="FN100" s="953"/>
      <c r="FO100" s="953"/>
      <c r="FP100" s="953"/>
      <c r="FQ100" s="953"/>
      <c r="FR100" s="953"/>
      <c r="FS100" s="953"/>
      <c r="FT100" s="953"/>
      <c r="FU100" s="953"/>
      <c r="FV100" s="953"/>
      <c r="FW100" s="953"/>
      <c r="FX100" s="953"/>
      <c r="FY100" s="953"/>
      <c r="FZ100" s="953"/>
      <c r="GA100" s="953"/>
      <c r="GB100" s="953"/>
      <c r="GC100" s="953"/>
      <c r="GD100" s="953"/>
      <c r="GE100" s="953"/>
      <c r="GF100" s="953"/>
      <c r="GG100" s="953"/>
      <c r="GH100" s="953"/>
      <c r="GI100" s="953"/>
      <c r="GJ100" s="953"/>
      <c r="GK100" s="953"/>
      <c r="GL100" s="953"/>
      <c r="GM100" s="953"/>
      <c r="GN100" s="953"/>
      <c r="GO100" s="953"/>
      <c r="GP100" s="953"/>
      <c r="GQ100" s="953"/>
      <c r="GR100" s="953"/>
      <c r="GS100" s="953"/>
      <c r="GT100" s="953"/>
      <c r="GU100" s="953"/>
      <c r="GV100" s="953"/>
      <c r="GW100" s="953"/>
      <c r="GX100" s="953"/>
      <c r="GY100" s="953"/>
      <c r="GZ100" s="953"/>
      <c r="HA100" s="953"/>
      <c r="HB100" s="953"/>
      <c r="HC100" s="953"/>
      <c r="HD100" s="953"/>
    </row>
    <row r="101" spans="1:212" ht="14.4" hidden="1">
      <c r="A101" s="2888"/>
      <c r="B101" s="2910"/>
      <c r="C101" s="2417"/>
      <c r="D101" s="2935"/>
      <c r="E101" s="2933"/>
      <c r="F101" s="984"/>
      <c r="G101" s="1039"/>
      <c r="H101" s="979"/>
      <c r="I101" s="979"/>
      <c r="J101" s="979"/>
      <c r="K101" s="979"/>
      <c r="L101" s="163"/>
      <c r="M101" s="163"/>
      <c r="N101" s="163"/>
      <c r="O101" s="163"/>
      <c r="P101" s="980"/>
      <c r="Q101" s="1032"/>
      <c r="R101" s="989"/>
      <c r="S101" s="1034"/>
      <c r="T101" s="987">
        <f t="shared" si="8"/>
        <v>0</v>
      </c>
      <c r="U101" s="953"/>
      <c r="V101" s="192"/>
      <c r="W101" s="83"/>
      <c r="X101" s="83"/>
      <c r="Y101" s="193"/>
      <c r="Z101" s="1"/>
      <c r="AA101" s="192"/>
      <c r="AB101" s="193"/>
      <c r="AC101" s="953"/>
      <c r="AD101" s="953"/>
      <c r="AE101" s="953"/>
      <c r="AF101" s="953"/>
      <c r="AG101" s="953"/>
      <c r="AH101" s="953"/>
      <c r="AI101" s="953"/>
      <c r="AJ101" s="953"/>
      <c r="AK101" s="953"/>
      <c r="AL101" s="953"/>
      <c r="AM101" s="953"/>
      <c r="AN101" s="953"/>
      <c r="AO101" s="953"/>
      <c r="AP101" s="953"/>
      <c r="AQ101" s="953"/>
      <c r="AR101" s="953"/>
      <c r="AS101" s="953"/>
      <c r="AT101" s="953"/>
      <c r="AU101" s="953"/>
      <c r="AV101" s="953"/>
      <c r="AW101" s="953"/>
      <c r="AX101" s="953"/>
      <c r="AY101" s="953"/>
      <c r="AZ101" s="953"/>
      <c r="BA101" s="953"/>
      <c r="BB101" s="953"/>
      <c r="BC101" s="953"/>
      <c r="BD101" s="953"/>
      <c r="BE101" s="953"/>
      <c r="BF101" s="953"/>
      <c r="BG101" s="953"/>
      <c r="BH101" s="953"/>
      <c r="BI101" s="953"/>
      <c r="BJ101" s="953"/>
      <c r="BK101" s="953"/>
      <c r="BL101" s="953"/>
      <c r="BM101" s="953"/>
      <c r="BN101" s="953"/>
      <c r="BO101" s="953"/>
      <c r="BP101" s="953"/>
      <c r="BQ101" s="953"/>
      <c r="BR101" s="953"/>
      <c r="BS101" s="953"/>
      <c r="BT101" s="953"/>
      <c r="BU101" s="953"/>
      <c r="BV101" s="953"/>
      <c r="BW101" s="953"/>
      <c r="BX101" s="953"/>
      <c r="BY101" s="953"/>
      <c r="BZ101" s="953"/>
      <c r="CA101" s="953"/>
      <c r="CB101" s="953"/>
      <c r="CC101" s="953"/>
      <c r="CD101" s="953"/>
      <c r="CE101" s="953"/>
      <c r="CF101" s="953"/>
      <c r="CG101" s="953"/>
      <c r="CH101" s="953"/>
      <c r="CI101" s="953"/>
      <c r="CJ101" s="953"/>
      <c r="CK101" s="953"/>
      <c r="CL101" s="953"/>
      <c r="CM101" s="953"/>
      <c r="CN101" s="953"/>
      <c r="CO101" s="953"/>
      <c r="CP101" s="953"/>
      <c r="CQ101" s="953"/>
      <c r="CR101" s="953"/>
      <c r="CS101" s="953"/>
      <c r="CT101" s="953"/>
      <c r="CU101" s="953"/>
      <c r="CV101" s="953"/>
      <c r="CW101" s="953"/>
      <c r="CX101" s="953"/>
      <c r="CY101" s="953"/>
      <c r="CZ101" s="953"/>
      <c r="DA101" s="953"/>
      <c r="DB101" s="953"/>
      <c r="DC101" s="953"/>
      <c r="DD101" s="953"/>
      <c r="DE101" s="953"/>
      <c r="DF101" s="953"/>
      <c r="DG101" s="953"/>
      <c r="DH101" s="953"/>
      <c r="DI101" s="953"/>
      <c r="DJ101" s="953"/>
      <c r="DK101" s="953"/>
      <c r="DL101" s="953"/>
      <c r="DM101" s="953"/>
      <c r="DN101" s="953"/>
      <c r="DO101" s="953"/>
      <c r="DP101" s="953"/>
      <c r="DQ101" s="953"/>
      <c r="DR101" s="953"/>
      <c r="DS101" s="953"/>
      <c r="DT101" s="953"/>
      <c r="DU101" s="953"/>
      <c r="DV101" s="953"/>
      <c r="DW101" s="953"/>
      <c r="DX101" s="953"/>
      <c r="DY101" s="953"/>
      <c r="DZ101" s="953"/>
      <c r="EA101" s="953"/>
      <c r="EB101" s="953"/>
      <c r="EC101" s="953"/>
      <c r="ED101" s="953"/>
      <c r="EE101" s="953"/>
      <c r="EF101" s="953"/>
      <c r="EG101" s="953"/>
      <c r="EH101" s="953"/>
      <c r="EI101" s="953"/>
      <c r="EJ101" s="953"/>
      <c r="EK101" s="953"/>
      <c r="EL101" s="953"/>
      <c r="EM101" s="953"/>
      <c r="EN101" s="953"/>
      <c r="EO101" s="953"/>
      <c r="EP101" s="953"/>
      <c r="EQ101" s="953"/>
      <c r="ER101" s="953"/>
      <c r="ES101" s="953"/>
      <c r="ET101" s="953"/>
      <c r="EU101" s="953"/>
      <c r="EV101" s="953"/>
      <c r="EW101" s="953"/>
      <c r="EX101" s="953"/>
      <c r="EY101" s="953"/>
      <c r="EZ101" s="953"/>
      <c r="FA101" s="953"/>
      <c r="FB101" s="953"/>
      <c r="FC101" s="953"/>
      <c r="FD101" s="953"/>
      <c r="FE101" s="953"/>
      <c r="FF101" s="953"/>
      <c r="FG101" s="953"/>
      <c r="FH101" s="953"/>
      <c r="FI101" s="953"/>
      <c r="FJ101" s="953"/>
      <c r="FK101" s="953"/>
      <c r="FL101" s="953"/>
      <c r="FM101" s="953"/>
      <c r="FN101" s="953"/>
      <c r="FO101" s="953"/>
      <c r="FP101" s="953"/>
      <c r="FQ101" s="953"/>
      <c r="FR101" s="953"/>
      <c r="FS101" s="953"/>
      <c r="FT101" s="953"/>
      <c r="FU101" s="953"/>
      <c r="FV101" s="953"/>
      <c r="FW101" s="953"/>
      <c r="FX101" s="953"/>
      <c r="FY101" s="953"/>
      <c r="FZ101" s="953"/>
      <c r="GA101" s="953"/>
      <c r="GB101" s="953"/>
      <c r="GC101" s="953"/>
      <c r="GD101" s="953"/>
      <c r="GE101" s="953"/>
      <c r="GF101" s="953"/>
      <c r="GG101" s="953"/>
      <c r="GH101" s="953"/>
      <c r="GI101" s="953"/>
      <c r="GJ101" s="953"/>
      <c r="GK101" s="953"/>
      <c r="GL101" s="953"/>
      <c r="GM101" s="953"/>
      <c r="GN101" s="953"/>
      <c r="GO101" s="953"/>
      <c r="GP101" s="953"/>
      <c r="GQ101" s="953"/>
      <c r="GR101" s="953"/>
      <c r="GS101" s="953"/>
      <c r="GT101" s="953"/>
      <c r="GU101" s="953"/>
      <c r="GV101" s="953"/>
      <c r="GW101" s="953"/>
      <c r="GX101" s="953"/>
      <c r="GY101" s="953"/>
      <c r="GZ101" s="953"/>
      <c r="HA101" s="953"/>
      <c r="HB101" s="953"/>
      <c r="HC101" s="953"/>
      <c r="HD101" s="953"/>
    </row>
    <row r="102" spans="1:212" ht="15" hidden="1" customHeight="1" thickBot="1">
      <c r="A102" s="2888"/>
      <c r="B102" s="2910"/>
      <c r="C102" s="2417"/>
      <c r="D102" s="2935"/>
      <c r="E102" s="2933"/>
      <c r="F102" s="984"/>
      <c r="G102" s="1039"/>
      <c r="H102" s="979"/>
      <c r="I102" s="979"/>
      <c r="J102" s="979"/>
      <c r="K102" s="979"/>
      <c r="L102" s="163"/>
      <c r="M102" s="163"/>
      <c r="N102" s="163"/>
      <c r="O102" s="163"/>
      <c r="P102" s="980"/>
      <c r="Q102" s="1032"/>
      <c r="R102" s="989"/>
      <c r="S102" s="1034"/>
      <c r="T102" s="987">
        <f t="shared" si="8"/>
        <v>0</v>
      </c>
      <c r="U102" s="953"/>
      <c r="V102" s="192"/>
      <c r="W102" s="83"/>
      <c r="X102" s="83"/>
      <c r="Y102" s="193"/>
      <c r="Z102" s="1"/>
      <c r="AA102" s="192"/>
      <c r="AB102" s="193"/>
      <c r="AC102" s="953"/>
      <c r="AD102" s="953"/>
      <c r="AE102" s="953"/>
      <c r="AF102" s="953"/>
      <c r="AG102" s="953"/>
      <c r="AH102" s="953"/>
      <c r="AI102" s="953"/>
      <c r="AJ102" s="953"/>
      <c r="AK102" s="953"/>
      <c r="AL102" s="953"/>
      <c r="AM102" s="953"/>
      <c r="AN102" s="953"/>
      <c r="AO102" s="953"/>
      <c r="AP102" s="953"/>
      <c r="AQ102" s="953"/>
      <c r="AR102" s="953"/>
      <c r="AS102" s="953"/>
      <c r="AT102" s="953"/>
      <c r="AU102" s="953"/>
      <c r="AV102" s="953"/>
      <c r="AW102" s="953"/>
      <c r="AX102" s="953"/>
      <c r="AY102" s="953"/>
      <c r="AZ102" s="953"/>
      <c r="BA102" s="953"/>
      <c r="BB102" s="953"/>
      <c r="BC102" s="953"/>
      <c r="BD102" s="953"/>
      <c r="BE102" s="953"/>
      <c r="BF102" s="953"/>
      <c r="BG102" s="953"/>
      <c r="BH102" s="953"/>
      <c r="BI102" s="953"/>
      <c r="BJ102" s="953"/>
      <c r="BK102" s="953"/>
      <c r="BL102" s="953"/>
      <c r="BM102" s="953"/>
      <c r="BN102" s="953"/>
      <c r="BO102" s="953"/>
      <c r="BP102" s="953"/>
      <c r="BQ102" s="953"/>
      <c r="BR102" s="953"/>
      <c r="BS102" s="953"/>
      <c r="BT102" s="953"/>
      <c r="BU102" s="953"/>
      <c r="BV102" s="953"/>
      <c r="BW102" s="953"/>
      <c r="BX102" s="953"/>
      <c r="BY102" s="953"/>
      <c r="BZ102" s="953"/>
      <c r="CA102" s="953"/>
      <c r="CB102" s="953"/>
      <c r="CC102" s="953"/>
      <c r="CD102" s="953"/>
      <c r="CE102" s="953"/>
      <c r="CF102" s="953"/>
      <c r="CG102" s="953"/>
      <c r="CH102" s="953"/>
      <c r="CI102" s="953"/>
      <c r="CJ102" s="953"/>
      <c r="CK102" s="953"/>
      <c r="CL102" s="953"/>
      <c r="CM102" s="953"/>
      <c r="CN102" s="953"/>
      <c r="CO102" s="953"/>
      <c r="CP102" s="953"/>
      <c r="CQ102" s="953"/>
      <c r="CR102" s="953"/>
      <c r="CS102" s="953"/>
      <c r="CT102" s="953"/>
      <c r="CU102" s="953"/>
      <c r="CV102" s="953"/>
      <c r="CW102" s="953"/>
      <c r="CX102" s="953"/>
      <c r="CY102" s="953"/>
      <c r="CZ102" s="953"/>
      <c r="DA102" s="953"/>
      <c r="DB102" s="953"/>
      <c r="DC102" s="953"/>
      <c r="DD102" s="953"/>
      <c r="DE102" s="953"/>
      <c r="DF102" s="953"/>
      <c r="DG102" s="953"/>
      <c r="DH102" s="953"/>
      <c r="DI102" s="953"/>
      <c r="DJ102" s="953"/>
      <c r="DK102" s="953"/>
      <c r="DL102" s="953"/>
      <c r="DM102" s="953"/>
      <c r="DN102" s="953"/>
      <c r="DO102" s="953"/>
      <c r="DP102" s="953"/>
      <c r="DQ102" s="953"/>
      <c r="DR102" s="953"/>
      <c r="DS102" s="953"/>
      <c r="DT102" s="953"/>
      <c r="DU102" s="953"/>
      <c r="DV102" s="953"/>
      <c r="DW102" s="953"/>
      <c r="DX102" s="953"/>
      <c r="DY102" s="953"/>
      <c r="DZ102" s="953"/>
      <c r="EA102" s="953"/>
      <c r="EB102" s="953"/>
      <c r="EC102" s="953"/>
      <c r="ED102" s="953"/>
      <c r="EE102" s="953"/>
      <c r="EF102" s="953"/>
      <c r="EG102" s="953"/>
      <c r="EH102" s="953"/>
      <c r="EI102" s="953"/>
      <c r="EJ102" s="953"/>
      <c r="EK102" s="953"/>
      <c r="EL102" s="953"/>
      <c r="EM102" s="953"/>
      <c r="EN102" s="953"/>
      <c r="EO102" s="953"/>
      <c r="EP102" s="953"/>
      <c r="EQ102" s="953"/>
      <c r="ER102" s="953"/>
      <c r="ES102" s="953"/>
      <c r="ET102" s="953"/>
      <c r="EU102" s="953"/>
      <c r="EV102" s="953"/>
      <c r="EW102" s="953"/>
      <c r="EX102" s="953"/>
      <c r="EY102" s="953"/>
      <c r="EZ102" s="953"/>
      <c r="FA102" s="953"/>
      <c r="FB102" s="953"/>
      <c r="FC102" s="953"/>
      <c r="FD102" s="953"/>
      <c r="FE102" s="953"/>
      <c r="FF102" s="953"/>
      <c r="FG102" s="953"/>
      <c r="FH102" s="953"/>
      <c r="FI102" s="953"/>
      <c r="FJ102" s="953"/>
      <c r="FK102" s="953"/>
      <c r="FL102" s="953"/>
      <c r="FM102" s="953"/>
      <c r="FN102" s="953"/>
      <c r="FO102" s="953"/>
      <c r="FP102" s="953"/>
      <c r="FQ102" s="953"/>
      <c r="FR102" s="953"/>
      <c r="FS102" s="953"/>
      <c r="FT102" s="953"/>
      <c r="FU102" s="953"/>
      <c r="FV102" s="953"/>
      <c r="FW102" s="953"/>
      <c r="FX102" s="953"/>
      <c r="FY102" s="953"/>
      <c r="FZ102" s="953"/>
      <c r="GA102" s="953"/>
      <c r="GB102" s="953"/>
      <c r="GC102" s="953"/>
      <c r="GD102" s="953"/>
      <c r="GE102" s="953"/>
      <c r="GF102" s="953"/>
      <c r="GG102" s="953"/>
      <c r="GH102" s="953"/>
      <c r="GI102" s="953"/>
      <c r="GJ102" s="953"/>
      <c r="GK102" s="953"/>
      <c r="GL102" s="953"/>
      <c r="GM102" s="953"/>
      <c r="GN102" s="953"/>
      <c r="GO102" s="953"/>
      <c r="GP102" s="953"/>
      <c r="GQ102" s="953"/>
      <c r="GR102" s="953"/>
      <c r="GS102" s="953"/>
      <c r="GT102" s="953"/>
      <c r="GU102" s="953"/>
      <c r="GV102" s="953"/>
      <c r="GW102" s="953"/>
      <c r="GX102" s="953"/>
      <c r="GY102" s="953"/>
      <c r="GZ102" s="953"/>
      <c r="HA102" s="953"/>
      <c r="HB102" s="953"/>
      <c r="HC102" s="953"/>
      <c r="HD102" s="953"/>
    </row>
    <row r="103" spans="1:212" ht="15" hidden="1" customHeight="1" thickBot="1">
      <c r="A103" s="2888"/>
      <c r="B103" s="2932"/>
      <c r="C103" s="2417"/>
      <c r="D103" s="2935"/>
      <c r="E103" s="2934"/>
      <c r="F103" s="1176"/>
      <c r="G103" s="978"/>
      <c r="H103" s="979"/>
      <c r="I103" s="993"/>
      <c r="J103" s="993"/>
      <c r="K103" s="993"/>
      <c r="L103" s="163"/>
      <c r="M103" s="163"/>
      <c r="N103" s="163"/>
      <c r="O103" s="163"/>
      <c r="P103" s="980"/>
      <c r="Q103" s="961"/>
      <c r="R103" s="1041"/>
      <c r="S103" s="986"/>
      <c r="T103" s="987">
        <f t="shared" si="8"/>
        <v>0</v>
      </c>
      <c r="U103" s="953"/>
      <c r="V103" s="192"/>
      <c r="W103" s="83"/>
      <c r="X103" s="83"/>
      <c r="Y103" s="193"/>
      <c r="Z103" s="1"/>
      <c r="AA103" s="192"/>
      <c r="AB103" s="193"/>
      <c r="AC103" s="953"/>
      <c r="AD103" s="953"/>
      <c r="AE103" s="953"/>
      <c r="AF103" s="953"/>
      <c r="AG103" s="953"/>
      <c r="AH103" s="953"/>
      <c r="AI103" s="953"/>
      <c r="AJ103" s="953"/>
      <c r="AK103" s="953"/>
      <c r="AL103" s="953"/>
      <c r="AM103" s="953"/>
      <c r="AN103" s="953"/>
      <c r="AO103" s="953"/>
      <c r="AP103" s="953"/>
      <c r="AQ103" s="953"/>
      <c r="AR103" s="953"/>
      <c r="AS103" s="953"/>
      <c r="AT103" s="953"/>
      <c r="AU103" s="953"/>
      <c r="AV103" s="953"/>
      <c r="AW103" s="953"/>
      <c r="AX103" s="953"/>
      <c r="AY103" s="953"/>
      <c r="AZ103" s="953"/>
      <c r="BA103" s="953"/>
      <c r="BB103" s="953"/>
      <c r="BC103" s="953"/>
      <c r="BD103" s="953"/>
      <c r="BE103" s="953"/>
      <c r="BF103" s="953"/>
      <c r="BG103" s="953"/>
      <c r="BH103" s="953"/>
      <c r="BI103" s="953"/>
      <c r="BJ103" s="953"/>
      <c r="BK103" s="953"/>
      <c r="BL103" s="953"/>
      <c r="BM103" s="953"/>
      <c r="BN103" s="953"/>
      <c r="BO103" s="953"/>
      <c r="BP103" s="953"/>
      <c r="BQ103" s="953"/>
      <c r="BR103" s="953"/>
      <c r="BS103" s="953"/>
      <c r="BT103" s="953"/>
      <c r="BU103" s="953"/>
      <c r="BV103" s="953"/>
      <c r="BW103" s="953"/>
      <c r="BX103" s="953"/>
      <c r="BY103" s="953"/>
      <c r="BZ103" s="953"/>
      <c r="CA103" s="953"/>
      <c r="CB103" s="953"/>
      <c r="CC103" s="953"/>
      <c r="CD103" s="953"/>
      <c r="CE103" s="953"/>
      <c r="CF103" s="953"/>
      <c r="CG103" s="953"/>
      <c r="CH103" s="953"/>
      <c r="CI103" s="953"/>
      <c r="CJ103" s="953"/>
      <c r="CK103" s="953"/>
      <c r="CL103" s="953"/>
      <c r="CM103" s="953"/>
      <c r="CN103" s="953"/>
      <c r="CO103" s="953"/>
      <c r="CP103" s="953"/>
      <c r="CQ103" s="953"/>
      <c r="CR103" s="953"/>
      <c r="CS103" s="953"/>
      <c r="CT103" s="953"/>
      <c r="CU103" s="953"/>
      <c r="CV103" s="953"/>
      <c r="CW103" s="953"/>
      <c r="CX103" s="953"/>
      <c r="CY103" s="953"/>
      <c r="CZ103" s="953"/>
      <c r="DA103" s="953"/>
      <c r="DB103" s="953"/>
      <c r="DC103" s="953"/>
      <c r="DD103" s="953"/>
      <c r="DE103" s="953"/>
      <c r="DF103" s="953"/>
      <c r="DG103" s="953"/>
      <c r="DH103" s="953"/>
      <c r="DI103" s="953"/>
      <c r="DJ103" s="953"/>
      <c r="DK103" s="953"/>
      <c r="DL103" s="953"/>
      <c r="DM103" s="953"/>
      <c r="DN103" s="953"/>
      <c r="DO103" s="953"/>
      <c r="DP103" s="953"/>
      <c r="DQ103" s="953"/>
      <c r="DR103" s="953"/>
      <c r="DS103" s="953"/>
      <c r="DT103" s="953"/>
      <c r="DU103" s="953"/>
      <c r="DV103" s="953"/>
      <c r="DW103" s="953"/>
      <c r="DX103" s="953"/>
      <c r="DY103" s="953"/>
      <c r="DZ103" s="953"/>
      <c r="EA103" s="953"/>
      <c r="EB103" s="953"/>
      <c r="EC103" s="953"/>
      <c r="ED103" s="953"/>
      <c r="EE103" s="953"/>
      <c r="EF103" s="953"/>
      <c r="EG103" s="953"/>
      <c r="EH103" s="953"/>
      <c r="EI103" s="953"/>
      <c r="EJ103" s="953"/>
      <c r="EK103" s="953"/>
      <c r="EL103" s="953"/>
      <c r="EM103" s="953"/>
      <c r="EN103" s="953"/>
      <c r="EO103" s="953"/>
      <c r="EP103" s="953"/>
      <c r="EQ103" s="953"/>
      <c r="ER103" s="953"/>
      <c r="ES103" s="953"/>
      <c r="ET103" s="953"/>
      <c r="EU103" s="953"/>
      <c r="EV103" s="953"/>
      <c r="EW103" s="953"/>
      <c r="EX103" s="953"/>
      <c r="EY103" s="953"/>
      <c r="EZ103" s="953"/>
      <c r="FA103" s="953"/>
      <c r="FB103" s="953"/>
      <c r="FC103" s="953"/>
      <c r="FD103" s="953"/>
      <c r="FE103" s="953"/>
      <c r="FF103" s="953"/>
      <c r="FG103" s="953"/>
      <c r="FH103" s="953"/>
      <c r="FI103" s="953"/>
      <c r="FJ103" s="953"/>
      <c r="FK103" s="953"/>
      <c r="FL103" s="953"/>
      <c r="FM103" s="953"/>
      <c r="FN103" s="953"/>
      <c r="FO103" s="953"/>
      <c r="FP103" s="953"/>
      <c r="FQ103" s="953"/>
      <c r="FR103" s="953"/>
      <c r="FS103" s="953"/>
      <c r="FT103" s="953"/>
      <c r="FU103" s="953"/>
      <c r="FV103" s="953"/>
      <c r="FW103" s="953"/>
      <c r="FX103" s="953"/>
      <c r="FY103" s="953"/>
      <c r="FZ103" s="953"/>
      <c r="GA103" s="953"/>
      <c r="GB103" s="953"/>
      <c r="GC103" s="953"/>
      <c r="GD103" s="953"/>
      <c r="GE103" s="953"/>
      <c r="GF103" s="953"/>
      <c r="GG103" s="953"/>
      <c r="GH103" s="953"/>
      <c r="GI103" s="953"/>
      <c r="GJ103" s="953"/>
      <c r="GK103" s="953"/>
      <c r="GL103" s="953"/>
      <c r="GM103" s="953"/>
      <c r="GN103" s="953"/>
      <c r="GO103" s="953"/>
      <c r="GP103" s="953"/>
      <c r="GQ103" s="953"/>
      <c r="GR103" s="953"/>
      <c r="GS103" s="953"/>
      <c r="GT103" s="953"/>
      <c r="GU103" s="953"/>
      <c r="GV103" s="953"/>
      <c r="GW103" s="953"/>
      <c r="GX103" s="953"/>
      <c r="GY103" s="953"/>
      <c r="GZ103" s="953"/>
      <c r="HA103" s="953"/>
      <c r="HB103" s="953"/>
      <c r="HC103" s="953"/>
      <c r="HD103" s="953"/>
    </row>
    <row r="104" spans="1:212" s="1018" customFormat="1" ht="11.55" customHeight="1" thickBot="1">
      <c r="A104" s="1013"/>
      <c r="B104" s="1014"/>
      <c r="C104" s="674"/>
      <c r="D104" s="674"/>
      <c r="E104" s="1014"/>
      <c r="F104" s="1014"/>
      <c r="G104" s="1042"/>
      <c r="H104" s="1015"/>
      <c r="I104" s="1043"/>
      <c r="J104" s="1043"/>
      <c r="K104" s="1043"/>
      <c r="L104" s="100"/>
      <c r="M104" s="100"/>
      <c r="N104" s="100"/>
      <c r="O104" s="100"/>
      <c r="P104" s="1043"/>
      <c r="Q104" s="1043"/>
      <c r="R104" s="1044"/>
      <c r="S104" s="1017"/>
      <c r="T104" s="1045">
        <f t="shared" si="8"/>
        <v>0</v>
      </c>
      <c r="U104" s="957"/>
      <c r="V104" s="194"/>
      <c r="W104" s="301"/>
      <c r="X104" s="301"/>
      <c r="Y104" s="195"/>
      <c r="Z104" s="158"/>
      <c r="AA104" s="194"/>
      <c r="AB104" s="195"/>
      <c r="AC104" s="957"/>
      <c r="AD104" s="957"/>
      <c r="AE104" s="957"/>
      <c r="AF104" s="957"/>
      <c r="AG104" s="957"/>
      <c r="AH104" s="957"/>
      <c r="AI104" s="957"/>
      <c r="AJ104" s="957"/>
      <c r="AK104" s="957"/>
      <c r="AL104" s="957"/>
      <c r="AM104" s="957"/>
      <c r="AN104" s="957"/>
      <c r="AO104" s="957"/>
      <c r="AP104" s="957"/>
      <c r="AQ104" s="957"/>
      <c r="AR104" s="957"/>
      <c r="AS104" s="957"/>
      <c r="AT104" s="957"/>
      <c r="AU104" s="957"/>
      <c r="AV104" s="957"/>
      <c r="AW104" s="957"/>
      <c r="AX104" s="957"/>
      <c r="AY104" s="957"/>
      <c r="AZ104" s="957"/>
      <c r="BA104" s="957"/>
      <c r="BB104" s="957"/>
      <c r="BC104" s="957"/>
      <c r="BD104" s="957"/>
      <c r="BE104" s="957"/>
      <c r="BF104" s="957"/>
      <c r="BG104" s="957"/>
      <c r="BH104" s="957"/>
      <c r="BI104" s="957"/>
      <c r="BJ104" s="957"/>
      <c r="BK104" s="957"/>
      <c r="BL104" s="957"/>
      <c r="BM104" s="957"/>
      <c r="BN104" s="957"/>
      <c r="BO104" s="957"/>
      <c r="BP104" s="957"/>
      <c r="BQ104" s="957"/>
      <c r="BR104" s="957"/>
      <c r="BS104" s="957"/>
      <c r="BT104" s="957"/>
      <c r="BU104" s="957"/>
      <c r="BV104" s="957"/>
      <c r="BW104" s="957"/>
      <c r="BX104" s="957"/>
      <c r="BY104" s="957"/>
      <c r="BZ104" s="957"/>
      <c r="CA104" s="957"/>
      <c r="CB104" s="957"/>
      <c r="CC104" s="957"/>
      <c r="CD104" s="957"/>
      <c r="CE104" s="957"/>
      <c r="CF104" s="957"/>
      <c r="CG104" s="957"/>
      <c r="CH104" s="957"/>
      <c r="CI104" s="957"/>
      <c r="CJ104" s="957"/>
      <c r="CK104" s="957"/>
      <c r="CL104" s="957"/>
      <c r="CM104" s="957"/>
      <c r="CN104" s="957"/>
      <c r="CO104" s="957"/>
      <c r="CP104" s="957"/>
      <c r="CQ104" s="957"/>
      <c r="CR104" s="957"/>
      <c r="CS104" s="957"/>
      <c r="CT104" s="957"/>
      <c r="CU104" s="957"/>
      <c r="CV104" s="957"/>
      <c r="CW104" s="957"/>
      <c r="CX104" s="957"/>
      <c r="CY104" s="957"/>
      <c r="CZ104" s="957"/>
      <c r="DA104" s="957"/>
      <c r="DB104" s="957"/>
      <c r="DC104" s="957"/>
      <c r="DD104" s="957"/>
      <c r="DE104" s="957"/>
      <c r="DF104" s="957"/>
      <c r="DG104" s="957"/>
      <c r="DH104" s="957"/>
      <c r="DI104" s="957"/>
      <c r="DJ104" s="957"/>
      <c r="DK104" s="957"/>
      <c r="DL104" s="957"/>
      <c r="DM104" s="957"/>
      <c r="DN104" s="957"/>
      <c r="DO104" s="957"/>
      <c r="DP104" s="957"/>
      <c r="DQ104" s="957"/>
      <c r="DR104" s="957"/>
      <c r="DS104" s="957"/>
      <c r="DT104" s="957"/>
      <c r="DU104" s="957"/>
      <c r="DV104" s="957"/>
      <c r="DW104" s="957"/>
      <c r="DX104" s="957"/>
      <c r="DY104" s="957"/>
      <c r="DZ104" s="957"/>
      <c r="EA104" s="957"/>
      <c r="EB104" s="957"/>
      <c r="EC104" s="957"/>
      <c r="ED104" s="957"/>
      <c r="EE104" s="957"/>
      <c r="EF104" s="957"/>
      <c r="EG104" s="957"/>
      <c r="EH104" s="957"/>
      <c r="EI104" s="957"/>
      <c r="EJ104" s="957"/>
      <c r="EK104" s="957"/>
      <c r="EL104" s="957"/>
      <c r="EM104" s="957"/>
      <c r="EN104" s="957"/>
      <c r="EO104" s="957"/>
      <c r="EP104" s="957"/>
      <c r="EQ104" s="957"/>
      <c r="ER104" s="957"/>
      <c r="ES104" s="957"/>
      <c r="ET104" s="957"/>
      <c r="EU104" s="957"/>
      <c r="EV104" s="957"/>
      <c r="EW104" s="957"/>
      <c r="EX104" s="957"/>
      <c r="EY104" s="957"/>
      <c r="EZ104" s="957"/>
      <c r="FA104" s="957"/>
      <c r="FB104" s="957"/>
      <c r="FC104" s="957"/>
      <c r="FD104" s="957"/>
      <c r="FE104" s="957"/>
      <c r="FF104" s="957"/>
      <c r="FG104" s="957"/>
      <c r="FH104" s="957"/>
      <c r="FI104" s="957"/>
      <c r="FJ104" s="957"/>
      <c r="FK104" s="957"/>
      <c r="FL104" s="957"/>
      <c r="FM104" s="957"/>
      <c r="FN104" s="957"/>
      <c r="FO104" s="957"/>
      <c r="FP104" s="957"/>
      <c r="FQ104" s="957"/>
      <c r="FR104" s="957"/>
      <c r="FS104" s="957"/>
      <c r="FT104" s="957"/>
      <c r="FU104" s="957"/>
      <c r="FV104" s="957"/>
      <c r="FW104" s="957"/>
      <c r="FX104" s="957"/>
      <c r="FY104" s="957"/>
      <c r="FZ104" s="957"/>
      <c r="GA104" s="957"/>
      <c r="GB104" s="957"/>
      <c r="GC104" s="957"/>
      <c r="GD104" s="957"/>
      <c r="GE104" s="957"/>
      <c r="GF104" s="957"/>
      <c r="GG104" s="957"/>
      <c r="GH104" s="957"/>
      <c r="GI104" s="957"/>
      <c r="GJ104" s="957"/>
      <c r="GK104" s="957"/>
      <c r="GL104" s="957"/>
      <c r="GM104" s="957"/>
      <c r="GN104" s="957"/>
      <c r="GO104" s="957"/>
      <c r="GP104" s="957"/>
      <c r="GQ104" s="957"/>
      <c r="GR104" s="957"/>
      <c r="GS104" s="957"/>
      <c r="GT104" s="957"/>
      <c r="GU104" s="957"/>
      <c r="GV104" s="957"/>
      <c r="GW104" s="957"/>
      <c r="GX104" s="957"/>
      <c r="GY104" s="957"/>
      <c r="GZ104" s="957"/>
      <c r="HA104" s="957"/>
      <c r="HB104" s="957"/>
      <c r="HC104" s="957"/>
      <c r="HD104" s="957"/>
    </row>
    <row r="105" spans="1:212" ht="52.05" customHeight="1">
      <c r="A105" s="2847" t="s">
        <v>124</v>
      </c>
      <c r="B105" s="2870" t="s">
        <v>859</v>
      </c>
      <c r="C105" s="2871"/>
      <c r="D105" s="963"/>
      <c r="E105" s="1046"/>
      <c r="F105" s="1046" t="s">
        <v>433</v>
      </c>
      <c r="G105" s="1047">
        <v>1</v>
      </c>
      <c r="H105" s="979">
        <v>1</v>
      </c>
      <c r="I105" s="1051">
        <v>1</v>
      </c>
      <c r="J105" s="1051">
        <v>1</v>
      </c>
      <c r="K105" s="1051">
        <v>1</v>
      </c>
      <c r="L105" s="163"/>
      <c r="M105" s="163"/>
      <c r="N105" s="163"/>
      <c r="O105" s="163"/>
      <c r="P105" s="980">
        <f t="shared" si="2"/>
        <v>0</v>
      </c>
      <c r="Q105" s="1048"/>
      <c r="R105" s="1049"/>
      <c r="S105" s="1049"/>
      <c r="T105" s="987">
        <f t="shared" si="8"/>
        <v>0</v>
      </c>
      <c r="V105" s="192"/>
      <c r="W105" s="83"/>
      <c r="X105" s="83"/>
      <c r="Y105" s="193"/>
      <c r="Z105" s="1"/>
      <c r="AA105" s="192"/>
      <c r="AB105" s="193"/>
    </row>
    <row r="106" spans="1:212" ht="52.05" customHeight="1">
      <c r="A106" s="2847"/>
      <c r="B106" s="2872" t="s">
        <v>860</v>
      </c>
      <c r="C106" s="2873"/>
      <c r="D106" s="963"/>
      <c r="E106" s="1050"/>
      <c r="F106" s="1050" t="s">
        <v>834</v>
      </c>
      <c r="G106" s="1051">
        <v>4</v>
      </c>
      <c r="H106" s="979">
        <v>1</v>
      </c>
      <c r="I106" s="1051">
        <v>1</v>
      </c>
      <c r="J106" s="1051">
        <v>1</v>
      </c>
      <c r="K106" s="979">
        <v>1</v>
      </c>
      <c r="L106" s="163"/>
      <c r="M106" s="163"/>
      <c r="N106" s="163"/>
      <c r="O106" s="163"/>
      <c r="P106" s="980">
        <f t="shared" si="2"/>
        <v>0</v>
      </c>
      <c r="Q106" s="1052"/>
      <c r="R106" s="1049"/>
      <c r="S106" s="1049"/>
      <c r="T106" s="987">
        <f t="shared" si="8"/>
        <v>0</v>
      </c>
      <c r="V106" s="192"/>
      <c r="W106" s="83"/>
      <c r="X106" s="83"/>
      <c r="Y106" s="193"/>
      <c r="Z106" s="1"/>
      <c r="AA106" s="192"/>
      <c r="AB106" s="193"/>
    </row>
    <row r="107" spans="1:212" ht="52.05" customHeight="1">
      <c r="A107" s="2847"/>
      <c r="B107" s="2872" t="s">
        <v>861</v>
      </c>
      <c r="C107" s="2873"/>
      <c r="D107" s="963"/>
      <c r="E107" s="1053"/>
      <c r="F107" s="1053" t="s">
        <v>437</v>
      </c>
      <c r="G107" s="1054">
        <v>4</v>
      </c>
      <c r="H107" s="979">
        <v>1</v>
      </c>
      <c r="I107" s="1054">
        <v>1</v>
      </c>
      <c r="J107" s="1054">
        <v>1</v>
      </c>
      <c r="K107" s="979">
        <v>1</v>
      </c>
      <c r="L107" s="163"/>
      <c r="M107" s="163"/>
      <c r="N107" s="163"/>
      <c r="O107" s="163"/>
      <c r="P107" s="980">
        <f t="shared" si="2"/>
        <v>0</v>
      </c>
      <c r="Q107" s="1055"/>
      <c r="R107" s="1049"/>
      <c r="S107" s="1049"/>
      <c r="T107" s="987">
        <f t="shared" si="8"/>
        <v>0</v>
      </c>
      <c r="V107" s="192"/>
      <c r="W107" s="83"/>
      <c r="X107" s="83"/>
      <c r="Y107" s="193"/>
      <c r="Z107" s="1"/>
      <c r="AA107" s="192"/>
      <c r="AB107" s="193"/>
    </row>
    <row r="108" spans="1:212" ht="52.05" customHeight="1">
      <c r="A108" s="2847"/>
      <c r="B108" s="2872" t="s">
        <v>862</v>
      </c>
      <c r="C108" s="2873"/>
      <c r="D108" s="963"/>
      <c r="E108" s="1056"/>
      <c r="F108" s="1056" t="s">
        <v>463</v>
      </c>
      <c r="G108" s="1057">
        <v>4</v>
      </c>
      <c r="H108" s="979">
        <v>1</v>
      </c>
      <c r="I108" s="1057">
        <v>1</v>
      </c>
      <c r="J108" s="1057">
        <v>1</v>
      </c>
      <c r="K108" s="1058">
        <v>1</v>
      </c>
      <c r="L108" s="163"/>
      <c r="M108" s="163"/>
      <c r="N108" s="163"/>
      <c r="O108" s="163"/>
      <c r="P108" s="980">
        <f t="shared" si="2"/>
        <v>0</v>
      </c>
      <c r="Q108" s="1052"/>
      <c r="R108" s="1024"/>
      <c r="S108" s="1049"/>
      <c r="T108" s="987">
        <f t="shared" si="8"/>
        <v>0</v>
      </c>
      <c r="V108" s="192"/>
      <c r="W108" s="83"/>
      <c r="X108" s="83"/>
      <c r="Y108" s="193"/>
      <c r="Z108" s="1"/>
      <c r="AA108" s="192"/>
      <c r="AB108" s="193"/>
    </row>
    <row r="109" spans="1:212" ht="52.05" customHeight="1" thickBot="1">
      <c r="A109" s="2847"/>
      <c r="B109" s="2872" t="s">
        <v>863</v>
      </c>
      <c r="C109" s="2873"/>
      <c r="D109" s="963"/>
      <c r="E109" s="1059"/>
      <c r="F109" s="1059" t="s">
        <v>464</v>
      </c>
      <c r="G109" s="1057">
        <v>4</v>
      </c>
      <c r="H109" s="979">
        <v>1</v>
      </c>
      <c r="I109" s="1057">
        <v>1</v>
      </c>
      <c r="J109" s="1060">
        <v>1</v>
      </c>
      <c r="K109" s="993">
        <v>1</v>
      </c>
      <c r="L109" s="163"/>
      <c r="M109" s="163"/>
      <c r="N109" s="163"/>
      <c r="O109" s="163"/>
      <c r="P109" s="980">
        <f t="shared" si="2"/>
        <v>0</v>
      </c>
      <c r="Q109" s="1052"/>
      <c r="R109" s="1026"/>
      <c r="S109" s="1049"/>
      <c r="T109" s="987">
        <f t="shared" si="8"/>
        <v>0</v>
      </c>
      <c r="V109" s="192"/>
      <c r="W109" s="83"/>
      <c r="X109" s="83"/>
      <c r="Y109" s="193"/>
      <c r="Z109" s="1"/>
      <c r="AA109" s="192"/>
      <c r="AB109" s="193"/>
    </row>
    <row r="110" spans="1:212" s="1072" customFormat="1" ht="14.4">
      <c r="A110" s="2847"/>
      <c r="B110" s="1061"/>
      <c r="C110" s="1062"/>
      <c r="D110" s="1062"/>
      <c r="E110" s="1063"/>
      <c r="F110" s="1063"/>
      <c r="G110" s="1064"/>
      <c r="H110" s="1064"/>
      <c r="I110" s="1064"/>
      <c r="J110" s="1064"/>
      <c r="K110" s="1065"/>
      <c r="L110" s="1065"/>
      <c r="M110" s="1065"/>
      <c r="N110" s="1065"/>
      <c r="O110" s="1066"/>
      <c r="P110" s="1067"/>
      <c r="Q110" s="1068"/>
      <c r="R110" s="1069"/>
      <c r="S110" s="1070"/>
      <c r="T110" s="1071">
        <f t="shared" si="8"/>
        <v>0</v>
      </c>
      <c r="V110" s="348"/>
      <c r="W110" s="311"/>
      <c r="X110" s="311"/>
      <c r="Y110" s="349"/>
      <c r="Z110" s="161"/>
      <c r="AA110" s="348"/>
      <c r="AB110" s="349"/>
    </row>
    <row r="111" spans="1:212" ht="55.2">
      <c r="A111" s="2847"/>
      <c r="B111" s="2848" t="s">
        <v>466</v>
      </c>
      <c r="C111" s="963"/>
      <c r="D111" s="963"/>
      <c r="E111" s="1073" t="s">
        <v>274</v>
      </c>
      <c r="F111" s="1073" t="s">
        <v>274</v>
      </c>
      <c r="G111" s="979"/>
      <c r="H111" s="979"/>
      <c r="I111" s="979"/>
      <c r="J111" s="979"/>
      <c r="K111" s="1019"/>
      <c r="L111" s="1054"/>
      <c r="M111" s="1054"/>
      <c r="N111" s="1054"/>
      <c r="O111" s="1074"/>
      <c r="P111" s="1075"/>
      <c r="Q111" s="1019"/>
      <c r="R111" s="1019">
        <v>30000</v>
      </c>
      <c r="S111" s="1019"/>
      <c r="T111" s="987">
        <f t="shared" si="8"/>
        <v>30000</v>
      </c>
      <c r="V111" s="192"/>
      <c r="W111" s="83"/>
      <c r="X111" s="83"/>
      <c r="Y111" s="193"/>
      <c r="Z111" s="1"/>
      <c r="AA111" s="192"/>
      <c r="AB111" s="193"/>
    </row>
    <row r="112" spans="1:212" ht="55.2">
      <c r="A112" s="2847"/>
      <c r="B112" s="2849"/>
      <c r="C112" s="1076"/>
      <c r="D112" s="1076"/>
      <c r="E112" s="1073" t="s">
        <v>275</v>
      </c>
      <c r="F112" s="1073" t="s">
        <v>275</v>
      </c>
      <c r="G112" s="979"/>
      <c r="H112" s="979"/>
      <c r="I112" s="979"/>
      <c r="J112" s="979"/>
      <c r="K112" s="1019"/>
      <c r="L112" s="1054"/>
      <c r="M112" s="1054"/>
      <c r="N112" s="1054"/>
      <c r="O112" s="1074"/>
      <c r="P112" s="1075"/>
      <c r="Q112" s="1019"/>
      <c r="R112" s="1019">
        <v>50000</v>
      </c>
      <c r="S112" s="1019"/>
      <c r="T112" s="987">
        <f t="shared" si="8"/>
        <v>50000</v>
      </c>
      <c r="U112" s="1075"/>
      <c r="V112" s="192"/>
      <c r="W112" s="83"/>
      <c r="X112" s="83"/>
      <c r="Y112" s="193"/>
      <c r="Z112" s="1"/>
      <c r="AA112" s="192"/>
      <c r="AB112" s="193"/>
      <c r="AC112" s="1075"/>
      <c r="AD112" s="1075"/>
      <c r="AE112" s="1075"/>
      <c r="AF112" s="1075"/>
      <c r="AG112" s="1075"/>
      <c r="AH112" s="1075"/>
      <c r="AI112" s="1075"/>
      <c r="AJ112" s="1075"/>
      <c r="AK112" s="1075"/>
      <c r="AL112" s="1075"/>
      <c r="AM112" s="1075"/>
      <c r="AN112" s="1075"/>
      <c r="AO112" s="1075"/>
      <c r="AP112" s="1075"/>
      <c r="AQ112" s="1075"/>
      <c r="AR112" s="1075"/>
      <c r="AS112" s="1075"/>
    </row>
    <row r="113" spans="1:45" ht="27.6">
      <c r="A113" s="2847"/>
      <c r="B113" s="2849"/>
      <c r="C113" s="963"/>
      <c r="D113" s="963"/>
      <c r="E113" s="1073" t="s">
        <v>276</v>
      </c>
      <c r="F113" s="1073" t="s">
        <v>276</v>
      </c>
      <c r="G113" s="979"/>
      <c r="H113" s="979"/>
      <c r="I113" s="979"/>
      <c r="J113" s="979"/>
      <c r="K113" s="1019"/>
      <c r="L113" s="1054"/>
      <c r="M113" s="1054"/>
      <c r="N113" s="1054"/>
      <c r="O113" s="1074"/>
      <c r="P113" s="1075"/>
      <c r="Q113" s="1019"/>
      <c r="R113" s="1019">
        <v>80000</v>
      </c>
      <c r="S113" s="1019"/>
      <c r="T113" s="987">
        <f t="shared" si="8"/>
        <v>80000</v>
      </c>
      <c r="U113" s="961"/>
      <c r="V113" s="192"/>
      <c r="W113" s="83"/>
      <c r="X113" s="83"/>
      <c r="Y113" s="193"/>
      <c r="Z113" s="1"/>
      <c r="AA113" s="192"/>
      <c r="AB113" s="193"/>
      <c r="AC113" s="961"/>
      <c r="AD113" s="961"/>
      <c r="AE113" s="961"/>
      <c r="AF113" s="961"/>
      <c r="AG113" s="961"/>
      <c r="AH113" s="961"/>
      <c r="AI113" s="961"/>
      <c r="AJ113" s="961"/>
      <c r="AK113" s="961"/>
      <c r="AL113" s="961"/>
      <c r="AM113" s="961"/>
      <c r="AN113" s="961"/>
      <c r="AO113" s="961"/>
      <c r="AP113" s="961"/>
      <c r="AQ113" s="961"/>
      <c r="AR113" s="961"/>
      <c r="AS113" s="961"/>
    </row>
    <row r="114" spans="1:45" ht="55.2">
      <c r="A114" s="2847"/>
      <c r="B114" s="2849"/>
      <c r="C114" s="637"/>
      <c r="D114" s="637"/>
      <c r="E114" s="1077" t="s">
        <v>277</v>
      </c>
      <c r="F114" s="1077" t="s">
        <v>277</v>
      </c>
      <c r="G114" s="979"/>
      <c r="H114" s="979"/>
      <c r="I114" s="979"/>
      <c r="J114" s="979"/>
      <c r="K114" s="1054"/>
      <c r="L114" s="1054"/>
      <c r="M114" s="1054"/>
      <c r="N114" s="1054"/>
      <c r="O114" s="1074"/>
      <c r="P114" s="1075"/>
      <c r="Q114" s="1019"/>
      <c r="R114" s="1019">
        <v>104000</v>
      </c>
      <c r="S114" s="1026"/>
      <c r="T114" s="987">
        <f t="shared" si="8"/>
        <v>104000</v>
      </c>
      <c r="U114" s="961"/>
      <c r="V114" s="192"/>
      <c r="W114" s="83"/>
      <c r="X114" s="83"/>
      <c r="Y114" s="193"/>
      <c r="Z114" s="1"/>
      <c r="AA114" s="192"/>
      <c r="AB114" s="193"/>
      <c r="AC114" s="961"/>
      <c r="AD114" s="961"/>
      <c r="AE114" s="961"/>
      <c r="AF114" s="961"/>
      <c r="AG114" s="961"/>
      <c r="AH114" s="961"/>
      <c r="AI114" s="961"/>
      <c r="AJ114" s="961"/>
      <c r="AK114" s="961"/>
      <c r="AL114" s="961"/>
      <c r="AM114" s="961"/>
      <c r="AN114" s="961"/>
      <c r="AO114" s="961"/>
      <c r="AP114" s="961"/>
      <c r="AQ114" s="961"/>
      <c r="AR114" s="961"/>
      <c r="AS114" s="961"/>
    </row>
    <row r="115" spans="1:45" ht="138">
      <c r="A115" s="2847"/>
      <c r="B115" s="2849"/>
      <c r="C115" s="638"/>
      <c r="D115" s="638"/>
      <c r="E115" s="1077" t="s">
        <v>278</v>
      </c>
      <c r="F115" s="1077" t="s">
        <v>278</v>
      </c>
      <c r="G115" s="979"/>
      <c r="H115" s="979"/>
      <c r="I115" s="979"/>
      <c r="J115" s="979"/>
      <c r="K115" s="1054"/>
      <c r="L115" s="1054"/>
      <c r="M115" s="1054"/>
      <c r="N115" s="1054"/>
      <c r="O115" s="1074"/>
      <c r="P115" s="1075"/>
      <c r="Q115" s="1019"/>
      <c r="R115" s="1019">
        <v>114400</v>
      </c>
      <c r="S115" s="1026"/>
      <c r="T115" s="987">
        <f t="shared" si="8"/>
        <v>114400</v>
      </c>
      <c r="U115" s="961"/>
      <c r="V115" s="192"/>
      <c r="W115" s="83"/>
      <c r="X115" s="83"/>
      <c r="Y115" s="193"/>
      <c r="Z115" s="1"/>
      <c r="AA115" s="192"/>
      <c r="AB115" s="193"/>
      <c r="AC115" s="961"/>
      <c r="AD115" s="961"/>
      <c r="AE115" s="961"/>
      <c r="AF115" s="961"/>
      <c r="AG115" s="961"/>
      <c r="AH115" s="961"/>
      <c r="AI115" s="961"/>
      <c r="AJ115" s="961"/>
      <c r="AK115" s="961"/>
      <c r="AL115" s="961"/>
      <c r="AM115" s="961"/>
      <c r="AN115" s="961"/>
      <c r="AO115" s="961"/>
      <c r="AP115" s="961"/>
      <c r="AQ115" s="961"/>
      <c r="AR115" s="961"/>
      <c r="AS115" s="961"/>
    </row>
    <row r="116" spans="1:45" s="678" customFormat="1" ht="55.2">
      <c r="A116" s="1195"/>
      <c r="B116" s="2849"/>
      <c r="C116" s="1196"/>
      <c r="D116" s="1197"/>
      <c r="E116" s="1198" t="s">
        <v>279</v>
      </c>
      <c r="F116" s="1198" t="s">
        <v>279</v>
      </c>
      <c r="G116" s="1140"/>
      <c r="H116" s="1140"/>
      <c r="I116" s="1140"/>
      <c r="J116" s="1140"/>
      <c r="K116" s="1199"/>
      <c r="L116" s="1199"/>
      <c r="M116" s="1199"/>
      <c r="N116" s="1199"/>
      <c r="O116" s="1074"/>
      <c r="P116" s="1136"/>
      <c r="Q116" s="1019"/>
      <c r="R116" s="1019">
        <v>300000</v>
      </c>
      <c r="S116" s="1024"/>
      <c r="T116" s="1143">
        <f t="shared" si="8"/>
        <v>300000</v>
      </c>
      <c r="U116" s="1136"/>
      <c r="V116" s="192"/>
      <c r="W116" s="83"/>
      <c r="X116" s="83"/>
      <c r="Y116" s="193"/>
      <c r="Z116" s="1"/>
      <c r="AA116" s="192"/>
      <c r="AB116" s="193"/>
      <c r="AC116" s="1136"/>
      <c r="AD116" s="1136"/>
      <c r="AE116" s="1136"/>
      <c r="AF116" s="1136"/>
      <c r="AG116" s="1136"/>
      <c r="AH116" s="1136"/>
      <c r="AI116" s="1136"/>
      <c r="AJ116" s="1136"/>
      <c r="AK116" s="1136"/>
      <c r="AL116" s="1136"/>
      <c r="AM116" s="1136"/>
      <c r="AN116" s="1136"/>
      <c r="AO116" s="1136"/>
      <c r="AP116" s="1136"/>
      <c r="AQ116" s="1136"/>
      <c r="AR116" s="1136"/>
      <c r="AS116" s="1136"/>
    </row>
    <row r="117" spans="1:45" ht="41.4">
      <c r="A117" s="961"/>
      <c r="B117" s="2849"/>
      <c r="C117" s="963"/>
      <c r="D117" s="963"/>
      <c r="E117" s="1077" t="s">
        <v>280</v>
      </c>
      <c r="F117" s="1077" t="s">
        <v>280</v>
      </c>
      <c r="G117" s="979"/>
      <c r="H117" s="979"/>
      <c r="I117" s="979"/>
      <c r="J117" s="979"/>
      <c r="K117" s="1054"/>
      <c r="L117" s="1054"/>
      <c r="M117" s="1054"/>
      <c r="N117" s="1054"/>
      <c r="O117" s="1074"/>
      <c r="P117" s="1075"/>
      <c r="Q117" s="1019"/>
      <c r="R117" s="1019">
        <v>80000</v>
      </c>
      <c r="S117" s="1026"/>
      <c r="T117" s="987">
        <f t="shared" si="8"/>
        <v>80000</v>
      </c>
      <c r="U117" s="961"/>
      <c r="V117" s="192"/>
      <c r="W117" s="83"/>
      <c r="X117" s="83"/>
      <c r="Y117" s="193"/>
      <c r="Z117" s="1"/>
      <c r="AA117" s="192"/>
      <c r="AB117" s="193"/>
      <c r="AC117" s="961"/>
      <c r="AD117" s="961"/>
      <c r="AE117" s="961"/>
      <c r="AF117" s="961"/>
      <c r="AG117" s="961"/>
      <c r="AH117" s="961"/>
      <c r="AI117" s="961"/>
      <c r="AJ117" s="961"/>
      <c r="AK117" s="961"/>
      <c r="AL117" s="961"/>
      <c r="AM117" s="961"/>
      <c r="AN117" s="961"/>
      <c r="AO117" s="961"/>
      <c r="AP117" s="961"/>
      <c r="AQ117" s="961"/>
      <c r="AR117" s="961"/>
      <c r="AS117" s="961"/>
    </row>
    <row r="118" spans="1:45" ht="14.4">
      <c r="A118" s="961"/>
      <c r="B118" s="2849"/>
      <c r="C118" s="963"/>
      <c r="D118" s="963"/>
      <c r="E118" s="1077" t="s">
        <v>835</v>
      </c>
      <c r="F118" s="1077" t="s">
        <v>835</v>
      </c>
      <c r="G118" s="979"/>
      <c r="H118" s="979"/>
      <c r="I118" s="979"/>
      <c r="J118" s="979"/>
      <c r="K118" s="1054"/>
      <c r="L118" s="1054"/>
      <c r="M118" s="1054"/>
      <c r="N118" s="1054"/>
      <c r="O118" s="1074"/>
      <c r="P118" s="1075"/>
      <c r="Q118" s="1019"/>
      <c r="R118" s="1019">
        <v>80000</v>
      </c>
      <c r="S118" s="1026"/>
      <c r="T118" s="987">
        <f t="shared" si="8"/>
        <v>80000</v>
      </c>
      <c r="U118" s="961"/>
      <c r="V118" s="192"/>
      <c r="W118" s="83"/>
      <c r="X118" s="83"/>
      <c r="Y118" s="193"/>
      <c r="Z118" s="1"/>
      <c r="AA118" s="192"/>
      <c r="AB118" s="193"/>
      <c r="AC118" s="961"/>
      <c r="AD118" s="961"/>
      <c r="AE118" s="961"/>
      <c r="AF118" s="961"/>
      <c r="AG118" s="961"/>
      <c r="AH118" s="961"/>
      <c r="AI118" s="961"/>
      <c r="AJ118" s="961"/>
      <c r="AK118" s="961"/>
      <c r="AL118" s="961"/>
      <c r="AM118" s="961"/>
      <c r="AN118" s="961"/>
      <c r="AO118" s="961"/>
      <c r="AP118" s="961"/>
      <c r="AQ118" s="961"/>
      <c r="AR118" s="961"/>
      <c r="AS118" s="961"/>
    </row>
    <row r="119" spans="1:45" ht="27.6">
      <c r="A119" s="961"/>
      <c r="B119" s="2849"/>
      <c r="C119" s="963"/>
      <c r="D119" s="963"/>
      <c r="E119" s="1077" t="s">
        <v>836</v>
      </c>
      <c r="F119" s="1077" t="s">
        <v>836</v>
      </c>
      <c r="G119" s="979"/>
      <c r="H119" s="979"/>
      <c r="I119" s="979"/>
      <c r="J119" s="979"/>
      <c r="K119" s="1054"/>
      <c r="L119" s="1054"/>
      <c r="M119" s="1054"/>
      <c r="N119" s="1054"/>
      <c r="O119" s="1074"/>
      <c r="P119" s="1075"/>
      <c r="Q119" s="1019"/>
      <c r="R119" s="1019">
        <v>20000</v>
      </c>
      <c r="S119" s="1026"/>
      <c r="T119" s="987">
        <f t="shared" si="8"/>
        <v>20000</v>
      </c>
      <c r="U119" s="961"/>
      <c r="V119" s="192"/>
      <c r="W119" s="83"/>
      <c r="X119" s="83"/>
      <c r="Y119" s="193"/>
      <c r="Z119" s="1"/>
      <c r="AA119" s="192"/>
      <c r="AB119" s="193"/>
      <c r="AC119" s="961"/>
      <c r="AD119" s="961"/>
      <c r="AE119" s="961"/>
      <c r="AF119" s="961"/>
      <c r="AG119" s="961"/>
      <c r="AH119" s="961"/>
      <c r="AI119" s="961"/>
      <c r="AJ119" s="961"/>
      <c r="AK119" s="961"/>
      <c r="AL119" s="961"/>
      <c r="AM119" s="961"/>
      <c r="AN119" s="961"/>
      <c r="AO119" s="961"/>
      <c r="AP119" s="961"/>
      <c r="AQ119" s="961"/>
      <c r="AR119" s="961"/>
      <c r="AS119" s="961"/>
    </row>
    <row r="120" spans="1:45" ht="69">
      <c r="A120" s="1075"/>
      <c r="B120" s="2849"/>
      <c r="C120" s="963"/>
      <c r="D120" s="963"/>
      <c r="E120" s="1077" t="s">
        <v>281</v>
      </c>
      <c r="F120" s="1077" t="s">
        <v>281</v>
      </c>
      <c r="G120" s="979"/>
      <c r="H120" s="979"/>
      <c r="I120" s="979"/>
      <c r="J120" s="979"/>
      <c r="K120" s="1054"/>
      <c r="L120" s="1054"/>
      <c r="M120" s="1054"/>
      <c r="N120" s="1054"/>
      <c r="O120" s="1074"/>
      <c r="P120" s="1075"/>
      <c r="Q120" s="1019"/>
      <c r="R120" s="1019">
        <v>96000</v>
      </c>
      <c r="S120" s="1026"/>
      <c r="T120" s="987">
        <f t="shared" si="8"/>
        <v>96000</v>
      </c>
      <c r="U120" s="1078"/>
      <c r="V120" s="192"/>
      <c r="W120" s="83"/>
      <c r="X120" s="83"/>
      <c r="Y120" s="193"/>
      <c r="Z120" s="1"/>
      <c r="AA120" s="192"/>
      <c r="AB120" s="193"/>
      <c r="AC120" s="1078"/>
      <c r="AD120" s="1078"/>
      <c r="AE120" s="1078"/>
      <c r="AF120" s="1078"/>
      <c r="AG120" s="1078"/>
      <c r="AH120" s="1078"/>
      <c r="AI120" s="1078"/>
      <c r="AJ120" s="1078"/>
      <c r="AK120" s="1078"/>
      <c r="AL120" s="1078"/>
      <c r="AM120" s="1078"/>
      <c r="AN120" s="1078"/>
      <c r="AO120" s="1078"/>
      <c r="AP120" s="1078"/>
      <c r="AQ120" s="1078"/>
      <c r="AR120" s="1078"/>
      <c r="AS120" s="1078"/>
    </row>
    <row r="121" spans="1:45" ht="110.4">
      <c r="A121" s="1075"/>
      <c r="B121" s="2849"/>
      <c r="C121" s="963"/>
      <c r="D121" s="963"/>
      <c r="E121" s="1077" t="s">
        <v>282</v>
      </c>
      <c r="F121" s="1077" t="s">
        <v>282</v>
      </c>
      <c r="G121" s="979"/>
      <c r="H121" s="979"/>
      <c r="I121" s="979"/>
      <c r="J121" s="979"/>
      <c r="K121" s="1054"/>
      <c r="L121" s="1054"/>
      <c r="M121" s="1054"/>
      <c r="N121" s="1054"/>
      <c r="O121" s="1074"/>
      <c r="P121" s="1075"/>
      <c r="Q121" s="1019"/>
      <c r="R121" s="1019">
        <v>250000</v>
      </c>
      <c r="S121" s="1026"/>
      <c r="T121" s="987">
        <f t="shared" si="8"/>
        <v>250000</v>
      </c>
      <c r="U121" s="1078"/>
      <c r="V121" s="1229"/>
      <c r="W121" s="1230"/>
      <c r="X121" s="1230"/>
      <c r="Y121" s="1231"/>
      <c r="Z121" s="1205"/>
      <c r="AA121" s="1229"/>
      <c r="AB121" s="1231"/>
      <c r="AC121" s="1078"/>
      <c r="AD121" s="1078"/>
      <c r="AE121" s="1078"/>
      <c r="AF121" s="1078"/>
      <c r="AG121" s="1078"/>
      <c r="AH121" s="1078"/>
      <c r="AI121" s="1078"/>
      <c r="AJ121" s="1078"/>
      <c r="AK121" s="1078"/>
      <c r="AL121" s="1078"/>
      <c r="AM121" s="1078"/>
      <c r="AN121" s="1078"/>
      <c r="AO121" s="1078"/>
      <c r="AP121" s="1078"/>
      <c r="AQ121" s="1078"/>
      <c r="AR121" s="1078"/>
      <c r="AS121" s="1078"/>
    </row>
    <row r="122" spans="1:45" ht="41.4">
      <c r="A122" s="1075"/>
      <c r="B122" s="2849"/>
      <c r="C122" s="963"/>
      <c r="D122" s="963"/>
      <c r="E122" s="1077" t="s">
        <v>283</v>
      </c>
      <c r="F122" s="1077" t="s">
        <v>283</v>
      </c>
      <c r="G122" s="979"/>
      <c r="H122" s="979"/>
      <c r="I122" s="979"/>
      <c r="J122" s="979"/>
      <c r="K122" s="1054"/>
      <c r="L122" s="1054"/>
      <c r="M122" s="1054"/>
      <c r="N122" s="1054"/>
      <c r="O122" s="1074"/>
      <c r="P122" s="1075"/>
      <c r="Q122" s="1019"/>
      <c r="R122" s="1019">
        <v>40000</v>
      </c>
      <c r="S122" s="1026"/>
      <c r="T122" s="987">
        <f t="shared" si="8"/>
        <v>40000</v>
      </c>
      <c r="U122" s="1078"/>
      <c r="V122" s="1229"/>
      <c r="W122" s="1230"/>
      <c r="X122" s="1230"/>
      <c r="Y122" s="1231"/>
      <c r="Z122" s="1205"/>
      <c r="AA122" s="1229"/>
      <c r="AB122" s="1231"/>
      <c r="AC122" s="1078"/>
      <c r="AD122" s="1078"/>
      <c r="AE122" s="1078"/>
      <c r="AF122" s="1078"/>
      <c r="AG122" s="1078"/>
      <c r="AH122" s="1078"/>
      <c r="AI122" s="1078"/>
      <c r="AJ122" s="1078"/>
      <c r="AK122" s="1078"/>
      <c r="AL122" s="1078"/>
      <c r="AM122" s="1078"/>
      <c r="AN122" s="1078"/>
      <c r="AO122" s="1078"/>
      <c r="AP122" s="1078"/>
      <c r="AQ122" s="1078"/>
      <c r="AR122" s="1078"/>
      <c r="AS122" s="1078"/>
    </row>
    <row r="123" spans="1:45" ht="55.2">
      <c r="A123" s="1075"/>
      <c r="B123" s="2849"/>
      <c r="C123" s="963"/>
      <c r="D123" s="963"/>
      <c r="E123" s="1077" t="s">
        <v>284</v>
      </c>
      <c r="F123" s="1077" t="s">
        <v>284</v>
      </c>
      <c r="G123" s="979"/>
      <c r="H123" s="979"/>
      <c r="I123" s="979"/>
      <c r="J123" s="979"/>
      <c r="K123" s="1054"/>
      <c r="L123" s="1054"/>
      <c r="M123" s="1054"/>
      <c r="N123" s="1054"/>
      <c r="O123" s="1074"/>
      <c r="P123" s="1075"/>
      <c r="Q123" s="1079"/>
      <c r="R123" s="1019">
        <v>16000</v>
      </c>
      <c r="S123" s="1026"/>
      <c r="T123" s="987">
        <f t="shared" si="8"/>
        <v>16000</v>
      </c>
      <c r="U123" s="1078"/>
      <c r="V123" s="1229"/>
      <c r="W123" s="1230"/>
      <c r="X123" s="1230"/>
      <c r="Y123" s="1231"/>
      <c r="Z123" s="1205"/>
      <c r="AA123" s="1229"/>
      <c r="AB123" s="1231"/>
      <c r="AC123" s="1078"/>
      <c r="AD123" s="1078"/>
      <c r="AE123" s="1078"/>
      <c r="AF123" s="1078"/>
      <c r="AG123" s="1078"/>
      <c r="AH123" s="1078"/>
      <c r="AI123" s="1078"/>
      <c r="AJ123" s="1078"/>
      <c r="AK123" s="1078"/>
      <c r="AL123" s="1078"/>
      <c r="AM123" s="1078"/>
      <c r="AN123" s="1078"/>
      <c r="AO123" s="1078"/>
      <c r="AP123" s="1078"/>
      <c r="AQ123" s="1078"/>
      <c r="AR123" s="1078"/>
      <c r="AS123" s="1078"/>
    </row>
    <row r="124" spans="1:45" ht="28.2" thickBot="1">
      <c r="A124" s="1075"/>
      <c r="B124" s="2850"/>
      <c r="C124" s="963"/>
      <c r="D124" s="963"/>
      <c r="E124" s="1077" t="s">
        <v>285</v>
      </c>
      <c r="F124" s="1077" t="s">
        <v>285</v>
      </c>
      <c r="G124" s="979"/>
      <c r="H124" s="979"/>
      <c r="I124" s="979"/>
      <c r="J124" s="979"/>
      <c r="K124" s="1054"/>
      <c r="L124" s="1054"/>
      <c r="M124" s="1054"/>
      <c r="N124" s="1054"/>
      <c r="O124" s="1074"/>
      <c r="P124" s="1080"/>
      <c r="Q124" s="1081"/>
      <c r="R124" s="1019">
        <v>40000</v>
      </c>
      <c r="S124" s="1026"/>
      <c r="T124" s="987">
        <f t="shared" si="8"/>
        <v>40000</v>
      </c>
      <c r="U124" s="1078"/>
      <c r="V124" s="1232"/>
      <c r="W124" s="1233"/>
      <c r="X124" s="1233"/>
      <c r="Y124" s="1234"/>
      <c r="Z124" s="1205"/>
      <c r="AA124" s="1232"/>
      <c r="AB124" s="1234"/>
      <c r="AC124" s="1078"/>
      <c r="AD124" s="1078"/>
      <c r="AE124" s="1078"/>
      <c r="AF124" s="1078"/>
      <c r="AG124" s="1078"/>
      <c r="AH124" s="1078"/>
      <c r="AI124" s="1078"/>
      <c r="AJ124" s="1078"/>
      <c r="AK124" s="1078"/>
      <c r="AL124" s="1078"/>
      <c r="AM124" s="1078"/>
      <c r="AN124" s="1078"/>
      <c r="AO124" s="1078"/>
      <c r="AP124" s="1078"/>
      <c r="AQ124" s="1078"/>
      <c r="AR124" s="1078"/>
      <c r="AS124" s="1078"/>
    </row>
    <row r="125" spans="1:45" ht="14.4">
      <c r="A125" s="1075"/>
      <c r="B125" s="1082"/>
      <c r="C125" s="963"/>
      <c r="D125" s="963"/>
      <c r="E125" s="1077"/>
      <c r="F125" s="1077"/>
      <c r="G125" s="979"/>
      <c r="H125" s="979"/>
      <c r="I125" s="979"/>
      <c r="J125" s="979"/>
      <c r="K125" s="1054"/>
      <c r="L125" s="1054"/>
      <c r="M125" s="1054"/>
      <c r="N125" s="1054"/>
      <c r="O125" s="1074"/>
      <c r="P125" s="1080"/>
      <c r="Q125" s="1083"/>
      <c r="R125" s="1019"/>
      <c r="S125" s="1026"/>
      <c r="T125" s="987"/>
      <c r="U125" s="1078"/>
      <c r="V125" s="1205"/>
      <c r="W125" s="1205"/>
      <c r="X125" s="1205"/>
      <c r="Y125" s="1205"/>
      <c r="Z125" s="1205"/>
      <c r="AA125" s="1205"/>
      <c r="AB125" s="1205"/>
      <c r="AC125" s="1078"/>
      <c r="AD125" s="1078"/>
      <c r="AE125" s="1078"/>
      <c r="AF125" s="1078"/>
      <c r="AG125" s="1078"/>
      <c r="AH125" s="1078"/>
      <c r="AI125" s="1078"/>
      <c r="AJ125" s="1078"/>
      <c r="AK125" s="1078"/>
      <c r="AL125" s="1078"/>
      <c r="AM125" s="1078"/>
      <c r="AN125" s="1078"/>
      <c r="AO125" s="1078"/>
      <c r="AP125" s="1078"/>
      <c r="AQ125" s="1078"/>
      <c r="AR125" s="1078"/>
      <c r="AS125" s="1078"/>
    </row>
    <row r="126" spans="1:45" s="678" customFormat="1" ht="27.6">
      <c r="A126" s="1158"/>
      <c r="B126" s="2955" t="s">
        <v>465</v>
      </c>
      <c r="C126" s="1200"/>
      <c r="D126" s="1200"/>
      <c r="E126" s="1198" t="s">
        <v>286</v>
      </c>
      <c r="F126" s="1198" t="s">
        <v>286</v>
      </c>
      <c r="G126" s="1140"/>
      <c r="H126" s="1140"/>
      <c r="I126" s="1140"/>
      <c r="J126" s="1140"/>
      <c r="K126" s="1199"/>
      <c r="L126" s="1199"/>
      <c r="M126" s="1199"/>
      <c r="N126" s="1199"/>
      <c r="O126" s="1074"/>
      <c r="P126" s="1201"/>
      <c r="Q126" s="1084"/>
      <c r="R126" s="1019">
        <v>50000</v>
      </c>
      <c r="S126" s="1024"/>
      <c r="T126" s="1143">
        <f t="shared" si="8"/>
        <v>50000</v>
      </c>
      <c r="U126" s="1158"/>
      <c r="V126" s="1205"/>
      <c r="W126" s="1205"/>
      <c r="X126" s="1205"/>
      <c r="Y126" s="1205"/>
      <c r="Z126" s="1205"/>
      <c r="AA126" s="1205"/>
      <c r="AB126" s="1205"/>
      <c r="AC126" s="1158"/>
      <c r="AD126" s="1158"/>
      <c r="AE126" s="1158"/>
      <c r="AF126" s="1158"/>
      <c r="AG126" s="1158"/>
      <c r="AH126" s="1158"/>
      <c r="AI126" s="1158"/>
      <c r="AJ126" s="1158"/>
      <c r="AK126" s="1158"/>
      <c r="AL126" s="1158"/>
      <c r="AM126" s="1158"/>
      <c r="AN126" s="1158"/>
      <c r="AO126" s="1158"/>
      <c r="AP126" s="1158"/>
      <c r="AQ126" s="1158"/>
      <c r="AR126" s="1158"/>
      <c r="AS126" s="1158"/>
    </row>
    <row r="127" spans="1:45" s="678" customFormat="1" ht="41.4">
      <c r="A127" s="1158"/>
      <c r="B127" s="2955"/>
      <c r="C127" s="1200"/>
      <c r="D127" s="1200"/>
      <c r="E127" s="1198" t="s">
        <v>287</v>
      </c>
      <c r="F127" s="1198" t="s">
        <v>287</v>
      </c>
      <c r="G127" s="1140"/>
      <c r="H127" s="1140"/>
      <c r="I127" s="1140"/>
      <c r="J127" s="1140"/>
      <c r="K127" s="1199"/>
      <c r="L127" s="1199"/>
      <c r="M127" s="1199"/>
      <c r="N127" s="1199"/>
      <c r="O127" s="1074"/>
      <c r="P127" s="1201"/>
      <c r="Q127" s="1084"/>
      <c r="R127" s="1019">
        <v>200000</v>
      </c>
      <c r="S127" s="1024"/>
      <c r="T127" s="1143">
        <f t="shared" si="8"/>
        <v>200000</v>
      </c>
      <c r="U127" s="1158"/>
      <c r="V127" s="1205"/>
      <c r="W127" s="1205"/>
      <c r="X127" s="1205"/>
      <c r="Y127" s="1205"/>
      <c r="Z127" s="1205"/>
      <c r="AA127" s="1205"/>
      <c r="AB127" s="1205"/>
      <c r="AC127" s="1158"/>
      <c r="AD127" s="1158"/>
      <c r="AE127" s="1158"/>
      <c r="AF127" s="1158"/>
      <c r="AG127" s="1158"/>
      <c r="AH127" s="1158"/>
      <c r="AI127" s="1158"/>
      <c r="AJ127" s="1158"/>
      <c r="AK127" s="1158"/>
      <c r="AL127" s="1158"/>
      <c r="AM127" s="1158"/>
      <c r="AN127" s="1158"/>
      <c r="AO127" s="1158"/>
      <c r="AP127" s="1158"/>
      <c r="AQ127" s="1158"/>
      <c r="AR127" s="1158"/>
      <c r="AS127" s="1158"/>
    </row>
    <row r="128" spans="1:45" ht="14.4">
      <c r="A128" s="961"/>
      <c r="B128" s="1082"/>
      <c r="C128" s="963"/>
      <c r="D128" s="963"/>
      <c r="E128" s="1077"/>
      <c r="F128" s="1077"/>
      <c r="G128" s="979"/>
      <c r="H128" s="979"/>
      <c r="I128" s="979"/>
      <c r="J128" s="979"/>
      <c r="K128" s="1054"/>
      <c r="L128" s="1054"/>
      <c r="M128" s="1054"/>
      <c r="N128" s="1054"/>
      <c r="O128" s="1074"/>
      <c r="P128" s="1080"/>
      <c r="Q128" s="1084"/>
      <c r="R128" s="1019"/>
      <c r="S128" s="1024"/>
      <c r="T128" s="987"/>
      <c r="U128" s="961"/>
      <c r="V128" s="1205"/>
      <c r="W128" s="1205"/>
      <c r="X128" s="1205"/>
      <c r="Y128" s="1205"/>
      <c r="Z128" s="1205"/>
      <c r="AA128" s="1205"/>
      <c r="AB128" s="1205"/>
      <c r="AC128" s="961"/>
      <c r="AD128" s="961"/>
      <c r="AE128" s="961"/>
      <c r="AF128" s="961"/>
      <c r="AG128" s="961"/>
      <c r="AH128" s="961"/>
      <c r="AI128" s="961"/>
      <c r="AJ128" s="961"/>
      <c r="AK128" s="961"/>
      <c r="AL128" s="961"/>
      <c r="AM128" s="961"/>
      <c r="AN128" s="961"/>
      <c r="AO128" s="961"/>
      <c r="AP128" s="961"/>
      <c r="AQ128" s="961"/>
      <c r="AR128" s="961"/>
      <c r="AS128" s="961"/>
    </row>
    <row r="129" spans="1:45" ht="14.4">
      <c r="A129" s="961"/>
      <c r="B129" s="2849" t="s">
        <v>184</v>
      </c>
      <c r="C129" s="963"/>
      <c r="D129" s="963"/>
      <c r="E129" s="1085" t="s">
        <v>41</v>
      </c>
      <c r="F129" s="1085" t="s">
        <v>41</v>
      </c>
      <c r="G129" s="979"/>
      <c r="H129" s="979"/>
      <c r="I129" s="979"/>
      <c r="J129" s="979"/>
      <c r="K129" s="1054"/>
      <c r="L129" s="1054"/>
      <c r="M129" s="1054"/>
      <c r="N129" s="1054"/>
      <c r="O129" s="1074"/>
      <c r="P129" s="1035"/>
      <c r="Q129" s="1081"/>
      <c r="R129" s="1019">
        <v>96000</v>
      </c>
      <c r="S129" s="1086"/>
      <c r="T129" s="987">
        <f t="shared" si="8"/>
        <v>96000</v>
      </c>
      <c r="U129" s="961"/>
      <c r="V129" s="1235"/>
      <c r="W129" s="1235"/>
      <c r="X129" s="1235"/>
      <c r="Y129" s="1235"/>
      <c r="Z129" s="1235"/>
      <c r="AA129" s="1235"/>
      <c r="AB129" s="1235"/>
      <c r="AC129" s="961"/>
      <c r="AD129" s="961"/>
      <c r="AE129" s="961"/>
      <c r="AF129" s="961"/>
      <c r="AG129" s="961"/>
      <c r="AH129" s="961"/>
      <c r="AI129" s="961"/>
      <c r="AJ129" s="961"/>
      <c r="AK129" s="961"/>
      <c r="AL129" s="961"/>
      <c r="AM129" s="961"/>
      <c r="AN129" s="961"/>
      <c r="AO129" s="961"/>
      <c r="AP129" s="961"/>
      <c r="AQ129" s="961"/>
      <c r="AR129" s="961"/>
      <c r="AS129" s="961"/>
    </row>
    <row r="130" spans="1:45" ht="14.4">
      <c r="B130" s="2849"/>
      <c r="C130" s="963"/>
      <c r="D130" s="963"/>
      <c r="E130" s="1085" t="s">
        <v>42</v>
      </c>
      <c r="F130" s="1085" t="s">
        <v>42</v>
      </c>
      <c r="G130" s="979"/>
      <c r="H130" s="979"/>
      <c r="I130" s="979"/>
      <c r="J130" s="979"/>
      <c r="K130" s="1054"/>
      <c r="L130" s="1054"/>
      <c r="M130" s="1054"/>
      <c r="N130" s="1054"/>
      <c r="O130" s="1074"/>
      <c r="P130" s="1035"/>
      <c r="Q130" s="1081"/>
      <c r="R130" s="1019">
        <v>96000</v>
      </c>
      <c r="S130" s="1086"/>
      <c r="T130" s="987">
        <f t="shared" ref="T130:T153" si="9">R130-S130</f>
        <v>96000</v>
      </c>
      <c r="V130" s="1235"/>
      <c r="W130" s="1235"/>
      <c r="X130" s="1235"/>
      <c r="Y130" s="1235"/>
      <c r="Z130" s="1235"/>
      <c r="AA130" s="1235"/>
      <c r="AB130" s="1235"/>
    </row>
    <row r="131" spans="1:45" ht="14.4">
      <c r="B131" s="2849"/>
      <c r="C131" s="1087"/>
      <c r="D131" s="1087"/>
      <c r="E131" s="1085" t="s">
        <v>43</v>
      </c>
      <c r="F131" s="1085" t="s">
        <v>43</v>
      </c>
      <c r="G131" s="979"/>
      <c r="H131" s="979"/>
      <c r="I131" s="979"/>
      <c r="J131" s="979"/>
      <c r="K131" s="1054"/>
      <c r="L131" s="1054"/>
      <c r="M131" s="1054"/>
      <c r="N131" s="1054"/>
      <c r="O131" s="1074"/>
      <c r="P131" s="1035"/>
      <c r="Q131" s="1081"/>
      <c r="R131" s="1019">
        <v>72000</v>
      </c>
      <c r="S131" s="1086"/>
      <c r="T131" s="987">
        <f t="shared" si="9"/>
        <v>72000</v>
      </c>
      <c r="V131" s="1235"/>
      <c r="W131" s="1235"/>
      <c r="X131" s="1235"/>
      <c r="Y131" s="1235"/>
      <c r="Z131" s="1235"/>
      <c r="AA131" s="1235"/>
      <c r="AB131" s="1235"/>
    </row>
    <row r="132" spans="1:45" ht="14.4">
      <c r="B132" s="2850"/>
      <c r="C132" s="1087"/>
      <c r="D132" s="1087"/>
      <c r="E132" s="1085" t="s">
        <v>44</v>
      </c>
      <c r="F132" s="1085" t="s">
        <v>44</v>
      </c>
      <c r="G132" s="979"/>
      <c r="H132" s="979"/>
      <c r="I132" s="979"/>
      <c r="J132" s="979"/>
      <c r="K132" s="1054"/>
      <c r="L132" s="1054"/>
      <c r="M132" s="1054"/>
      <c r="N132" s="1054"/>
      <c r="O132" s="1088"/>
      <c r="P132" s="1035"/>
      <c r="Q132" s="1081"/>
      <c r="R132" s="1019">
        <v>66000</v>
      </c>
      <c r="S132" s="1089"/>
      <c r="T132" s="987">
        <f t="shared" si="9"/>
        <v>66000</v>
      </c>
      <c r="V132" s="1235"/>
      <c r="W132" s="1235"/>
      <c r="X132" s="1235"/>
      <c r="Y132" s="1235"/>
      <c r="Z132" s="1235"/>
      <c r="AA132" s="1235"/>
      <c r="AB132" s="1235"/>
    </row>
    <row r="133" spans="1:45" ht="41.4">
      <c r="B133" s="1090" t="s">
        <v>15</v>
      </c>
      <c r="C133" s="1087"/>
      <c r="D133" s="1087"/>
      <c r="E133" s="1085" t="s">
        <v>15</v>
      </c>
      <c r="F133" s="1085" t="s">
        <v>15</v>
      </c>
      <c r="G133" s="979"/>
      <c r="H133" s="979"/>
      <c r="I133" s="979"/>
      <c r="J133" s="979"/>
      <c r="K133" s="1054"/>
      <c r="L133" s="1054"/>
      <c r="M133" s="1054"/>
      <c r="N133" s="1054"/>
      <c r="O133" s="1088"/>
      <c r="P133" s="1035"/>
      <c r="Q133" s="1081"/>
      <c r="R133" s="1019">
        <v>50000</v>
      </c>
      <c r="S133" s="1089"/>
      <c r="T133" s="987">
        <f t="shared" si="9"/>
        <v>50000</v>
      </c>
      <c r="V133" s="1235"/>
      <c r="W133" s="1235"/>
      <c r="X133" s="1235"/>
      <c r="Y133" s="1235"/>
      <c r="Z133" s="1235"/>
      <c r="AA133" s="1235"/>
      <c r="AB133" s="1235"/>
    </row>
    <row r="134" spans="1:45" ht="27.6">
      <c r="B134" s="1091" t="s">
        <v>26</v>
      </c>
      <c r="C134" s="1087"/>
      <c r="D134" s="1087"/>
      <c r="E134" s="1073" t="s">
        <v>26</v>
      </c>
      <c r="F134" s="1073" t="s">
        <v>26</v>
      </c>
      <c r="G134" s="979"/>
      <c r="H134" s="979"/>
      <c r="I134" s="979"/>
      <c r="J134" s="979"/>
      <c r="K134" s="1054"/>
      <c r="L134" s="1054"/>
      <c r="M134" s="1054"/>
      <c r="N134" s="1054"/>
      <c r="O134" s="1088"/>
      <c r="P134" s="1035"/>
      <c r="Q134" s="1081"/>
      <c r="R134" s="1019">
        <v>240000</v>
      </c>
      <c r="S134" s="1089"/>
      <c r="T134" s="987">
        <f t="shared" si="9"/>
        <v>240000</v>
      </c>
      <c r="V134" s="1205"/>
      <c r="W134" s="1205"/>
      <c r="X134" s="1205"/>
      <c r="Y134" s="1205"/>
      <c r="Z134" s="1205"/>
      <c r="AA134" s="1205"/>
      <c r="AB134" s="1205"/>
    </row>
    <row r="135" spans="1:45" ht="27.6">
      <c r="B135" s="1090" t="s">
        <v>45</v>
      </c>
      <c r="C135" s="1087"/>
      <c r="D135" s="1087"/>
      <c r="E135" s="1085" t="s">
        <v>45</v>
      </c>
      <c r="F135" s="1085" t="s">
        <v>45</v>
      </c>
      <c r="G135" s="979"/>
      <c r="H135" s="979"/>
      <c r="I135" s="979"/>
      <c r="J135" s="979"/>
      <c r="K135" s="1054"/>
      <c r="L135" s="1054"/>
      <c r="M135" s="1054"/>
      <c r="N135" s="1054"/>
      <c r="O135" s="1088"/>
      <c r="P135" s="1035"/>
      <c r="Q135" s="1081"/>
      <c r="R135" s="1019">
        <v>885000</v>
      </c>
      <c r="S135" s="1089"/>
      <c r="T135" s="987">
        <f t="shared" si="9"/>
        <v>885000</v>
      </c>
      <c r="V135" s="1205"/>
      <c r="W135" s="1205"/>
      <c r="X135" s="1205"/>
      <c r="Y135" s="1205"/>
      <c r="Z135" s="1205"/>
      <c r="AA135" s="1205"/>
      <c r="AB135" s="1205"/>
    </row>
    <row r="136" spans="1:45" ht="27.6">
      <c r="B136" s="1090" t="s">
        <v>27</v>
      </c>
      <c r="C136" s="1087"/>
      <c r="D136" s="1087"/>
      <c r="E136" s="1085" t="s">
        <v>27</v>
      </c>
      <c r="F136" s="1085" t="s">
        <v>27</v>
      </c>
      <c r="G136" s="979"/>
      <c r="H136" s="979"/>
      <c r="I136" s="979"/>
      <c r="J136" s="979"/>
      <c r="K136" s="1054"/>
      <c r="L136" s="1054"/>
      <c r="M136" s="1054"/>
      <c r="N136" s="1054"/>
      <c r="O136" s="1088"/>
      <c r="P136" s="1035"/>
      <c r="Q136" s="1081"/>
      <c r="R136" s="1019">
        <v>60000</v>
      </c>
      <c r="S136" s="1089"/>
      <c r="T136" s="987">
        <f t="shared" si="9"/>
        <v>60000</v>
      </c>
      <c r="V136" s="1205"/>
      <c r="W136" s="1205"/>
      <c r="X136" s="1205"/>
      <c r="Y136" s="1205"/>
      <c r="Z136" s="1205"/>
      <c r="AA136" s="1205"/>
      <c r="AB136" s="1205"/>
    </row>
    <row r="137" spans="1:45" ht="41.4">
      <c r="B137" s="1090" t="s">
        <v>25</v>
      </c>
      <c r="C137" s="1087"/>
      <c r="D137" s="1087"/>
      <c r="E137" s="1085" t="s">
        <v>25</v>
      </c>
      <c r="F137" s="1085" t="s">
        <v>25</v>
      </c>
      <c r="G137" s="979"/>
      <c r="H137" s="979"/>
      <c r="I137" s="979"/>
      <c r="J137" s="979"/>
      <c r="K137" s="1054"/>
      <c r="L137" s="1054"/>
      <c r="M137" s="1054"/>
      <c r="N137" s="1054"/>
      <c r="O137" s="1088"/>
      <c r="P137" s="1035"/>
      <c r="Q137" s="1081"/>
      <c r="R137" s="1019">
        <v>30000</v>
      </c>
      <c r="S137" s="1089"/>
      <c r="T137" s="987">
        <f t="shared" si="9"/>
        <v>30000</v>
      </c>
      <c r="V137" s="1205"/>
      <c r="W137" s="1205"/>
      <c r="X137" s="1205"/>
      <c r="Y137" s="1205"/>
      <c r="Z137" s="1205"/>
      <c r="AA137" s="1205"/>
      <c r="AB137" s="1205"/>
    </row>
    <row r="138" spans="1:45" ht="27.6">
      <c r="B138" s="2936" t="s">
        <v>837</v>
      </c>
      <c r="C138" s="1087"/>
      <c r="D138" s="1087"/>
      <c r="E138" s="1073" t="s">
        <v>288</v>
      </c>
      <c r="F138" s="1073" t="s">
        <v>288</v>
      </c>
      <c r="G138" s="979"/>
      <c r="H138" s="979"/>
      <c r="I138" s="979"/>
      <c r="J138" s="979"/>
      <c r="K138" s="1054"/>
      <c r="L138" s="1054"/>
      <c r="M138" s="1054"/>
      <c r="N138" s="1054"/>
      <c r="O138" s="1088"/>
      <c r="P138" s="1035"/>
      <c r="Q138" s="1081"/>
      <c r="R138" s="1019">
        <v>180000</v>
      </c>
      <c r="S138" s="1089"/>
      <c r="T138" s="987">
        <f t="shared" si="9"/>
        <v>180000</v>
      </c>
      <c r="V138" s="1205"/>
      <c r="W138" s="1205"/>
      <c r="X138" s="1205"/>
      <c r="Y138" s="1205"/>
      <c r="Z138" s="1205"/>
      <c r="AA138" s="1205"/>
      <c r="AB138" s="1205"/>
    </row>
    <row r="139" spans="1:45" ht="27.6">
      <c r="B139" s="2937"/>
      <c r="C139" s="1087"/>
      <c r="D139" s="1087"/>
      <c r="E139" s="1073" t="s">
        <v>289</v>
      </c>
      <c r="F139" s="1073" t="s">
        <v>289</v>
      </c>
      <c r="G139" s="979"/>
      <c r="H139" s="979"/>
      <c r="I139" s="979"/>
      <c r="J139" s="979"/>
      <c r="K139" s="1054"/>
      <c r="L139" s="1054"/>
      <c r="M139" s="1054"/>
      <c r="N139" s="1054"/>
      <c r="O139" s="1088"/>
      <c r="P139" s="1035"/>
      <c r="Q139" s="1081"/>
      <c r="R139" s="1019">
        <v>12000</v>
      </c>
      <c r="S139" s="1089"/>
      <c r="T139" s="987">
        <f t="shared" si="9"/>
        <v>12000</v>
      </c>
      <c r="V139" s="1205"/>
      <c r="W139" s="1205"/>
      <c r="X139" s="1205"/>
      <c r="Y139" s="1205"/>
      <c r="Z139" s="1205"/>
      <c r="AA139" s="1205"/>
      <c r="AB139" s="1205"/>
    </row>
    <row r="140" spans="1:45" ht="14.4">
      <c r="B140" s="2937"/>
      <c r="C140" s="1087"/>
      <c r="D140" s="1087"/>
      <c r="E140" s="1085" t="s">
        <v>290</v>
      </c>
      <c r="F140" s="1085" t="s">
        <v>290</v>
      </c>
      <c r="G140" s="979"/>
      <c r="H140" s="979"/>
      <c r="I140" s="979"/>
      <c r="J140" s="979"/>
      <c r="K140" s="1054"/>
      <c r="L140" s="1054"/>
      <c r="M140" s="1054"/>
      <c r="N140" s="1054"/>
      <c r="O140" s="1088"/>
      <c r="P140" s="1035"/>
      <c r="Q140" s="1081"/>
      <c r="R140" s="1019">
        <v>4800</v>
      </c>
      <c r="S140" s="1089"/>
      <c r="T140" s="987">
        <f t="shared" si="9"/>
        <v>4800</v>
      </c>
      <c r="V140" s="1205"/>
      <c r="W140" s="1205"/>
      <c r="X140" s="1205"/>
      <c r="Y140" s="1205"/>
      <c r="Z140" s="1205"/>
      <c r="AA140" s="1205"/>
      <c r="AB140" s="1205"/>
    </row>
    <row r="141" spans="1:45" ht="14.4">
      <c r="B141" s="2938"/>
      <c r="C141" s="1087"/>
      <c r="D141" s="1087"/>
      <c r="E141" s="1073" t="s">
        <v>291</v>
      </c>
      <c r="F141" s="1073" t="s">
        <v>291</v>
      </c>
      <c r="G141" s="979"/>
      <c r="H141" s="979"/>
      <c r="I141" s="979"/>
      <c r="J141" s="979"/>
      <c r="K141" s="1054"/>
      <c r="L141" s="1054"/>
      <c r="M141" s="1054"/>
      <c r="N141" s="1054"/>
      <c r="O141" s="1088"/>
      <c r="P141" s="1035"/>
      <c r="Q141" s="1081"/>
      <c r="R141" s="1019">
        <v>4800</v>
      </c>
      <c r="S141" s="1089"/>
      <c r="T141" s="987">
        <f t="shared" si="9"/>
        <v>4800</v>
      </c>
      <c r="V141" s="1205"/>
      <c r="W141" s="1205"/>
      <c r="X141" s="1205"/>
      <c r="Y141" s="1205"/>
      <c r="Z141" s="1205"/>
      <c r="AA141" s="1205"/>
      <c r="AB141" s="1205"/>
    </row>
    <row r="142" spans="1:45" ht="27.6">
      <c r="B142" s="1077" t="s">
        <v>29</v>
      </c>
      <c r="C142" s="1087"/>
      <c r="D142" s="1087"/>
      <c r="E142" s="1077" t="s">
        <v>29</v>
      </c>
      <c r="F142" s="1077" t="s">
        <v>29</v>
      </c>
      <c r="G142" s="979"/>
      <c r="H142" s="979"/>
      <c r="I142" s="979"/>
      <c r="J142" s="979"/>
      <c r="K142" s="1054"/>
      <c r="L142" s="1054"/>
      <c r="M142" s="1054"/>
      <c r="N142" s="1054"/>
      <c r="O142" s="1088"/>
      <c r="P142" s="1035"/>
      <c r="Q142" s="1081"/>
      <c r="R142" s="1019">
        <v>297500</v>
      </c>
      <c r="S142" s="1089"/>
      <c r="T142" s="987">
        <f t="shared" si="9"/>
        <v>297500</v>
      </c>
      <c r="V142" s="1205"/>
      <c r="W142" s="1205"/>
      <c r="X142" s="1205"/>
      <c r="Y142" s="1205"/>
      <c r="Z142" s="1205"/>
      <c r="AA142" s="1205"/>
      <c r="AB142" s="1205"/>
    </row>
    <row r="143" spans="1:45" ht="27.6">
      <c r="B143" s="1091" t="s">
        <v>221</v>
      </c>
      <c r="C143" s="1087"/>
      <c r="D143" s="1087"/>
      <c r="E143" s="1073" t="s">
        <v>221</v>
      </c>
      <c r="F143" s="1073" t="s">
        <v>221</v>
      </c>
      <c r="G143" s="979"/>
      <c r="H143" s="979"/>
      <c r="I143" s="979"/>
      <c r="J143" s="979"/>
      <c r="K143" s="1054"/>
      <c r="L143" s="1054"/>
      <c r="M143" s="1054"/>
      <c r="N143" s="1054"/>
      <c r="O143" s="1088"/>
      <c r="P143" s="1035"/>
      <c r="Q143" s="1081"/>
      <c r="R143" s="1019">
        <v>30000</v>
      </c>
      <c r="S143" s="1089"/>
      <c r="T143" s="987">
        <f t="shared" si="9"/>
        <v>30000</v>
      </c>
      <c r="V143" s="1205"/>
      <c r="W143" s="1205"/>
      <c r="X143" s="1205"/>
      <c r="Y143" s="1205"/>
      <c r="Z143" s="1205"/>
      <c r="AA143" s="1205"/>
      <c r="AB143" s="1205"/>
    </row>
    <row r="144" spans="1:45" ht="27.6">
      <c r="B144" s="1091" t="s">
        <v>292</v>
      </c>
      <c r="C144" s="1087"/>
      <c r="D144" s="1087"/>
      <c r="E144" s="1073" t="s">
        <v>292</v>
      </c>
      <c r="F144" s="1073" t="s">
        <v>292</v>
      </c>
      <c r="G144" s="979"/>
      <c r="H144" s="979"/>
      <c r="I144" s="979"/>
      <c r="J144" s="979"/>
      <c r="K144" s="1054"/>
      <c r="L144" s="1054"/>
      <c r="M144" s="1054"/>
      <c r="N144" s="1054"/>
      <c r="O144" s="1088"/>
      <c r="P144" s="1035"/>
      <c r="Q144" s="1081"/>
      <c r="R144" s="1019">
        <v>30000</v>
      </c>
      <c r="S144" s="1089"/>
      <c r="T144" s="987">
        <f t="shared" si="9"/>
        <v>30000</v>
      </c>
      <c r="V144" s="1205"/>
      <c r="W144" s="1205"/>
      <c r="X144" s="1205"/>
      <c r="Y144" s="1205"/>
      <c r="Z144" s="1205"/>
      <c r="AA144" s="1205"/>
      <c r="AB144" s="1205"/>
    </row>
    <row r="145" spans="2:28" ht="41.4">
      <c r="B145" s="1091" t="s">
        <v>46</v>
      </c>
      <c r="C145" s="1087"/>
      <c r="D145" s="1087"/>
      <c r="E145" s="1073" t="s">
        <v>46</v>
      </c>
      <c r="F145" s="1073" t="s">
        <v>46</v>
      </c>
      <c r="G145" s="979"/>
      <c r="H145" s="979"/>
      <c r="I145" s="979"/>
      <c r="J145" s="979"/>
      <c r="K145" s="1054"/>
      <c r="L145" s="1054"/>
      <c r="M145" s="1054"/>
      <c r="N145" s="1054"/>
      <c r="O145" s="1088"/>
      <c r="P145" s="1035"/>
      <c r="Q145" s="1081"/>
      <c r="R145" s="1019">
        <v>780000</v>
      </c>
      <c r="S145" s="1089"/>
      <c r="T145" s="987">
        <f t="shared" si="9"/>
        <v>780000</v>
      </c>
      <c r="V145" s="1205"/>
      <c r="W145" s="1205"/>
      <c r="X145" s="1205"/>
      <c r="Y145" s="1205"/>
      <c r="Z145" s="1205"/>
      <c r="AA145" s="1205"/>
      <c r="AB145" s="1205"/>
    </row>
    <row r="146" spans="2:28" ht="46.5" customHeight="1">
      <c r="B146" s="2939" t="s">
        <v>838</v>
      </c>
      <c r="C146" s="1087"/>
      <c r="D146" s="1087"/>
      <c r="E146" s="1073" t="s">
        <v>187</v>
      </c>
      <c r="F146" s="1073" t="s">
        <v>187</v>
      </c>
      <c r="G146" s="979"/>
      <c r="H146" s="979"/>
      <c r="I146" s="979"/>
      <c r="J146" s="979"/>
      <c r="K146" s="1054"/>
      <c r="L146" s="1054"/>
      <c r="M146" s="1054"/>
      <c r="N146" s="1054"/>
      <c r="O146" s="970"/>
      <c r="P146" s="1080"/>
      <c r="Q146" s="1081"/>
      <c r="R146" s="1019">
        <v>250000</v>
      </c>
      <c r="S146" s="1089"/>
      <c r="T146" s="987">
        <f t="shared" si="9"/>
        <v>250000</v>
      </c>
      <c r="V146" s="1205"/>
      <c r="W146" s="1205"/>
      <c r="X146" s="1205"/>
      <c r="Y146" s="1205"/>
      <c r="Z146" s="1205"/>
      <c r="AA146" s="1205"/>
      <c r="AB146" s="1205"/>
    </row>
    <row r="147" spans="2:28" ht="41.4">
      <c r="B147" s="2940"/>
      <c r="C147" s="1087"/>
      <c r="D147" s="1087"/>
      <c r="E147" s="1073" t="s">
        <v>188</v>
      </c>
      <c r="F147" s="1073" t="s">
        <v>188</v>
      </c>
      <c r="G147" s="979"/>
      <c r="H147" s="979"/>
      <c r="I147" s="979"/>
      <c r="J147" s="979"/>
      <c r="K147" s="1054"/>
      <c r="L147" s="1054"/>
      <c r="M147" s="1054"/>
      <c r="N147" s="1054"/>
      <c r="O147" s="970"/>
      <c r="P147" s="1080"/>
      <c r="Q147" s="1081"/>
      <c r="R147" s="1019"/>
      <c r="S147" s="1089"/>
      <c r="T147" s="987">
        <f t="shared" si="9"/>
        <v>0</v>
      </c>
      <c r="V147" s="1205"/>
      <c r="W147" s="1205"/>
      <c r="X147" s="1205"/>
      <c r="Y147" s="1205"/>
      <c r="Z147" s="1205"/>
      <c r="AA147" s="1205"/>
      <c r="AB147" s="1205"/>
    </row>
    <row r="148" spans="2:28" ht="27.6">
      <c r="B148" s="1091" t="s">
        <v>47</v>
      </c>
      <c r="C148" s="1087"/>
      <c r="D148" s="1087"/>
      <c r="E148" s="1073" t="s">
        <v>47</v>
      </c>
      <c r="F148" s="1073" t="s">
        <v>47</v>
      </c>
      <c r="G148" s="979"/>
      <c r="H148" s="979"/>
      <c r="I148" s="979"/>
      <c r="J148" s="979"/>
      <c r="K148" s="1054"/>
      <c r="L148" s="1054"/>
      <c r="M148" s="1054"/>
      <c r="N148" s="1054"/>
      <c r="O148" s="970"/>
      <c r="P148" s="1080"/>
      <c r="Q148" s="1081"/>
      <c r="R148" s="1019">
        <v>20000</v>
      </c>
      <c r="S148" s="1089"/>
      <c r="T148" s="987">
        <f t="shared" si="9"/>
        <v>20000</v>
      </c>
    </row>
    <row r="149" spans="2:28" ht="27.6">
      <c r="B149" s="1091" t="s">
        <v>48</v>
      </c>
      <c r="C149" s="1087"/>
      <c r="D149" s="1087"/>
      <c r="E149" s="1073" t="s">
        <v>48</v>
      </c>
      <c r="F149" s="1073" t="s">
        <v>48</v>
      </c>
      <c r="G149" s="979"/>
      <c r="H149" s="979"/>
      <c r="I149" s="979"/>
      <c r="J149" s="979"/>
      <c r="K149" s="1054"/>
      <c r="L149" s="1054"/>
      <c r="M149" s="1054"/>
      <c r="N149" s="1054"/>
      <c r="O149" s="970"/>
      <c r="P149" s="1080"/>
      <c r="Q149" s="1081"/>
      <c r="R149" s="1019">
        <v>10000</v>
      </c>
      <c r="S149" s="1089"/>
      <c r="T149" s="987">
        <f t="shared" si="9"/>
        <v>10000</v>
      </c>
    </row>
    <row r="150" spans="2:28" ht="82.8">
      <c r="B150" s="1091" t="s">
        <v>839</v>
      </c>
      <c r="C150" s="1087"/>
      <c r="D150" s="1087"/>
      <c r="E150" s="1073" t="s">
        <v>222</v>
      </c>
      <c r="F150" s="1073" t="s">
        <v>222</v>
      </c>
      <c r="G150" s="979"/>
      <c r="H150" s="979"/>
      <c r="I150" s="979"/>
      <c r="J150" s="979"/>
      <c r="K150" s="1054"/>
      <c r="L150" s="1054"/>
      <c r="M150" s="1054"/>
      <c r="N150" s="1054"/>
      <c r="O150" s="970"/>
      <c r="P150" s="1080"/>
      <c r="Q150" s="1081"/>
      <c r="R150" s="1019">
        <v>120000</v>
      </c>
      <c r="S150" s="1089"/>
      <c r="T150" s="987">
        <f t="shared" si="9"/>
        <v>120000</v>
      </c>
    </row>
    <row r="151" spans="2:28">
      <c r="B151" s="1092"/>
      <c r="C151" s="1087"/>
      <c r="D151" s="1087"/>
      <c r="E151" s="1093"/>
      <c r="F151" s="1093"/>
      <c r="G151" s="1094"/>
      <c r="H151" s="1094"/>
      <c r="I151" s="1094"/>
      <c r="J151" s="1094"/>
      <c r="K151" s="1095"/>
      <c r="L151" s="1095"/>
      <c r="M151" s="1095"/>
      <c r="N151" s="1095"/>
      <c r="O151" s="1075"/>
      <c r="P151" s="1075"/>
      <c r="Q151" s="1096"/>
      <c r="R151" s="1096"/>
      <c r="S151" s="1097"/>
      <c r="T151" s="987"/>
    </row>
    <row r="152" spans="2:28" ht="14.4">
      <c r="B152" s="961"/>
      <c r="C152" s="1087"/>
      <c r="D152" s="1087"/>
      <c r="E152" s="961"/>
      <c r="F152" s="961"/>
      <c r="G152" s="961"/>
      <c r="H152" s="961"/>
      <c r="I152" s="961"/>
      <c r="J152" s="961"/>
      <c r="K152" s="961"/>
      <c r="L152" s="961"/>
      <c r="M152" s="961"/>
      <c r="N152" s="961"/>
      <c r="O152" s="961"/>
      <c r="P152" s="961"/>
      <c r="Q152" s="961"/>
      <c r="R152" s="961"/>
      <c r="S152" s="961"/>
      <c r="T152" s="987"/>
    </row>
    <row r="153" spans="2:28" ht="55.2">
      <c r="B153" s="1090" t="s">
        <v>14</v>
      </c>
      <c r="C153" s="1087"/>
      <c r="D153" s="1087"/>
      <c r="E153" s="1085" t="s">
        <v>14</v>
      </c>
      <c r="F153" s="1085" t="s">
        <v>14</v>
      </c>
      <c r="G153" s="1019"/>
      <c r="H153" s="1090" t="s">
        <v>14</v>
      </c>
      <c r="I153" s="1085" t="s">
        <v>14</v>
      </c>
      <c r="J153" s="1098"/>
      <c r="K153" s="1019">
        <v>7377999.54</v>
      </c>
      <c r="L153" s="1090" t="s">
        <v>14</v>
      </c>
      <c r="M153" s="1085" t="s">
        <v>14</v>
      </c>
      <c r="N153" s="1098"/>
      <c r="O153" s="1019">
        <v>7377999.54</v>
      </c>
      <c r="P153" s="1090"/>
      <c r="Q153" s="1085"/>
      <c r="R153" s="1019">
        <v>8393685.8452091515</v>
      </c>
      <c r="S153" s="1080"/>
      <c r="T153" s="987">
        <f t="shared" si="9"/>
        <v>8393685.8452091515</v>
      </c>
    </row>
    <row r="154" spans="2:28" ht="14.4">
      <c r="B154" s="961"/>
      <c r="C154" s="911"/>
      <c r="D154" s="912"/>
      <c r="E154" s="961"/>
      <c r="F154" s="961"/>
      <c r="G154" s="961"/>
      <c r="H154" s="961"/>
      <c r="I154" s="961"/>
      <c r="J154" s="961"/>
      <c r="K154" s="961"/>
      <c r="L154" s="961"/>
      <c r="M154" s="961"/>
      <c r="N154" s="961"/>
      <c r="O154" s="961"/>
      <c r="P154" s="961"/>
      <c r="Q154" s="961"/>
      <c r="R154" s="961"/>
      <c r="S154" s="961"/>
      <c r="T154" s="961"/>
    </row>
    <row r="155" spans="2:28" ht="14.4">
      <c r="B155" s="961"/>
      <c r="C155" s="911"/>
      <c r="D155" s="911"/>
      <c r="E155" s="961"/>
      <c r="F155" s="961"/>
      <c r="G155" s="961"/>
      <c r="H155" s="961"/>
      <c r="I155" s="961"/>
      <c r="J155" s="961"/>
      <c r="K155" s="961"/>
      <c r="L155" s="961"/>
      <c r="M155" s="961"/>
      <c r="N155" s="961"/>
      <c r="O155" s="961"/>
      <c r="P155" s="961"/>
      <c r="Q155" s="961"/>
      <c r="R155" s="961"/>
      <c r="S155" s="961"/>
      <c r="T155" s="961"/>
    </row>
    <row r="156" spans="2:28" ht="14.4">
      <c r="B156" s="961"/>
      <c r="C156" s="911"/>
      <c r="D156" s="911"/>
      <c r="E156" s="1099" t="s">
        <v>3</v>
      </c>
      <c r="F156" s="1099"/>
      <c r="G156" s="1100"/>
      <c r="H156" s="1099"/>
      <c r="I156" s="1099"/>
      <c r="J156" s="1099"/>
      <c r="K156" s="1099"/>
      <c r="L156" s="1099"/>
      <c r="M156" s="1099"/>
      <c r="N156" s="1099"/>
      <c r="O156" s="1099"/>
      <c r="P156" s="1099"/>
      <c r="Q156" s="1099"/>
      <c r="R156" s="1101">
        <f>SUM(R11:R155)</f>
        <v>15725185.845209152</v>
      </c>
      <c r="S156" s="1101">
        <f>SUM(S11:S155)</f>
        <v>390000</v>
      </c>
      <c r="T156" s="1101">
        <f>SUM(T11:T155)</f>
        <v>15335185.845209152</v>
      </c>
    </row>
    <row r="157" spans="2:28" ht="14.4">
      <c r="B157" s="961"/>
      <c r="C157" s="911"/>
      <c r="D157" s="911"/>
      <c r="E157" s="961"/>
      <c r="F157" s="961"/>
      <c r="G157" s="961"/>
      <c r="H157" s="961"/>
      <c r="I157" s="961"/>
      <c r="J157" s="961"/>
      <c r="K157" s="961"/>
      <c r="L157" s="961"/>
      <c r="M157" s="961"/>
      <c r="N157" s="961"/>
      <c r="O157" s="961"/>
      <c r="P157" s="961"/>
      <c r="Q157" s="961"/>
      <c r="R157" s="961"/>
      <c r="S157" s="961"/>
      <c r="T157" s="961"/>
    </row>
    <row r="158" spans="2:28" ht="14.4">
      <c r="B158" s="961"/>
      <c r="C158" s="911"/>
      <c r="D158" s="911"/>
      <c r="E158" s="961"/>
      <c r="F158" s="961"/>
      <c r="G158" s="961"/>
      <c r="H158" s="961"/>
      <c r="I158" s="961"/>
      <c r="J158" s="961"/>
      <c r="K158" s="961"/>
      <c r="L158" s="961"/>
      <c r="M158" s="961"/>
      <c r="N158" s="961"/>
      <c r="O158" s="961"/>
      <c r="P158" s="961"/>
      <c r="Q158" s="961"/>
      <c r="R158" s="961"/>
      <c r="S158" s="961"/>
      <c r="T158" s="961"/>
    </row>
    <row r="159" spans="2:28" ht="14.4">
      <c r="B159" s="961"/>
      <c r="C159" s="911"/>
      <c r="D159" s="912"/>
      <c r="E159" s="961"/>
      <c r="F159" s="961"/>
      <c r="G159" s="961"/>
      <c r="H159" s="961"/>
      <c r="I159" s="961"/>
      <c r="J159" s="961"/>
      <c r="K159" s="961"/>
      <c r="L159" s="961"/>
      <c r="M159" s="961"/>
      <c r="N159" s="961"/>
      <c r="O159" s="961"/>
      <c r="P159" s="961"/>
      <c r="Q159" s="961"/>
      <c r="R159" s="961"/>
      <c r="S159" s="961"/>
      <c r="T159" s="961"/>
    </row>
    <row r="160" spans="2:28" ht="14.4">
      <c r="B160" s="961"/>
      <c r="C160" s="911"/>
      <c r="D160" s="912"/>
      <c r="E160" s="961"/>
      <c r="F160" s="961"/>
      <c r="G160" s="961"/>
      <c r="H160" s="961"/>
      <c r="I160" s="961"/>
      <c r="J160" s="961"/>
      <c r="K160" s="961"/>
      <c r="L160" s="961"/>
      <c r="M160" s="961"/>
      <c r="N160" s="961"/>
      <c r="O160" s="961"/>
      <c r="P160" s="961"/>
      <c r="Q160" s="961"/>
      <c r="R160" s="961"/>
      <c r="S160" s="961"/>
      <c r="T160" s="1102"/>
    </row>
    <row r="161" spans="2:20" ht="14.4">
      <c r="B161" s="961"/>
      <c r="C161" s="911"/>
      <c r="D161" s="911"/>
      <c r="E161" s="961"/>
      <c r="F161" s="961"/>
      <c r="G161" s="961"/>
      <c r="H161" s="961"/>
      <c r="I161" s="961"/>
      <c r="J161" s="961"/>
      <c r="K161" s="961"/>
      <c r="L161" s="961"/>
      <c r="M161" s="961"/>
      <c r="N161" s="961"/>
      <c r="O161" s="961"/>
      <c r="P161" s="961"/>
      <c r="Q161" s="961"/>
      <c r="R161" s="961"/>
      <c r="S161" s="961"/>
      <c r="T161" s="961"/>
    </row>
    <row r="162" spans="2:20" ht="14.4">
      <c r="B162" s="961"/>
      <c r="C162" s="911"/>
      <c r="D162" s="911"/>
      <c r="E162" s="961"/>
      <c r="F162" s="961"/>
      <c r="G162" s="961"/>
      <c r="H162" s="961"/>
      <c r="I162" s="961"/>
      <c r="J162" s="961"/>
      <c r="K162" s="961"/>
      <c r="L162" s="961"/>
      <c r="M162" s="961"/>
      <c r="N162" s="961"/>
      <c r="O162" s="961"/>
      <c r="P162" s="961"/>
      <c r="Q162" s="961"/>
      <c r="R162" s="961"/>
      <c r="S162" s="961"/>
      <c r="T162" s="961"/>
    </row>
    <row r="163" spans="2:20" ht="14.4">
      <c r="C163" s="911"/>
      <c r="D163" s="911"/>
    </row>
    <row r="164" spans="2:20" ht="14.4">
      <c r="C164" s="911"/>
      <c r="D164" s="911"/>
    </row>
    <row r="165" spans="2:20" ht="14.4">
      <c r="C165" s="911"/>
      <c r="D165" s="911"/>
    </row>
    <row r="166" spans="2:20" ht="14.4">
      <c r="C166" s="911"/>
      <c r="D166" s="911"/>
    </row>
    <row r="167" spans="2:20" ht="14.4">
      <c r="C167" s="911"/>
      <c r="D167" s="911"/>
    </row>
    <row r="168" spans="2:20" ht="14.4">
      <c r="C168" s="911"/>
      <c r="D168" s="911"/>
    </row>
    <row r="169" spans="2:20" ht="14.4">
      <c r="C169" s="911"/>
      <c r="D169" s="911"/>
    </row>
    <row r="170" spans="2:20" ht="14.4">
      <c r="C170" s="911"/>
      <c r="D170" s="911"/>
    </row>
    <row r="171" spans="2:20" ht="14.4">
      <c r="C171" s="911"/>
      <c r="D171" s="911"/>
    </row>
    <row r="172" spans="2:20">
      <c r="C172" s="1087"/>
      <c r="D172" s="1087"/>
    </row>
    <row r="173" spans="2:20">
      <c r="C173" s="1087"/>
      <c r="D173" s="1087"/>
    </row>
    <row r="174" spans="2:20">
      <c r="C174" s="1087"/>
      <c r="D174" s="1087"/>
    </row>
    <row r="175" spans="2:20" ht="17.399999999999999">
      <c r="C175" s="1087"/>
      <c r="D175" s="1103"/>
    </row>
    <row r="176" spans="2:20" ht="14.4">
      <c r="C176" s="911"/>
      <c r="D176" s="911"/>
    </row>
    <row r="177" spans="3:4" ht="14.4">
      <c r="C177" s="911"/>
      <c r="D177" s="911"/>
    </row>
    <row r="178" spans="3:4" ht="14.4">
      <c r="C178" s="911"/>
      <c r="D178" s="911"/>
    </row>
    <row r="179" spans="3:4" ht="14.4">
      <c r="C179" s="911"/>
      <c r="D179" s="911"/>
    </row>
    <row r="180" spans="3:4" ht="14.4">
      <c r="C180" s="911"/>
      <c r="D180" s="911"/>
    </row>
    <row r="181" spans="3:4">
      <c r="C181" s="1087"/>
      <c r="D181" s="1087"/>
    </row>
    <row r="182" spans="3:4">
      <c r="C182" s="1087"/>
      <c r="D182" s="1087"/>
    </row>
    <row r="183" spans="3:4">
      <c r="C183" s="1087"/>
      <c r="D183" s="1087"/>
    </row>
    <row r="184" spans="3:4">
      <c r="C184" s="1087"/>
      <c r="D184" s="1087"/>
    </row>
    <row r="185" spans="3:4">
      <c r="C185" s="1087"/>
      <c r="D185" s="1087"/>
    </row>
    <row r="186" spans="3:4">
      <c r="C186" s="1087"/>
      <c r="D186" s="1087"/>
    </row>
    <row r="187" spans="3:4">
      <c r="C187" s="1087"/>
      <c r="D187" s="1087"/>
    </row>
    <row r="188" spans="3:4">
      <c r="C188" s="1087"/>
      <c r="D188" s="1087"/>
    </row>
    <row r="189" spans="3:4">
      <c r="C189" s="1087"/>
      <c r="D189" s="1087"/>
    </row>
    <row r="190" spans="3:4">
      <c r="C190" s="1087"/>
      <c r="D190" s="1087"/>
    </row>
    <row r="191" spans="3:4">
      <c r="C191" s="1087"/>
      <c r="D191" s="1087"/>
    </row>
    <row r="192" spans="3:4">
      <c r="C192" s="1087"/>
      <c r="D192" s="1087"/>
    </row>
    <row r="193" spans="3:4" ht="14.4">
      <c r="C193" s="919"/>
      <c r="D193" s="919"/>
    </row>
    <row r="194" spans="3:4" ht="14.4">
      <c r="C194" s="911"/>
      <c r="D194" s="911"/>
    </row>
    <row r="195" spans="3:4" ht="14.4">
      <c r="C195" s="911"/>
      <c r="D195" s="911"/>
    </row>
    <row r="196" spans="3:4" ht="14.4">
      <c r="C196" s="911"/>
      <c r="D196" s="911"/>
    </row>
    <row r="197" spans="3:4" ht="14.4">
      <c r="C197" s="911"/>
      <c r="D197" s="911"/>
    </row>
    <row r="198" spans="3:4" ht="14.4">
      <c r="C198" s="911"/>
      <c r="D198" s="911"/>
    </row>
    <row r="199" spans="3:4" ht="14.4">
      <c r="C199" s="911"/>
      <c r="D199" s="911"/>
    </row>
    <row r="200" spans="3:4" ht="14.4">
      <c r="C200" s="911"/>
      <c r="D200" s="911"/>
    </row>
    <row r="201" spans="3:4" ht="14.4">
      <c r="C201" s="911"/>
      <c r="D201" s="911"/>
    </row>
    <row r="202" spans="3:4" ht="14.4">
      <c r="C202" s="911"/>
      <c r="D202" s="911"/>
    </row>
    <row r="203" spans="3:4" ht="14.4">
      <c r="C203" s="911"/>
      <c r="D203" s="911"/>
    </row>
    <row r="204" spans="3:4" ht="14.4">
      <c r="C204" s="911"/>
      <c r="D204" s="911"/>
    </row>
    <row r="205" spans="3:4" ht="14.4">
      <c r="C205" s="911"/>
      <c r="D205" s="911"/>
    </row>
    <row r="206" spans="3:4" ht="14.4">
      <c r="C206" s="911"/>
      <c r="D206" s="911"/>
    </row>
    <row r="207" spans="3:4" ht="14.4">
      <c r="C207" s="911"/>
      <c r="D207" s="911"/>
    </row>
    <row r="208" spans="3:4" ht="14.4">
      <c r="C208" s="911"/>
      <c r="D208" s="911"/>
    </row>
    <row r="209" spans="3:4" ht="14.4">
      <c r="C209" s="911"/>
      <c r="D209" s="911"/>
    </row>
    <row r="210" spans="3:4" ht="14.4">
      <c r="C210" s="911"/>
      <c r="D210" s="911"/>
    </row>
    <row r="211" spans="3:4" ht="14.4">
      <c r="C211" s="919"/>
      <c r="D211" s="919"/>
    </row>
    <row r="212" spans="3:4" ht="14.4">
      <c r="C212" s="919"/>
      <c r="D212" s="919"/>
    </row>
    <row r="213" spans="3:4" ht="14.4">
      <c r="C213" s="919"/>
      <c r="D213" s="919"/>
    </row>
    <row r="214" spans="3:4" ht="14.4">
      <c r="C214" s="919"/>
      <c r="D214" s="919"/>
    </row>
    <row r="215" spans="3:4" ht="14.4">
      <c r="C215" s="911"/>
      <c r="D215" s="911"/>
    </row>
    <row r="216" spans="3:4" ht="14.4">
      <c r="C216" s="911"/>
      <c r="D216" s="911"/>
    </row>
    <row r="217" spans="3:4" ht="14.4">
      <c r="C217" s="911"/>
      <c r="D217" s="911"/>
    </row>
    <row r="218" spans="3:4" ht="14.4">
      <c r="C218" s="911"/>
      <c r="D218" s="911"/>
    </row>
    <row r="219" spans="3:4" ht="14.4">
      <c r="C219" s="911"/>
      <c r="D219" s="911"/>
    </row>
    <row r="220" spans="3:4" ht="14.4">
      <c r="C220" s="911"/>
      <c r="D220" s="911"/>
    </row>
    <row r="221" spans="3:4" ht="14.4">
      <c r="C221" s="911"/>
      <c r="D221" s="911"/>
    </row>
    <row r="222" spans="3:4">
      <c r="C222" s="1087"/>
      <c r="D222" s="1087"/>
    </row>
    <row r="223" spans="3:4">
      <c r="C223" s="1087"/>
      <c r="D223" s="1087"/>
    </row>
    <row r="224" spans="3:4">
      <c r="C224" s="1087"/>
      <c r="D224" s="1087"/>
    </row>
  </sheetData>
  <mergeCells count="107">
    <mergeCell ref="A64:A68"/>
    <mergeCell ref="D40:D42"/>
    <mergeCell ref="C40:C42"/>
    <mergeCell ref="C33:C39"/>
    <mergeCell ref="D33:D39"/>
    <mergeCell ref="D64:D65"/>
    <mergeCell ref="C64:C65"/>
    <mergeCell ref="E66:E67"/>
    <mergeCell ref="D66:D67"/>
    <mergeCell ref="C66:C67"/>
    <mergeCell ref="B64:B65"/>
    <mergeCell ref="B66:B67"/>
    <mergeCell ref="E64:E65"/>
    <mergeCell ref="E33:E39"/>
    <mergeCell ref="A33:A62"/>
    <mergeCell ref="B33:B42"/>
    <mergeCell ref="B43:B46"/>
    <mergeCell ref="B47:B58"/>
    <mergeCell ref="E53:E58"/>
    <mergeCell ref="E44:E46"/>
    <mergeCell ref="C59:C62"/>
    <mergeCell ref="D59:D62"/>
    <mergeCell ref="E59:E62"/>
    <mergeCell ref="E40:E42"/>
    <mergeCell ref="E47:E52"/>
    <mergeCell ref="D53:D58"/>
    <mergeCell ref="D44:D46"/>
    <mergeCell ref="C22:C23"/>
    <mergeCell ref="D22:D23"/>
    <mergeCell ref="C24:C26"/>
    <mergeCell ref="D24:D26"/>
    <mergeCell ref="D6:D10"/>
    <mergeCell ref="C6:C10"/>
    <mergeCell ref="C11:C12"/>
    <mergeCell ref="D11:D12"/>
    <mergeCell ref="C13:C17"/>
    <mergeCell ref="D13:D17"/>
    <mergeCell ref="C18:C21"/>
    <mergeCell ref="D18:D21"/>
    <mergeCell ref="E96:E99"/>
    <mergeCell ref="F96:F99"/>
    <mergeCell ref="B100:B103"/>
    <mergeCell ref="E100:E103"/>
    <mergeCell ref="C100:C103"/>
    <mergeCell ref="D100:D103"/>
    <mergeCell ref="B138:B141"/>
    <mergeCell ref="B146:B147"/>
    <mergeCell ref="C44:C46"/>
    <mergeCell ref="B82:B91"/>
    <mergeCell ref="B78:B81"/>
    <mergeCell ref="C70:C77"/>
    <mergeCell ref="B70:B77"/>
    <mergeCell ref="B59:B62"/>
    <mergeCell ref="B129:B132"/>
    <mergeCell ref="B109:C109"/>
    <mergeCell ref="D82:D91"/>
    <mergeCell ref="C82:C91"/>
    <mergeCell ref="D78:D81"/>
    <mergeCell ref="C78:C81"/>
    <mergeCell ref="B126:B127"/>
    <mergeCell ref="C47:C52"/>
    <mergeCell ref="D47:D52"/>
    <mergeCell ref="C53:C58"/>
    <mergeCell ref="R3:T3"/>
    <mergeCell ref="H4:K4"/>
    <mergeCell ref="L4:O4"/>
    <mergeCell ref="R4:R5"/>
    <mergeCell ref="A6:A31"/>
    <mergeCell ref="E6:E10"/>
    <mergeCell ref="B13:B21"/>
    <mergeCell ref="E13:E17"/>
    <mergeCell ref="E18:E21"/>
    <mergeCell ref="B22:B26"/>
    <mergeCell ref="E22:E23"/>
    <mergeCell ref="E24:E26"/>
    <mergeCell ref="B27:B31"/>
    <mergeCell ref="D27:D31"/>
    <mergeCell ref="C27:C31"/>
    <mergeCell ref="P3:P4"/>
    <mergeCell ref="B6:B12"/>
    <mergeCell ref="B3:E3"/>
    <mergeCell ref="H3:K3"/>
    <mergeCell ref="L3:O3"/>
    <mergeCell ref="V4:Y4"/>
    <mergeCell ref="AA4:AB4"/>
    <mergeCell ref="A105:A115"/>
    <mergeCell ref="B111:B124"/>
    <mergeCell ref="E27:E31"/>
    <mergeCell ref="E11:E12"/>
    <mergeCell ref="T4:T5"/>
    <mergeCell ref="C93:C95"/>
    <mergeCell ref="D93:D95"/>
    <mergeCell ref="E93:E95"/>
    <mergeCell ref="C96:C99"/>
    <mergeCell ref="D96:D99"/>
    <mergeCell ref="B105:C105"/>
    <mergeCell ref="B106:C106"/>
    <mergeCell ref="B107:C107"/>
    <mergeCell ref="B108:C108"/>
    <mergeCell ref="E82:E91"/>
    <mergeCell ref="A70:A91"/>
    <mergeCell ref="E78:E81"/>
    <mergeCell ref="E70:E77"/>
    <mergeCell ref="D70:D77"/>
    <mergeCell ref="A93:A103"/>
    <mergeCell ref="B93:B95"/>
    <mergeCell ref="B96:B99"/>
  </mergeCells>
  <conditionalFormatting sqref="Q142:Q144 Q147 Q46:Q53 P68:Q69 Q6:Q37 P6:P63 P78:Q79 P92:Q103">
    <cfRule type="colorScale" priority="12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46:K51 H68:K69 I11:K35 H7:H63 H78:K79 I92:K104 H92:H109">
    <cfRule type="notContainsBlanks" dxfId="591" priority="173">
      <formula>LEN(TRIM(H7))&gt;0</formula>
    </cfRule>
  </conditionalFormatting>
  <conditionalFormatting sqref="I115:L116">
    <cfRule type="notContainsBlanks" dxfId="590" priority="174">
      <formula>LEN(TRIM(I115))&gt;0</formula>
    </cfRule>
  </conditionalFormatting>
  <conditionalFormatting sqref="I43:K43">
    <cfRule type="notContainsBlanks" dxfId="589" priority="162">
      <formula>LEN(TRIM(I43))&gt;0</formula>
    </cfRule>
  </conditionalFormatting>
  <conditionalFormatting sqref="Q106:Q108 Q112:Q114">
    <cfRule type="colorScale" priority="13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06:K108 I110:K114">
    <cfRule type="notContainsBlanks" dxfId="588" priority="132">
      <formula>LEN(TRIM(I106))&gt;0</formula>
    </cfRule>
  </conditionalFormatting>
  <conditionalFormatting sqref="L110:L114">
    <cfRule type="notContainsBlanks" dxfId="587" priority="131">
      <formula>LEN(TRIM(L110))&gt;0</formula>
    </cfRule>
  </conditionalFormatting>
  <conditionalFormatting sqref="I52:K52">
    <cfRule type="notContainsBlanks" dxfId="586" priority="99">
      <formula>LEN(TRIM(I52))&gt;0</formula>
    </cfRule>
  </conditionalFormatting>
  <conditionalFormatting sqref="Q54:Q56">
    <cfRule type="colorScale" priority="9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59:K59">
    <cfRule type="notContainsBlanks" dxfId="585" priority="96">
      <formula>LEN(TRIM(I59))&gt;0</formula>
    </cfRule>
  </conditionalFormatting>
  <conditionalFormatting sqref="Q57:Q58 Q141 Q60:Q63 Q128:Q132">
    <cfRule type="colorScale" priority="12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M192:P192 P5 P3 L68:O69 L7:O63 L78:O79 L92:O109">
    <cfRule type="notContainsBlanks" dxfId="584" priority="169">
      <formula>LEN(TRIM(L3))&gt;0</formula>
    </cfRule>
  </conditionalFormatting>
  <conditionalFormatting sqref="Q38:Q42">
    <cfRule type="colorScale" priority="16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79:L192 I117:L117 I42:K42 I37:K40 I53:K58 I60:K63 I119:L141 I6:K9">
    <cfRule type="notContainsBlanks" dxfId="583" priority="164">
      <formula>LEN(TRIM(I6))&gt;0</formula>
    </cfRule>
  </conditionalFormatting>
  <conditionalFormatting sqref="L148:L168 M148:P148">
    <cfRule type="notContainsBlanks" dxfId="582" priority="134">
      <formula>LEN(TRIM(L148))&gt;0</formula>
    </cfRule>
  </conditionalFormatting>
  <conditionalFormatting sqref="Q134:Q136 Q2 Q138:Q140">
    <cfRule type="colorScale" priority="17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Q43">
    <cfRule type="colorScale" priority="17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69:K173">
    <cfRule type="notContainsBlanks" dxfId="581" priority="168">
      <formula>LEN(TRIM(I169))&gt;0</formula>
    </cfRule>
  </conditionalFormatting>
  <conditionalFormatting sqref="L169:L173">
    <cfRule type="notContainsBlanks" dxfId="580" priority="167">
      <formula>LEN(TRIM(L169))&gt;0</formula>
    </cfRule>
  </conditionalFormatting>
  <conditionalFormatting sqref="Q44">
    <cfRule type="colorScale" priority="14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44:K44">
    <cfRule type="notContainsBlanks" dxfId="579" priority="147">
      <formula>LEN(TRIM(I44))&gt;0</formula>
    </cfRule>
  </conditionalFormatting>
  <conditionalFormatting sqref="Q148:Q168">
    <cfRule type="colorScale" priority="13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48:K168">
    <cfRule type="notContainsBlanks" dxfId="578" priority="135">
      <formula>LEN(TRIM(I148))&gt;0</formula>
    </cfRule>
  </conditionalFormatting>
  <conditionalFormatting sqref="Q109:Q111">
    <cfRule type="colorScale" priority="12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Q145:Q146">
    <cfRule type="colorScale" priority="11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74:K178">
    <cfRule type="notContainsBlanks" dxfId="577" priority="116">
      <formula>LEN(TRIM(I174))&gt;0</formula>
    </cfRule>
  </conditionalFormatting>
  <conditionalFormatting sqref="L174:L178">
    <cfRule type="notContainsBlanks" dxfId="576" priority="115">
      <formula>LEN(TRIM(L174))&gt;0</formula>
    </cfRule>
  </conditionalFormatting>
  <conditionalFormatting sqref="I109:K109">
    <cfRule type="notContainsBlanks" dxfId="575" priority="114">
      <formula>LEN(TRIM(I109))&gt;0</formula>
    </cfRule>
  </conditionalFormatting>
  <conditionalFormatting sqref="Q115:Q117">
    <cfRule type="colorScale" priority="11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Q137">
    <cfRule type="colorScale" priority="10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18:L118">
    <cfRule type="notContainsBlanks" dxfId="574" priority="111">
      <formula>LEN(TRIM(I118))&gt;0</formula>
    </cfRule>
  </conditionalFormatting>
  <conditionalFormatting sqref="Q118:Q127">
    <cfRule type="colorScale" priority="11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Q133">
    <cfRule type="colorScale" priority="10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41:K41">
    <cfRule type="notContainsBlanks" dxfId="573" priority="106">
      <formula>LEN(TRIM(I41))&gt;0</formula>
    </cfRule>
  </conditionalFormatting>
  <conditionalFormatting sqref="I142:L143">
    <cfRule type="notContainsBlanks" dxfId="572" priority="120">
      <formula>LEN(TRIM(#REF!))&gt;0</formula>
    </cfRule>
  </conditionalFormatting>
  <conditionalFormatting sqref="I144:L144 I147:L147">
    <cfRule type="notContainsBlanks" dxfId="571" priority="123">
      <formula>LEN(TRIM(#REF!))&gt;0</formula>
    </cfRule>
  </conditionalFormatting>
  <conditionalFormatting sqref="I145:L146">
    <cfRule type="notContainsBlanks" dxfId="570" priority="118">
      <formula>LEN(TRIM(#REF!))&gt;0</formula>
    </cfRule>
  </conditionalFormatting>
  <conditionalFormatting sqref="I10:K10">
    <cfRule type="notContainsBlanks" dxfId="569" priority="105">
      <formula>LEN(TRIM(I10))&gt;0</formula>
    </cfRule>
  </conditionalFormatting>
  <conditionalFormatting sqref="I36:K36">
    <cfRule type="notContainsBlanks" dxfId="568" priority="104">
      <formula>LEN(TRIM(I36))&gt;0</formula>
    </cfRule>
  </conditionalFormatting>
  <conditionalFormatting sqref="Q59">
    <cfRule type="colorScale" priority="9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M168:P172 M178:P191 M117:P117 M119:P141">
    <cfRule type="notContainsBlanks" dxfId="567" priority="68">
      <formula>LEN(TRIM(M117))&gt;0</formula>
    </cfRule>
  </conditionalFormatting>
  <conditionalFormatting sqref="P104:Q104">
    <cfRule type="notContainsBlanks" dxfId="566" priority="69">
      <formula>LEN(TRIM(P104))&gt;0</formula>
    </cfRule>
  </conditionalFormatting>
  <conditionalFormatting sqref="M149:P167">
    <cfRule type="notContainsBlanks" dxfId="565" priority="60">
      <formula>LEN(TRIM(M149))&gt;0</formula>
    </cfRule>
  </conditionalFormatting>
  <conditionalFormatting sqref="M110:P114">
    <cfRule type="notContainsBlanks" dxfId="564" priority="59">
      <formula>LEN(TRIM(M110))&gt;0</formula>
    </cfRule>
  </conditionalFormatting>
  <conditionalFormatting sqref="M115:P116">
    <cfRule type="notContainsBlanks" dxfId="563" priority="57">
      <formula>LEN(TRIM(M115))&gt;0</formula>
    </cfRule>
  </conditionalFormatting>
  <conditionalFormatting sqref="M173:P177">
    <cfRule type="notContainsBlanks" dxfId="562" priority="54">
      <formula>LEN(TRIM(M173))&gt;0</formula>
    </cfRule>
  </conditionalFormatting>
  <conditionalFormatting sqref="M118:P118">
    <cfRule type="notContainsBlanks" dxfId="561" priority="53">
      <formula>LEN(TRIM(M118))&gt;0</formula>
    </cfRule>
  </conditionalFormatting>
  <conditionalFormatting sqref="M142:P146">
    <cfRule type="notContainsBlanks" dxfId="560" priority="55">
      <formula>LEN(TRIM(#REF!))&gt;0</formula>
    </cfRule>
  </conditionalFormatting>
  <conditionalFormatting sqref="M147:P147">
    <cfRule type="notContainsBlanks" dxfId="559" priority="49">
      <formula>LEN(TRIM(#REF!))&gt;0</formula>
    </cfRule>
  </conditionalFormatting>
  <conditionalFormatting sqref="P105:P109">
    <cfRule type="colorScale" priority="4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2">
    <cfRule type="colorScale" priority="4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6:O6">
    <cfRule type="notContainsBlanks" dxfId="558" priority="44">
      <formula>LEN(TRIM(L6))&gt;0</formula>
    </cfRule>
  </conditionalFormatting>
  <conditionalFormatting sqref="H3:K5">
    <cfRule type="notContainsBlanks" dxfId="557" priority="42">
      <formula>LEN(TRIM(H3))&gt;0</formula>
    </cfRule>
  </conditionalFormatting>
  <conditionalFormatting sqref="L3:O5">
    <cfRule type="notContainsBlanks" dxfId="556" priority="41">
      <formula>LEN(TRIM(L3))&gt;0</formula>
    </cfRule>
  </conditionalFormatting>
  <conditionalFormatting sqref="H6">
    <cfRule type="notContainsBlanks" dxfId="555" priority="40">
      <formula>LEN(TRIM(H6))&gt;0</formula>
    </cfRule>
  </conditionalFormatting>
  <conditionalFormatting sqref="P64:P65">
    <cfRule type="colorScale" priority="3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4:H65">
    <cfRule type="notContainsBlanks" dxfId="554" priority="38">
      <formula>LEN(TRIM(H64))&gt;0</formula>
    </cfRule>
  </conditionalFormatting>
  <conditionalFormatting sqref="Q64:Q65">
    <cfRule type="colorScale" priority="3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64:O65">
    <cfRule type="notContainsBlanks" dxfId="553" priority="37">
      <formula>LEN(TRIM(L64))&gt;0</formula>
    </cfRule>
  </conditionalFormatting>
  <conditionalFormatting sqref="I64:K65">
    <cfRule type="notContainsBlanks" dxfId="552" priority="36">
      <formula>LEN(TRIM(I64))&gt;0</formula>
    </cfRule>
  </conditionalFormatting>
  <conditionalFormatting sqref="P66:P67">
    <cfRule type="colorScale" priority="2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6:H67">
    <cfRule type="notContainsBlanks" dxfId="551" priority="33">
      <formula>LEN(TRIM(H66))&gt;0</formula>
    </cfRule>
  </conditionalFormatting>
  <conditionalFormatting sqref="Q66:Q67">
    <cfRule type="colorScale" priority="3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66:O67">
    <cfRule type="notContainsBlanks" dxfId="550" priority="32">
      <formula>LEN(TRIM(L66))&gt;0</formula>
    </cfRule>
  </conditionalFormatting>
  <conditionalFormatting sqref="I66:K67">
    <cfRule type="notContainsBlanks" dxfId="549" priority="31">
      <formula>LEN(TRIM(I66))&gt;0</formula>
    </cfRule>
  </conditionalFormatting>
  <conditionalFormatting sqref="P70:Q71">
    <cfRule type="colorScale" priority="2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0:K71">
    <cfRule type="notContainsBlanks" dxfId="548" priority="28">
      <formula>LEN(TRIM(H70))&gt;0</formula>
    </cfRule>
  </conditionalFormatting>
  <conditionalFormatting sqref="L70:O71">
    <cfRule type="notContainsBlanks" dxfId="547" priority="27">
      <formula>LEN(TRIM(L70))&gt;0</formula>
    </cfRule>
  </conditionalFormatting>
  <conditionalFormatting sqref="G64 K64">
    <cfRule type="notContainsBlanks" dxfId="546" priority="25">
      <formula>LEN(TRIM(G64))&gt;0</formula>
    </cfRule>
  </conditionalFormatting>
  <conditionalFormatting sqref="H64:J64">
    <cfRule type="notContainsBlanks" dxfId="545" priority="24">
      <formula>LEN(TRIM(H64))&gt;0</formula>
    </cfRule>
  </conditionalFormatting>
  <conditionalFormatting sqref="P72:P77">
    <cfRule type="colorScale" priority="2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2:H77">
    <cfRule type="notContainsBlanks" dxfId="544" priority="23">
      <formula>LEN(TRIM(H72))&gt;0</formula>
    </cfRule>
  </conditionalFormatting>
  <conditionalFormatting sqref="I77:K77">
    <cfRule type="notContainsBlanks" dxfId="543" priority="17">
      <formula>LEN(TRIM(I77))&gt;0</formula>
    </cfRule>
  </conditionalFormatting>
  <conditionalFormatting sqref="Q72:Q77">
    <cfRule type="colorScale" priority="2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72:O77">
    <cfRule type="notContainsBlanks" dxfId="542" priority="22">
      <formula>LEN(TRIM(L72))&gt;0</formula>
    </cfRule>
  </conditionalFormatting>
  <conditionalFormatting sqref="I72:K72 I76:K76">
    <cfRule type="notContainsBlanks" dxfId="541" priority="19">
      <formula>LEN(TRIM(I72))&gt;0</formula>
    </cfRule>
  </conditionalFormatting>
  <conditionalFormatting sqref="I73:K75">
    <cfRule type="notContainsBlanks" dxfId="540" priority="18">
      <formula>LEN(TRIM(I73))&gt;0</formula>
    </cfRule>
  </conditionalFormatting>
  <conditionalFormatting sqref="P80:P81">
    <cfRule type="colorScale" priority="1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80:H81">
    <cfRule type="notContainsBlanks" dxfId="539" priority="16">
      <formula>LEN(TRIM(H80))&gt;0</formula>
    </cfRule>
  </conditionalFormatting>
  <conditionalFormatting sqref="Q80:Q81">
    <cfRule type="colorScale" priority="1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80:O81">
    <cfRule type="notContainsBlanks" dxfId="538" priority="15">
      <formula>LEN(TRIM(L80))&gt;0</formula>
    </cfRule>
  </conditionalFormatting>
  <conditionalFormatting sqref="I80:K81">
    <cfRule type="notContainsBlanks" dxfId="537" priority="14">
      <formula>LEN(TRIM(I80))&gt;0</formula>
    </cfRule>
  </conditionalFormatting>
  <conditionalFormatting sqref="P82:P91">
    <cfRule type="colorScale" priority="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82:H91">
    <cfRule type="notContainsBlanks" dxfId="536" priority="11">
      <formula>LEN(TRIM(H82))&gt;0</formula>
    </cfRule>
  </conditionalFormatting>
  <conditionalFormatting sqref="I91:K91">
    <cfRule type="notContainsBlanks" dxfId="535" priority="5">
      <formula>LEN(TRIM(I91))&gt;0</formula>
    </cfRule>
  </conditionalFormatting>
  <conditionalFormatting sqref="Q86:Q88">
    <cfRule type="colorScale" priority="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Q82:Q83 Q90">
    <cfRule type="colorScale" priority="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82:O91">
    <cfRule type="notContainsBlanks" dxfId="534" priority="10">
      <formula>LEN(TRIM(L82))&gt;0</formula>
    </cfRule>
  </conditionalFormatting>
  <conditionalFormatting sqref="I90:K90 I82:K83">
    <cfRule type="notContainsBlanks" dxfId="533" priority="9">
      <formula>LEN(TRIM(I82))&gt;0</formula>
    </cfRule>
  </conditionalFormatting>
  <conditionalFormatting sqref="Q85 Q89">
    <cfRule type="colorScale" priority="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5:K89">
    <cfRule type="notContainsBlanks" dxfId="532" priority="7">
      <formula>LEN(TRIM(I85))&gt;0</formula>
    </cfRule>
  </conditionalFormatting>
  <conditionalFormatting sqref="Q91">
    <cfRule type="colorScale" priority="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05:K105">
    <cfRule type="notContainsBlanks" dxfId="531" priority="1">
      <formula>LEN(TRIM(I105))&gt;0</formula>
    </cfRule>
  </conditionalFormatting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B1123"/>
  <sheetViews>
    <sheetView topLeftCell="C2" workbookViewId="0">
      <pane xSplit="3" ySplit="4" topLeftCell="F118" activePane="bottomRight" state="frozen"/>
      <selection activeCell="C2" sqref="C2"/>
      <selection pane="topRight" activeCell="F2" sqref="F2"/>
      <selection pane="bottomLeft" activeCell="C6" sqref="C6"/>
      <selection pane="bottomRight" activeCell="V2" sqref="V1:AB1048576"/>
    </sheetView>
  </sheetViews>
  <sheetFormatPr defaultColWidth="14.44140625" defaultRowHeight="15" customHeight="1"/>
  <cols>
    <col min="1" max="1" width="4.21875" style="375" customWidth="1"/>
    <col min="2" max="2" width="16.44140625" customWidth="1"/>
    <col min="3" max="3" width="15.77734375" customWidth="1"/>
    <col min="4" max="4" width="10.21875" hidden="1" customWidth="1"/>
    <col min="5" max="5" width="10.33203125" hidden="1" customWidth="1"/>
    <col min="6" max="6" width="40" customWidth="1"/>
    <col min="7" max="7" width="10" style="375" customWidth="1"/>
    <col min="8" max="15" width="5.33203125" customWidth="1"/>
    <col min="16" max="16" width="10.88671875" customWidth="1"/>
    <col min="17" max="17" width="1.77734375" customWidth="1"/>
    <col min="18" max="18" width="14.44140625" style="1" hidden="1" customWidth="1"/>
    <col min="19" max="19" width="0" style="1" hidden="1" customWidth="1"/>
    <col min="20" max="20" width="18.5546875" style="1" hidden="1" customWidth="1"/>
    <col min="21" max="21" width="15.77734375" hidden="1" customWidth="1"/>
    <col min="22" max="25" width="29" customWidth="1"/>
    <col min="26" max="26" width="2.77734375" customWidth="1"/>
    <col min="27" max="28" width="11.5546875" customWidth="1"/>
  </cols>
  <sheetData>
    <row r="1" spans="1:28" ht="15" customHeight="1" thickBot="1">
      <c r="B1" s="1242" t="s">
        <v>988</v>
      </c>
    </row>
    <row r="2" spans="1:28" ht="15" customHeight="1" thickBot="1">
      <c r="M2" s="377"/>
      <c r="N2" s="378"/>
      <c r="O2" s="39" t="s">
        <v>31</v>
      </c>
      <c r="P2" s="40">
        <f>AVERAGE(P6:P123)</f>
        <v>0</v>
      </c>
      <c r="Q2" s="1410"/>
    </row>
    <row r="3" spans="1:28" ht="15" customHeight="1" thickBot="1">
      <c r="B3" t="s">
        <v>868</v>
      </c>
      <c r="C3" s="26"/>
      <c r="E3" s="1243" t="s">
        <v>17</v>
      </c>
      <c r="F3" s="380"/>
      <c r="G3" s="971"/>
      <c r="H3" s="2921" t="s">
        <v>18</v>
      </c>
      <c r="I3" s="2922"/>
      <c r="J3" s="2922"/>
      <c r="K3" s="2923"/>
      <c r="L3" s="2924" t="s">
        <v>18</v>
      </c>
      <c r="M3" s="2925"/>
      <c r="N3" s="2925"/>
      <c r="O3" s="2926"/>
      <c r="P3" s="41"/>
      <c r="Q3" s="1411"/>
      <c r="R3" s="3085" t="s">
        <v>64</v>
      </c>
      <c r="S3" s="3085"/>
      <c r="T3" s="3085"/>
      <c r="U3" s="42"/>
      <c r="V3" s="43"/>
      <c r="W3" s="44"/>
      <c r="X3" s="43"/>
      <c r="Y3" s="44"/>
      <c r="Z3" s="45"/>
      <c r="AA3" s="43"/>
      <c r="AB3" s="44"/>
    </row>
    <row r="4" spans="1:28" ht="24" customHeight="1" thickBot="1">
      <c r="G4" s="972"/>
      <c r="H4" s="2895" t="s">
        <v>32</v>
      </c>
      <c r="I4" s="2895"/>
      <c r="J4" s="2895"/>
      <c r="K4" s="2895"/>
      <c r="L4" s="2895" t="s">
        <v>33</v>
      </c>
      <c r="M4" s="2895"/>
      <c r="N4" s="2895"/>
      <c r="O4" s="2895"/>
      <c r="P4" s="368" t="s">
        <v>34</v>
      </c>
      <c r="Q4" s="1411"/>
      <c r="R4" s="3084" t="s">
        <v>13</v>
      </c>
      <c r="S4" s="3084" t="s">
        <v>19</v>
      </c>
      <c r="T4" s="3084" t="s">
        <v>869</v>
      </c>
      <c r="U4" s="42"/>
      <c r="V4" s="2842" t="s">
        <v>604</v>
      </c>
      <c r="W4" s="2843"/>
      <c r="X4" s="2843"/>
      <c r="Y4" s="2844"/>
      <c r="Z4" s="1209"/>
      <c r="AA4" s="2845" t="s">
        <v>20</v>
      </c>
      <c r="AB4" s="2846"/>
    </row>
    <row r="5" spans="1:28" ht="45.75" customHeight="1" thickBot="1">
      <c r="A5" s="46" t="s">
        <v>870</v>
      </c>
      <c r="B5" s="47" t="s">
        <v>66</v>
      </c>
      <c r="C5" s="48" t="s">
        <v>67</v>
      </c>
      <c r="D5" s="49" t="s">
        <v>68</v>
      </c>
      <c r="E5" s="50" t="s">
        <v>69</v>
      </c>
      <c r="F5" s="1384" t="s">
        <v>585</v>
      </c>
      <c r="G5" s="975" t="s">
        <v>70</v>
      </c>
      <c r="H5" s="976" t="s">
        <v>10</v>
      </c>
      <c r="I5" s="976" t="s">
        <v>21</v>
      </c>
      <c r="J5" s="976" t="s">
        <v>22</v>
      </c>
      <c r="K5" s="976" t="s">
        <v>23</v>
      </c>
      <c r="L5" s="976" t="s">
        <v>10</v>
      </c>
      <c r="M5" s="976" t="s">
        <v>21</v>
      </c>
      <c r="N5" s="976" t="s">
        <v>22</v>
      </c>
      <c r="O5" s="976" t="s">
        <v>23</v>
      </c>
      <c r="P5" s="51" t="s">
        <v>71</v>
      </c>
      <c r="Q5" s="1412"/>
      <c r="R5" s="3084"/>
      <c r="S5" s="3084"/>
      <c r="T5" s="3084"/>
      <c r="U5" s="52"/>
      <c r="V5" s="1210" t="s">
        <v>35</v>
      </c>
      <c r="W5" s="1211" t="s">
        <v>36</v>
      </c>
      <c r="X5" s="1211" t="s">
        <v>37</v>
      </c>
      <c r="Y5" s="1212" t="s">
        <v>38</v>
      </c>
      <c r="Z5" s="1213"/>
      <c r="AA5" s="1214" t="s">
        <v>2</v>
      </c>
      <c r="AB5" s="1215" t="s">
        <v>24</v>
      </c>
    </row>
    <row r="6" spans="1:28" ht="27.75" customHeight="1" thickBot="1">
      <c r="A6" s="3048" t="s">
        <v>871</v>
      </c>
      <c r="B6" s="3089" t="s">
        <v>872</v>
      </c>
      <c r="C6" s="3054" t="s">
        <v>74</v>
      </c>
      <c r="D6" s="3090">
        <v>0.87</v>
      </c>
      <c r="E6" s="3091" t="s">
        <v>75</v>
      </c>
      <c r="F6" s="373" t="s">
        <v>873</v>
      </c>
      <c r="G6" s="874">
        <v>3</v>
      </c>
      <c r="H6" s="979">
        <v>1</v>
      </c>
      <c r="I6" s="979"/>
      <c r="J6" s="979">
        <v>1</v>
      </c>
      <c r="K6" s="979">
        <v>1</v>
      </c>
      <c r="L6" s="163"/>
      <c r="M6" s="163"/>
      <c r="N6" s="163"/>
      <c r="O6" s="163"/>
      <c r="P6" s="53">
        <f>(SUM(L6:O6)/SUM(H6:K6))</f>
        <v>0</v>
      </c>
      <c r="Q6" s="1413"/>
      <c r="R6" s="1329">
        <v>20000</v>
      </c>
      <c r="S6" s="1217">
        <v>0</v>
      </c>
      <c r="T6" s="1330">
        <f t="shared" ref="T6:T61" si="0">R6-S6</f>
        <v>20000</v>
      </c>
      <c r="U6" s="1245"/>
      <c r="V6" s="188"/>
      <c r="W6" s="401"/>
      <c r="X6" s="401"/>
      <c r="Y6" s="189"/>
      <c r="AA6" s="188"/>
      <c r="AB6" s="189"/>
    </row>
    <row r="7" spans="1:28" ht="27.75" customHeight="1" thickBot="1">
      <c r="A7" s="3048"/>
      <c r="B7" s="3089"/>
      <c r="C7" s="3054"/>
      <c r="D7" s="3090"/>
      <c r="E7" s="3091"/>
      <c r="F7" s="1244" t="s">
        <v>874</v>
      </c>
      <c r="G7" s="1311">
        <v>3</v>
      </c>
      <c r="H7" s="979">
        <v>1</v>
      </c>
      <c r="I7" s="979">
        <v>1</v>
      </c>
      <c r="J7" s="979">
        <v>1</v>
      </c>
      <c r="K7" s="979"/>
      <c r="L7" s="163"/>
      <c r="M7" s="163"/>
      <c r="N7" s="163"/>
      <c r="O7" s="163"/>
      <c r="P7" s="53">
        <f t="shared" ref="P7:P62" si="1">(SUM(L7:O7)/SUM(H7:K7))</f>
        <v>0</v>
      </c>
      <c r="Q7" s="183"/>
      <c r="R7" s="468">
        <v>30000</v>
      </c>
      <c r="S7" s="458">
        <v>0</v>
      </c>
      <c r="T7" s="1330">
        <f t="shared" si="0"/>
        <v>30000</v>
      </c>
      <c r="U7" s="1245"/>
      <c r="V7" s="188"/>
      <c r="W7" s="401"/>
      <c r="X7" s="401"/>
      <c r="Y7" s="189"/>
      <c r="AA7" s="188"/>
      <c r="AB7" s="189"/>
    </row>
    <row r="8" spans="1:28" ht="27.75" customHeight="1" thickBot="1">
      <c r="A8" s="3048"/>
      <c r="B8" s="3089"/>
      <c r="C8" s="3054"/>
      <c r="D8" s="3090"/>
      <c r="E8" s="3091"/>
      <c r="F8" s="379" t="s">
        <v>875</v>
      </c>
      <c r="G8" s="372" t="s">
        <v>989</v>
      </c>
      <c r="H8" s="979">
        <v>10</v>
      </c>
      <c r="I8" s="979">
        <v>10</v>
      </c>
      <c r="J8" s="979">
        <v>10</v>
      </c>
      <c r="K8" s="979">
        <v>10</v>
      </c>
      <c r="L8" s="163"/>
      <c r="M8" s="163"/>
      <c r="N8" s="163"/>
      <c r="O8" s="163"/>
      <c r="P8" s="53">
        <f t="shared" si="1"/>
        <v>0</v>
      </c>
      <c r="Q8" s="183"/>
      <c r="R8" s="468">
        <v>10000</v>
      </c>
      <c r="S8" s="83">
        <v>0</v>
      </c>
      <c r="T8" s="1330">
        <f t="shared" si="0"/>
        <v>10000</v>
      </c>
      <c r="U8" s="1245"/>
      <c r="V8" s="188"/>
      <c r="W8" s="401"/>
      <c r="X8" s="401"/>
      <c r="Y8" s="189"/>
      <c r="AA8" s="188"/>
      <c r="AB8" s="189"/>
    </row>
    <row r="9" spans="1:28" ht="27.75" customHeight="1" thickBot="1">
      <c r="A9" s="3048"/>
      <c r="B9" s="3089"/>
      <c r="C9" s="3082" t="s">
        <v>76</v>
      </c>
      <c r="D9" s="3079">
        <v>0.63</v>
      </c>
      <c r="E9" s="3080" t="s">
        <v>77</v>
      </c>
      <c r="F9" s="379" t="s">
        <v>876</v>
      </c>
      <c r="G9" s="372" t="s">
        <v>989</v>
      </c>
      <c r="H9" s="979">
        <v>10</v>
      </c>
      <c r="I9" s="979">
        <v>10</v>
      </c>
      <c r="J9" s="979">
        <v>10</v>
      </c>
      <c r="K9" s="979">
        <v>10</v>
      </c>
      <c r="L9" s="163"/>
      <c r="M9" s="163"/>
      <c r="N9" s="163"/>
      <c r="O9" s="163"/>
      <c r="P9" s="53">
        <f t="shared" si="1"/>
        <v>0</v>
      </c>
      <c r="Q9" s="183"/>
      <c r="R9" s="468">
        <v>40000</v>
      </c>
      <c r="S9" s="83">
        <v>0</v>
      </c>
      <c r="T9" s="1330">
        <f t="shared" si="0"/>
        <v>40000</v>
      </c>
      <c r="U9" s="1245"/>
      <c r="V9" s="188"/>
      <c r="W9" s="401"/>
      <c r="X9" s="401"/>
      <c r="Y9" s="189"/>
      <c r="AA9" s="188"/>
      <c r="AB9" s="189"/>
    </row>
    <row r="10" spans="1:28" s="1249" customFormat="1" ht="27.75" customHeight="1" thickBot="1">
      <c r="A10" s="3048"/>
      <c r="B10" s="3089"/>
      <c r="C10" s="3082"/>
      <c r="D10" s="3079"/>
      <c r="E10" s="3080"/>
      <c r="F10" s="1312" t="s">
        <v>877</v>
      </c>
      <c r="G10" s="1313">
        <v>4</v>
      </c>
      <c r="H10" s="979">
        <v>1</v>
      </c>
      <c r="I10" s="979">
        <v>1</v>
      </c>
      <c r="J10" s="979">
        <v>1</v>
      </c>
      <c r="K10" s="979">
        <v>1</v>
      </c>
      <c r="L10" s="163"/>
      <c r="M10" s="163"/>
      <c r="N10" s="163"/>
      <c r="O10" s="163"/>
      <c r="P10" s="53">
        <f t="shared" si="1"/>
        <v>0</v>
      </c>
      <c r="Q10" s="183"/>
      <c r="R10" s="1331">
        <v>15000</v>
      </c>
      <c r="S10" s="1332">
        <v>10000</v>
      </c>
      <c r="T10" s="1330">
        <f t="shared" si="0"/>
        <v>5000</v>
      </c>
      <c r="U10" s="1245"/>
      <c r="V10" s="188"/>
      <c r="W10" s="401"/>
      <c r="X10" s="401"/>
      <c r="Y10" s="189"/>
      <c r="Z10"/>
      <c r="AA10" s="188"/>
      <c r="AB10" s="189"/>
    </row>
    <row r="11" spans="1:28" ht="27.75" customHeight="1" thickBot="1">
      <c r="A11" s="3048"/>
      <c r="B11" s="3089"/>
      <c r="C11" s="3082"/>
      <c r="D11" s="3079"/>
      <c r="E11" s="3080"/>
      <c r="F11" s="1314" t="s">
        <v>878</v>
      </c>
      <c r="G11" s="874">
        <v>4</v>
      </c>
      <c r="H11" s="979">
        <v>1</v>
      </c>
      <c r="I11" s="979">
        <v>1</v>
      </c>
      <c r="J11" s="979">
        <v>1</v>
      </c>
      <c r="K11" s="979">
        <v>1</v>
      </c>
      <c r="L11" s="163"/>
      <c r="M11" s="163"/>
      <c r="N11" s="163"/>
      <c r="O11" s="163"/>
      <c r="P11" s="53">
        <f t="shared" si="1"/>
        <v>0</v>
      </c>
      <c r="Q11" s="183"/>
      <c r="R11" s="468">
        <v>30000</v>
      </c>
      <c r="S11" s="458"/>
      <c r="T11" s="1330">
        <f t="shared" si="0"/>
        <v>30000</v>
      </c>
      <c r="U11" s="1245"/>
      <c r="V11" s="188"/>
      <c r="W11" s="401"/>
      <c r="X11" s="401"/>
      <c r="Y11" s="189"/>
      <c r="AA11" s="188"/>
      <c r="AB11" s="189"/>
    </row>
    <row r="12" spans="1:28" ht="27.75" customHeight="1" thickBot="1">
      <c r="A12" s="3048"/>
      <c r="B12" s="3089"/>
      <c r="C12" s="3082"/>
      <c r="D12" s="3079"/>
      <c r="E12" s="3080"/>
      <c r="F12" s="379" t="s">
        <v>879</v>
      </c>
      <c r="G12" s="874">
        <v>2</v>
      </c>
      <c r="H12" s="979">
        <v>1</v>
      </c>
      <c r="I12" s="979"/>
      <c r="J12" s="979"/>
      <c r="K12" s="979">
        <v>1</v>
      </c>
      <c r="L12" s="163"/>
      <c r="M12" s="163"/>
      <c r="N12" s="163"/>
      <c r="O12" s="163"/>
      <c r="P12" s="53">
        <f t="shared" si="1"/>
        <v>0</v>
      </c>
      <c r="Q12" s="183"/>
      <c r="R12" s="468">
        <v>30000</v>
      </c>
      <c r="S12" s="83"/>
      <c r="T12" s="1330">
        <f t="shared" si="0"/>
        <v>30000</v>
      </c>
      <c r="U12" s="1245"/>
      <c r="V12" s="188"/>
      <c r="W12" s="401"/>
      <c r="X12" s="401"/>
      <c r="Y12" s="189"/>
      <c r="AA12" s="188"/>
      <c r="AB12" s="189"/>
    </row>
    <row r="13" spans="1:28" ht="27.75" customHeight="1" thickBot="1">
      <c r="A13" s="3048"/>
      <c r="B13" s="3089"/>
      <c r="C13" s="3082"/>
      <c r="D13" s="3079"/>
      <c r="E13" s="3080"/>
      <c r="F13" s="1315" t="s">
        <v>880</v>
      </c>
      <c r="G13" s="1316">
        <v>4</v>
      </c>
      <c r="H13" s="1058">
        <v>1</v>
      </c>
      <c r="I13" s="1058">
        <v>1</v>
      </c>
      <c r="J13" s="1058">
        <v>1</v>
      </c>
      <c r="K13" s="1058">
        <v>1</v>
      </c>
      <c r="L13" s="313"/>
      <c r="M13" s="313"/>
      <c r="N13" s="313"/>
      <c r="O13" s="313"/>
      <c r="P13" s="1255">
        <f t="shared" si="1"/>
        <v>0</v>
      </c>
      <c r="Q13" s="1414"/>
      <c r="R13" s="1333">
        <v>30000</v>
      </c>
      <c r="S13" s="1334"/>
      <c r="T13" s="1335">
        <f t="shared" si="0"/>
        <v>30000</v>
      </c>
      <c r="U13" s="1245"/>
      <c r="V13" s="1317"/>
      <c r="W13" s="1318"/>
      <c r="X13" s="1318"/>
      <c r="Y13" s="1319"/>
      <c r="AA13" s="1317"/>
      <c r="AB13" s="1319"/>
    </row>
    <row r="14" spans="1:28" s="1325" customFormat="1" ht="32.25" customHeight="1" thickBot="1">
      <c r="A14" s="3048"/>
      <c r="B14" s="3089"/>
      <c r="C14" s="3082"/>
      <c r="D14" s="3079"/>
      <c r="E14" s="3080"/>
      <c r="F14" s="1322" t="s">
        <v>881</v>
      </c>
      <c r="G14" s="1323">
        <v>4</v>
      </c>
      <c r="H14" s="993">
        <v>1</v>
      </c>
      <c r="I14" s="993">
        <v>1</v>
      </c>
      <c r="J14" s="993">
        <v>1</v>
      </c>
      <c r="K14" s="993">
        <v>1</v>
      </c>
      <c r="L14" s="164"/>
      <c r="M14" s="164"/>
      <c r="N14" s="164"/>
      <c r="O14" s="164"/>
      <c r="P14" s="184">
        <f t="shared" si="1"/>
        <v>0</v>
      </c>
      <c r="Q14" s="1415"/>
      <c r="R14" s="1336">
        <v>110000</v>
      </c>
      <c r="S14" s="1337">
        <v>80000</v>
      </c>
      <c r="T14" s="1338">
        <f t="shared" si="0"/>
        <v>30000</v>
      </c>
      <c r="U14" s="1324"/>
      <c r="V14" s="343"/>
      <c r="W14" s="93"/>
      <c r="X14" s="93"/>
      <c r="Y14" s="342"/>
      <c r="AA14" s="343"/>
      <c r="AB14" s="342"/>
    </row>
    <row r="15" spans="1:28" ht="32.25" customHeight="1" thickBot="1">
      <c r="A15" s="3048"/>
      <c r="B15" s="3066" t="s">
        <v>882</v>
      </c>
      <c r="C15" s="3092" t="s">
        <v>79</v>
      </c>
      <c r="D15" s="3079">
        <v>0.44</v>
      </c>
      <c r="E15" s="3080" t="s">
        <v>80</v>
      </c>
      <c r="F15" s="1320" t="s">
        <v>883</v>
      </c>
      <c r="G15" s="1321">
        <v>2</v>
      </c>
      <c r="H15" s="1011"/>
      <c r="I15" s="1011">
        <v>1</v>
      </c>
      <c r="J15" s="1011"/>
      <c r="K15" s="1011">
        <v>1</v>
      </c>
      <c r="L15" s="166"/>
      <c r="M15" s="166"/>
      <c r="N15" s="166"/>
      <c r="O15" s="166"/>
      <c r="P15" s="55">
        <f t="shared" si="1"/>
        <v>0</v>
      </c>
      <c r="Q15" s="1413"/>
      <c r="R15" s="1339">
        <v>30000</v>
      </c>
      <c r="S15" s="1340"/>
      <c r="T15" s="1341">
        <f t="shared" si="0"/>
        <v>30000</v>
      </c>
      <c r="U15" s="1245"/>
      <c r="V15" s="341"/>
      <c r="W15" s="300"/>
      <c r="X15" s="300"/>
      <c r="Y15" s="305"/>
      <c r="AA15" s="341"/>
      <c r="AB15" s="305"/>
    </row>
    <row r="16" spans="1:28" ht="32.25" customHeight="1" thickBot="1">
      <c r="A16" s="3048"/>
      <c r="B16" s="3066"/>
      <c r="C16" s="3092"/>
      <c r="D16" s="3079"/>
      <c r="E16" s="3080"/>
      <c r="F16" s="379" t="s">
        <v>884</v>
      </c>
      <c r="G16" s="874">
        <v>2</v>
      </c>
      <c r="H16" s="979"/>
      <c r="I16" s="979">
        <v>1</v>
      </c>
      <c r="J16" s="979">
        <v>1</v>
      </c>
      <c r="K16" s="979"/>
      <c r="L16" s="163"/>
      <c r="M16" s="163"/>
      <c r="N16" s="163"/>
      <c r="O16" s="163"/>
      <c r="P16" s="53">
        <f t="shared" si="1"/>
        <v>0</v>
      </c>
      <c r="Q16" s="183"/>
      <c r="R16" s="468">
        <v>20000</v>
      </c>
      <c r="S16" s="83"/>
      <c r="T16" s="1330">
        <f t="shared" si="0"/>
        <v>20000</v>
      </c>
      <c r="U16" s="1245"/>
      <c r="V16" s="188"/>
      <c r="W16" s="401"/>
      <c r="X16" s="401"/>
      <c r="Y16" s="189"/>
      <c r="AA16" s="188"/>
      <c r="AB16" s="189"/>
    </row>
    <row r="17" spans="1:28" ht="32.25" customHeight="1" thickBot="1">
      <c r="A17" s="3048"/>
      <c r="B17" s="3066"/>
      <c r="C17" s="3092"/>
      <c r="D17" s="3079"/>
      <c r="E17" s="3080"/>
      <c r="F17" s="373" t="s">
        <v>885</v>
      </c>
      <c r="G17" s="874">
        <v>4</v>
      </c>
      <c r="H17" s="979">
        <v>1</v>
      </c>
      <c r="I17" s="979">
        <v>1</v>
      </c>
      <c r="J17" s="979">
        <v>1</v>
      </c>
      <c r="K17" s="979">
        <v>1</v>
      </c>
      <c r="L17" s="163"/>
      <c r="M17" s="163"/>
      <c r="N17" s="163"/>
      <c r="O17" s="163"/>
      <c r="P17" s="53">
        <f t="shared" si="1"/>
        <v>0</v>
      </c>
      <c r="Q17" s="183"/>
      <c r="R17" s="468">
        <v>10000</v>
      </c>
      <c r="S17" s="83"/>
      <c r="T17" s="1330">
        <f t="shared" si="0"/>
        <v>10000</v>
      </c>
      <c r="U17" s="1245"/>
      <c r="V17" s="188"/>
      <c r="W17" s="401"/>
      <c r="X17" s="401"/>
      <c r="Y17" s="189"/>
      <c r="AA17" s="188"/>
      <c r="AB17" s="189"/>
    </row>
    <row r="18" spans="1:28" ht="32.25" customHeight="1" thickBot="1">
      <c r="A18" s="3048"/>
      <c r="B18" s="3066"/>
      <c r="C18" s="3092"/>
      <c r="D18" s="3079"/>
      <c r="E18" s="3080"/>
      <c r="F18" s="26" t="s">
        <v>886</v>
      </c>
      <c r="G18" s="372" t="s">
        <v>989</v>
      </c>
      <c r="H18" s="979">
        <v>13</v>
      </c>
      <c r="I18" s="979">
        <v>13</v>
      </c>
      <c r="J18" s="979">
        <v>13</v>
      </c>
      <c r="K18" s="979">
        <v>13</v>
      </c>
      <c r="L18" s="163"/>
      <c r="M18" s="163"/>
      <c r="N18" s="163"/>
      <c r="O18" s="163"/>
      <c r="P18" s="53">
        <f t="shared" si="1"/>
        <v>0</v>
      </c>
      <c r="Q18" s="183"/>
      <c r="R18" s="192"/>
      <c r="S18" s="83"/>
      <c r="T18" s="1330">
        <f t="shared" si="0"/>
        <v>0</v>
      </c>
      <c r="U18" s="1245"/>
      <c r="V18" s="188"/>
      <c r="W18" s="401"/>
      <c r="X18" s="401"/>
      <c r="Y18" s="189"/>
      <c r="AA18" s="188"/>
      <c r="AB18" s="189"/>
    </row>
    <row r="19" spans="1:28" ht="33.75" customHeight="1" thickBot="1">
      <c r="A19" s="3048"/>
      <c r="B19" s="3066"/>
      <c r="C19" s="3092"/>
      <c r="D19" s="3079"/>
      <c r="E19" s="3080"/>
      <c r="F19" s="26" t="s">
        <v>887</v>
      </c>
      <c r="G19" s="372" t="s">
        <v>989</v>
      </c>
      <c r="H19" s="979">
        <v>13</v>
      </c>
      <c r="I19" s="979">
        <v>13</v>
      </c>
      <c r="J19" s="979">
        <v>13</v>
      </c>
      <c r="K19" s="979">
        <v>8</v>
      </c>
      <c r="L19" s="163"/>
      <c r="M19" s="163"/>
      <c r="N19" s="163"/>
      <c r="O19" s="163"/>
      <c r="P19" s="53">
        <f t="shared" si="1"/>
        <v>0</v>
      </c>
      <c r="Q19" s="183"/>
      <c r="R19" s="192"/>
      <c r="S19" s="83"/>
      <c r="T19" s="1330">
        <f t="shared" si="0"/>
        <v>0</v>
      </c>
      <c r="U19" s="1245"/>
      <c r="V19" s="188"/>
      <c r="W19" s="401"/>
      <c r="X19" s="401"/>
      <c r="Y19" s="189"/>
      <c r="AA19" s="188"/>
      <c r="AB19" s="189"/>
    </row>
    <row r="20" spans="1:28" ht="33.75" customHeight="1" thickBot="1">
      <c r="A20" s="3048"/>
      <c r="B20" s="3066"/>
      <c r="C20" s="3086" t="s">
        <v>81</v>
      </c>
      <c r="D20" s="3087"/>
      <c r="E20" s="3088"/>
      <c r="F20" s="373" t="s">
        <v>888</v>
      </c>
      <c r="G20" s="874">
        <v>4</v>
      </c>
      <c r="H20" s="979">
        <v>1</v>
      </c>
      <c r="I20" s="979">
        <v>1</v>
      </c>
      <c r="J20" s="979">
        <v>1</v>
      </c>
      <c r="K20" s="979">
        <v>1</v>
      </c>
      <c r="L20" s="163"/>
      <c r="M20" s="163"/>
      <c r="N20" s="163"/>
      <c r="O20" s="163"/>
      <c r="P20" s="53">
        <f t="shared" si="1"/>
        <v>0</v>
      </c>
      <c r="Q20" s="183"/>
      <c r="R20" s="192"/>
      <c r="S20" s="83"/>
      <c r="T20" s="1330">
        <f t="shared" si="0"/>
        <v>0</v>
      </c>
      <c r="U20" s="1245"/>
      <c r="V20" s="188"/>
      <c r="W20" s="401"/>
      <c r="X20" s="401"/>
      <c r="Y20" s="189"/>
      <c r="AA20" s="188"/>
      <c r="AB20" s="189"/>
    </row>
    <row r="21" spans="1:28" ht="33.75" customHeight="1" thickBot="1">
      <c r="A21" s="3048"/>
      <c r="B21" s="3066"/>
      <c r="C21" s="3086"/>
      <c r="D21" s="3087"/>
      <c r="E21" s="3088"/>
      <c r="F21" s="1326" t="s">
        <v>889</v>
      </c>
      <c r="G21" s="1327" t="s">
        <v>990</v>
      </c>
      <c r="H21" s="1058">
        <v>3</v>
      </c>
      <c r="I21" s="1058">
        <v>3</v>
      </c>
      <c r="J21" s="1058">
        <v>3</v>
      </c>
      <c r="K21" s="1058">
        <v>3</v>
      </c>
      <c r="L21" s="313"/>
      <c r="M21" s="313"/>
      <c r="N21" s="313"/>
      <c r="O21" s="313"/>
      <c r="P21" s="1255">
        <f t="shared" si="1"/>
        <v>0</v>
      </c>
      <c r="Q21" s="1414"/>
      <c r="R21" s="1333">
        <v>5000</v>
      </c>
      <c r="S21" s="1334"/>
      <c r="T21" s="1335">
        <f t="shared" si="0"/>
        <v>5000</v>
      </c>
      <c r="U21" s="1245"/>
      <c r="V21" s="1317"/>
      <c r="W21" s="1318"/>
      <c r="X21" s="1318"/>
      <c r="Y21" s="1319"/>
      <c r="AA21" s="1317"/>
      <c r="AB21" s="1319"/>
    </row>
    <row r="22" spans="1:28" s="1325" customFormat="1" ht="39" customHeight="1" thickBot="1">
      <c r="A22" s="3048"/>
      <c r="B22" s="3066"/>
      <c r="C22" s="3086"/>
      <c r="D22" s="3087"/>
      <c r="E22" s="3088"/>
      <c r="F22" s="302" t="s">
        <v>890</v>
      </c>
      <c r="G22" s="1323">
        <v>4</v>
      </c>
      <c r="H22" s="993">
        <v>1</v>
      </c>
      <c r="I22" s="993">
        <v>1</v>
      </c>
      <c r="J22" s="993">
        <v>1</v>
      </c>
      <c r="K22" s="993">
        <v>1</v>
      </c>
      <c r="L22" s="164"/>
      <c r="M22" s="164"/>
      <c r="N22" s="164"/>
      <c r="O22" s="164"/>
      <c r="P22" s="184">
        <f t="shared" si="1"/>
        <v>0</v>
      </c>
      <c r="Q22" s="1415"/>
      <c r="R22" s="1342"/>
      <c r="S22" s="1343"/>
      <c r="T22" s="1338">
        <f t="shared" si="0"/>
        <v>0</v>
      </c>
      <c r="U22" s="1324"/>
      <c r="V22" s="343"/>
      <c r="W22" s="93"/>
      <c r="X22" s="93"/>
      <c r="Y22" s="342"/>
      <c r="AA22" s="343"/>
      <c r="AB22" s="342"/>
    </row>
    <row r="23" spans="1:28" ht="32.25" customHeight="1" thickBot="1">
      <c r="A23" s="3048"/>
      <c r="B23" s="3081" t="s">
        <v>128</v>
      </c>
      <c r="C23" s="3082" t="s">
        <v>82</v>
      </c>
      <c r="D23" s="3060">
        <v>0.92</v>
      </c>
      <c r="E23" s="3068" t="s">
        <v>75</v>
      </c>
      <c r="F23" s="304" t="s">
        <v>891</v>
      </c>
      <c r="G23" s="1321">
        <v>3</v>
      </c>
      <c r="H23" s="1011">
        <v>1</v>
      </c>
      <c r="I23" s="1011">
        <v>1</v>
      </c>
      <c r="J23" s="1011">
        <v>1</v>
      </c>
      <c r="K23" s="1011"/>
      <c r="L23" s="166"/>
      <c r="M23" s="166"/>
      <c r="N23" s="166"/>
      <c r="O23" s="166"/>
      <c r="P23" s="55">
        <f t="shared" si="1"/>
        <v>0</v>
      </c>
      <c r="Q23" s="1413"/>
      <c r="R23" s="1339">
        <v>8000</v>
      </c>
      <c r="S23" s="1276"/>
      <c r="T23" s="1341">
        <f t="shared" si="0"/>
        <v>8000</v>
      </c>
      <c r="U23" s="1245"/>
      <c r="V23" s="341"/>
      <c r="W23" s="300"/>
      <c r="X23" s="300"/>
      <c r="Y23" s="305"/>
      <c r="AA23" s="341"/>
      <c r="AB23" s="305"/>
    </row>
    <row r="24" spans="1:28" ht="32.25" customHeight="1" thickBot="1">
      <c r="A24" s="3048"/>
      <c r="B24" s="3081"/>
      <c r="C24" s="3082"/>
      <c r="D24" s="3060"/>
      <c r="E24" s="3068"/>
      <c r="F24" s="373" t="s">
        <v>892</v>
      </c>
      <c r="G24" s="874">
        <v>4</v>
      </c>
      <c r="H24" s="979">
        <v>1</v>
      </c>
      <c r="I24" s="979">
        <v>1</v>
      </c>
      <c r="J24" s="979">
        <v>1</v>
      </c>
      <c r="K24" s="979">
        <v>1</v>
      </c>
      <c r="L24" s="163"/>
      <c r="M24" s="163"/>
      <c r="N24" s="163"/>
      <c r="O24" s="163"/>
      <c r="P24" s="53">
        <f t="shared" si="1"/>
        <v>0</v>
      </c>
      <c r="Q24" s="183"/>
      <c r="R24" s="468">
        <v>10000</v>
      </c>
      <c r="S24" s="83"/>
      <c r="T24" s="1330">
        <f t="shared" si="0"/>
        <v>10000</v>
      </c>
      <c r="U24" s="1245"/>
      <c r="V24" s="188"/>
      <c r="W24" s="401"/>
      <c r="X24" s="401"/>
      <c r="Y24" s="189"/>
      <c r="AA24" s="188"/>
      <c r="AB24" s="189"/>
    </row>
    <row r="25" spans="1:28" ht="32.25" customHeight="1" thickBot="1">
      <c r="A25" s="3048"/>
      <c r="B25" s="3081"/>
      <c r="C25" s="3082"/>
      <c r="D25" s="3060"/>
      <c r="E25" s="3068"/>
      <c r="F25" s="373" t="s">
        <v>893</v>
      </c>
      <c r="G25" s="874">
        <v>4</v>
      </c>
      <c r="H25" s="979">
        <v>1</v>
      </c>
      <c r="I25" s="979">
        <v>1</v>
      </c>
      <c r="J25" s="979">
        <v>1</v>
      </c>
      <c r="K25" s="979">
        <v>1</v>
      </c>
      <c r="L25" s="163"/>
      <c r="M25" s="163"/>
      <c r="N25" s="163"/>
      <c r="O25" s="163"/>
      <c r="P25" s="53">
        <f t="shared" si="1"/>
        <v>0</v>
      </c>
      <c r="Q25" s="183"/>
      <c r="R25" s="192"/>
      <c r="S25" s="83"/>
      <c r="T25" s="1330">
        <f t="shared" si="0"/>
        <v>0</v>
      </c>
      <c r="U25" s="1245"/>
      <c r="V25" s="188"/>
      <c r="W25" s="401"/>
      <c r="X25" s="401"/>
      <c r="Y25" s="189"/>
      <c r="AA25" s="188"/>
      <c r="AB25" s="189"/>
    </row>
    <row r="26" spans="1:28" ht="32.25" customHeight="1" thickBot="1">
      <c r="A26" s="3048"/>
      <c r="B26" s="3081"/>
      <c r="C26" s="3082"/>
      <c r="D26" s="3060"/>
      <c r="E26" s="3068"/>
      <c r="F26" s="373" t="s">
        <v>894</v>
      </c>
      <c r="G26" s="874">
        <v>6</v>
      </c>
      <c r="H26" s="979">
        <v>2</v>
      </c>
      <c r="I26" s="979">
        <v>2</v>
      </c>
      <c r="J26" s="979">
        <v>2</v>
      </c>
      <c r="K26" s="979"/>
      <c r="L26" s="163"/>
      <c r="M26" s="163"/>
      <c r="N26" s="163"/>
      <c r="O26" s="163"/>
      <c r="P26" s="53">
        <f t="shared" si="1"/>
        <v>0</v>
      </c>
      <c r="Q26" s="183"/>
      <c r="R26" s="468">
        <v>20000</v>
      </c>
      <c r="S26" s="83"/>
      <c r="T26" s="1330">
        <f t="shared" si="0"/>
        <v>20000</v>
      </c>
      <c r="U26" s="1245"/>
      <c r="V26" s="188"/>
      <c r="W26" s="401"/>
      <c r="X26" s="401"/>
      <c r="Y26" s="189"/>
      <c r="AA26" s="188"/>
      <c r="AB26" s="189"/>
    </row>
    <row r="27" spans="1:28" ht="25.5" customHeight="1" thickBot="1">
      <c r="A27" s="3048"/>
      <c r="B27" s="3081"/>
      <c r="C27" s="3083" t="s">
        <v>83</v>
      </c>
      <c r="D27" s="3060">
        <v>0.83</v>
      </c>
      <c r="E27" s="3080" t="s">
        <v>77</v>
      </c>
      <c r="F27" s="379" t="s">
        <v>895</v>
      </c>
      <c r="G27" s="372" t="s">
        <v>990</v>
      </c>
      <c r="H27" s="979">
        <v>3</v>
      </c>
      <c r="I27" s="979">
        <v>3</v>
      </c>
      <c r="J27" s="979">
        <v>3</v>
      </c>
      <c r="K27" s="979">
        <v>3</v>
      </c>
      <c r="L27" s="163"/>
      <c r="M27" s="163"/>
      <c r="N27" s="163"/>
      <c r="O27" s="163"/>
      <c r="P27" s="53">
        <f t="shared" si="1"/>
        <v>0</v>
      </c>
      <c r="Q27" s="183"/>
      <c r="R27" s="192"/>
      <c r="S27" s="83"/>
      <c r="T27" s="1330">
        <f t="shared" si="0"/>
        <v>0</v>
      </c>
      <c r="U27" s="1245"/>
      <c r="V27" s="188"/>
      <c r="W27" s="401"/>
      <c r="X27" s="401"/>
      <c r="Y27" s="189"/>
      <c r="AA27" s="188"/>
      <c r="AB27" s="189"/>
    </row>
    <row r="28" spans="1:28" ht="25.5" customHeight="1" thickBot="1">
      <c r="A28" s="3048"/>
      <c r="B28" s="3081"/>
      <c r="C28" s="3083"/>
      <c r="D28" s="3060"/>
      <c r="E28" s="3080"/>
      <c r="F28" s="373" t="s">
        <v>896</v>
      </c>
      <c r="G28" s="874">
        <v>50</v>
      </c>
      <c r="H28" s="979">
        <v>12</v>
      </c>
      <c r="I28" s="979">
        <v>13</v>
      </c>
      <c r="J28" s="979">
        <v>13</v>
      </c>
      <c r="K28" s="979">
        <v>12</v>
      </c>
      <c r="L28" s="163"/>
      <c r="M28" s="163"/>
      <c r="N28" s="163"/>
      <c r="O28" s="163"/>
      <c r="P28" s="53">
        <f t="shared" si="1"/>
        <v>0</v>
      </c>
      <c r="Q28" s="183"/>
      <c r="R28" s="192"/>
      <c r="S28" s="83"/>
      <c r="T28" s="1330">
        <f t="shared" si="0"/>
        <v>0</v>
      </c>
      <c r="U28" s="1245"/>
      <c r="V28" s="188"/>
      <c r="W28" s="401"/>
      <c r="X28" s="401"/>
      <c r="Y28" s="189"/>
      <c r="AA28" s="188"/>
      <c r="AB28" s="189"/>
    </row>
    <row r="29" spans="1:28" ht="25.5" customHeight="1" thickBot="1">
      <c r="A29" s="3048"/>
      <c r="B29" s="3081"/>
      <c r="C29" s="3083"/>
      <c r="D29" s="3060"/>
      <c r="E29" s="3080"/>
      <c r="F29" s="1326" t="s">
        <v>897</v>
      </c>
      <c r="G29" s="1316">
        <v>50</v>
      </c>
      <c r="H29" s="1058">
        <v>12</v>
      </c>
      <c r="I29" s="1058">
        <v>13</v>
      </c>
      <c r="J29" s="1058">
        <v>13</v>
      </c>
      <c r="K29" s="1058">
        <v>12</v>
      </c>
      <c r="L29" s="313"/>
      <c r="M29" s="313"/>
      <c r="N29" s="313"/>
      <c r="O29" s="313"/>
      <c r="P29" s="1255">
        <f t="shared" si="1"/>
        <v>0</v>
      </c>
      <c r="Q29" s="1414"/>
      <c r="R29" s="1333">
        <v>30000</v>
      </c>
      <c r="S29" s="1334"/>
      <c r="T29" s="1335">
        <f t="shared" si="0"/>
        <v>30000</v>
      </c>
      <c r="U29" s="1245"/>
      <c r="V29" s="1317"/>
      <c r="W29" s="1318"/>
      <c r="X29" s="1318"/>
      <c r="Y29" s="1319"/>
      <c r="AA29" s="1317"/>
      <c r="AB29" s="1319"/>
    </row>
    <row r="30" spans="1:28" s="1325" customFormat="1" ht="25.5" customHeight="1" thickBot="1">
      <c r="A30" s="3048"/>
      <c r="B30" s="3081"/>
      <c r="C30" s="3083"/>
      <c r="D30" s="3060"/>
      <c r="E30" s="3080"/>
      <c r="F30" s="1322" t="s">
        <v>898</v>
      </c>
      <c r="G30" s="1328" t="s">
        <v>991</v>
      </c>
      <c r="H30" s="993">
        <v>1</v>
      </c>
      <c r="I30" s="993">
        <v>1</v>
      </c>
      <c r="J30" s="993">
        <v>1</v>
      </c>
      <c r="K30" s="993">
        <v>1</v>
      </c>
      <c r="L30" s="164"/>
      <c r="M30" s="164"/>
      <c r="N30" s="164"/>
      <c r="O30" s="164"/>
      <c r="P30" s="184">
        <f t="shared" si="1"/>
        <v>0</v>
      </c>
      <c r="Q30" s="1415"/>
      <c r="R30" s="1342"/>
      <c r="S30" s="1343"/>
      <c r="T30" s="1338">
        <f t="shared" si="0"/>
        <v>0</v>
      </c>
      <c r="U30" s="1324"/>
      <c r="V30" s="343"/>
      <c r="W30" s="93"/>
      <c r="X30" s="93"/>
      <c r="Y30" s="342"/>
      <c r="AA30" s="343"/>
      <c r="AB30" s="342"/>
    </row>
    <row r="31" spans="1:28" ht="30.75" customHeight="1" thickBot="1">
      <c r="A31" s="3048"/>
      <c r="B31" s="3072" t="s">
        <v>84</v>
      </c>
      <c r="C31" s="3073" t="s">
        <v>85</v>
      </c>
      <c r="D31" s="2839">
        <v>0.84</v>
      </c>
      <c r="E31" s="3043" t="s">
        <v>75</v>
      </c>
      <c r="F31" s="876" t="s">
        <v>899</v>
      </c>
      <c r="G31" s="413">
        <v>3</v>
      </c>
      <c r="H31" s="1011">
        <v>1</v>
      </c>
      <c r="I31" s="1011">
        <v>1</v>
      </c>
      <c r="J31" s="1011">
        <v>1</v>
      </c>
      <c r="K31" s="1011"/>
      <c r="L31" s="166"/>
      <c r="M31" s="166"/>
      <c r="N31" s="166"/>
      <c r="O31" s="166"/>
      <c r="P31" s="55">
        <f t="shared" si="1"/>
        <v>0</v>
      </c>
      <c r="Q31" s="1413"/>
      <c r="R31" s="1339">
        <v>20000</v>
      </c>
      <c r="S31" s="1344"/>
      <c r="T31" s="1341">
        <f t="shared" si="0"/>
        <v>20000</v>
      </c>
      <c r="U31" s="1245"/>
      <c r="V31" s="341"/>
      <c r="W31" s="300"/>
      <c r="X31" s="300"/>
      <c r="Y31" s="305"/>
      <c r="AA31" s="341"/>
      <c r="AB31" s="305"/>
    </row>
    <row r="32" spans="1:28" ht="28.5" customHeight="1" thickBot="1">
      <c r="A32" s="3048"/>
      <c r="B32" s="3072"/>
      <c r="C32" s="3073"/>
      <c r="D32" s="2839"/>
      <c r="E32" s="3043"/>
      <c r="F32" s="23" t="s">
        <v>900</v>
      </c>
      <c r="G32" s="399"/>
      <c r="H32" s="979">
        <v>1</v>
      </c>
      <c r="I32" s="979">
        <v>1</v>
      </c>
      <c r="J32" s="979"/>
      <c r="K32" s="979"/>
      <c r="L32" s="163"/>
      <c r="M32" s="163"/>
      <c r="N32" s="163"/>
      <c r="O32" s="163"/>
      <c r="P32" s="53">
        <f t="shared" si="1"/>
        <v>0</v>
      </c>
      <c r="Q32" s="183"/>
      <c r="R32" s="468">
        <v>200000</v>
      </c>
      <c r="S32" s="83"/>
      <c r="T32" s="1330">
        <f t="shared" si="0"/>
        <v>200000</v>
      </c>
      <c r="U32" s="1245"/>
      <c r="V32" s="188"/>
      <c r="W32" s="401"/>
      <c r="X32" s="401"/>
      <c r="Y32" s="189"/>
      <c r="AA32" s="188"/>
      <c r="AB32" s="189"/>
    </row>
    <row r="33" spans="1:28" ht="31.5" customHeight="1" thickBot="1">
      <c r="A33" s="3048"/>
      <c r="B33" s="3072"/>
      <c r="C33" s="3073"/>
      <c r="D33" s="2839"/>
      <c r="E33" s="3043"/>
      <c r="F33" s="428" t="s">
        <v>901</v>
      </c>
      <c r="G33" s="399">
        <v>3</v>
      </c>
      <c r="H33" s="979">
        <v>1</v>
      </c>
      <c r="I33" s="979">
        <v>1</v>
      </c>
      <c r="J33" s="979">
        <v>1</v>
      </c>
      <c r="K33" s="979"/>
      <c r="L33" s="163"/>
      <c r="M33" s="163"/>
      <c r="N33" s="163"/>
      <c r="O33" s="163"/>
      <c r="P33" s="53">
        <f t="shared" si="1"/>
        <v>0</v>
      </c>
      <c r="Q33" s="183"/>
      <c r="R33" s="468">
        <v>6000</v>
      </c>
      <c r="S33" s="83"/>
      <c r="T33" s="1330">
        <f t="shared" si="0"/>
        <v>6000</v>
      </c>
      <c r="U33" s="1245"/>
      <c r="V33" s="188"/>
      <c r="W33" s="401"/>
      <c r="X33" s="401"/>
      <c r="Y33" s="189"/>
      <c r="AA33" s="188"/>
      <c r="AB33" s="189"/>
    </row>
    <row r="34" spans="1:28" s="1252" customFormat="1" ht="10.5" customHeight="1" thickBot="1">
      <c r="A34" s="1251"/>
      <c r="G34" s="1307"/>
      <c r="H34" s="1015"/>
      <c r="I34" s="1015"/>
      <c r="J34" s="1015"/>
      <c r="K34" s="1015"/>
      <c r="L34" s="100"/>
      <c r="M34" s="100"/>
      <c r="N34" s="100"/>
      <c r="O34" s="100"/>
      <c r="P34" s="182"/>
      <c r="Q34" s="1416"/>
      <c r="R34" s="194"/>
      <c r="S34" s="301"/>
      <c r="T34" s="1282">
        <f t="shared" si="0"/>
        <v>0</v>
      </c>
      <c r="U34" s="1283"/>
      <c r="V34" s="1284"/>
      <c r="W34" s="1285"/>
      <c r="X34" s="1285"/>
      <c r="Y34" s="1286"/>
      <c r="Z34" s="158"/>
      <c r="AA34" s="1284"/>
      <c r="AB34" s="1286"/>
    </row>
    <row r="35" spans="1:28" ht="33" customHeight="1" thickBot="1">
      <c r="A35" s="3048" t="s">
        <v>902</v>
      </c>
      <c r="B35" s="3053" t="s">
        <v>903</v>
      </c>
      <c r="C35" s="3054" t="s">
        <v>88</v>
      </c>
      <c r="D35" s="3055">
        <v>0.5</v>
      </c>
      <c r="E35" s="3056">
        <v>0.6</v>
      </c>
      <c r="F35" s="23" t="s">
        <v>904</v>
      </c>
      <c r="G35" s="399"/>
      <c r="H35" s="979">
        <v>1</v>
      </c>
      <c r="I35" s="979">
        <v>1</v>
      </c>
      <c r="J35" s="979">
        <v>1</v>
      </c>
      <c r="K35" s="979">
        <v>1</v>
      </c>
      <c r="L35" s="163"/>
      <c r="M35" s="163"/>
      <c r="N35" s="163"/>
      <c r="O35" s="163"/>
      <c r="P35" s="53">
        <f t="shared" si="1"/>
        <v>0</v>
      </c>
      <c r="Q35" s="183"/>
      <c r="R35" s="468">
        <v>30000</v>
      </c>
      <c r="S35" s="83"/>
      <c r="T35" s="1330">
        <f t="shared" si="0"/>
        <v>30000</v>
      </c>
      <c r="U35" s="1245"/>
      <c r="V35" s="188"/>
      <c r="W35" s="401"/>
      <c r="X35" s="401"/>
      <c r="Y35" s="189"/>
      <c r="AA35" s="188"/>
      <c r="AB35" s="189"/>
    </row>
    <row r="36" spans="1:28" ht="25.05" customHeight="1" thickBot="1">
      <c r="A36" s="3048"/>
      <c r="B36" s="3053"/>
      <c r="C36" s="3054"/>
      <c r="D36" s="3055"/>
      <c r="E36" s="3056"/>
      <c r="F36" s="438" t="s">
        <v>905</v>
      </c>
      <c r="G36" s="399"/>
      <c r="H36" s="979">
        <v>5</v>
      </c>
      <c r="I36" s="979">
        <v>5</v>
      </c>
      <c r="J36" s="979">
        <v>1</v>
      </c>
      <c r="K36" s="979">
        <v>4</v>
      </c>
      <c r="L36" s="163"/>
      <c r="M36" s="163"/>
      <c r="N36" s="163"/>
      <c r="O36" s="163"/>
      <c r="P36" s="53">
        <f t="shared" si="1"/>
        <v>0</v>
      </c>
      <c r="Q36" s="183"/>
      <c r="R36" s="468">
        <v>22000</v>
      </c>
      <c r="S36" s="83"/>
      <c r="T36" s="1330">
        <f t="shared" si="0"/>
        <v>22000</v>
      </c>
      <c r="U36" s="1245"/>
      <c r="V36" s="188"/>
      <c r="W36" s="401"/>
      <c r="X36" s="401"/>
      <c r="Y36" s="189"/>
      <c r="AA36" s="188"/>
      <c r="AB36" s="189"/>
    </row>
    <row r="37" spans="1:28" ht="25.05" customHeight="1" thickBot="1">
      <c r="A37" s="3048"/>
      <c r="B37" s="3053"/>
      <c r="C37" s="3054"/>
      <c r="D37" s="3055"/>
      <c r="E37" s="3056"/>
      <c r="F37" s="1250" t="s">
        <v>906</v>
      </c>
      <c r="G37" s="399"/>
      <c r="H37" s="979"/>
      <c r="I37" s="979"/>
      <c r="J37" s="979">
        <v>1</v>
      </c>
      <c r="K37" s="979"/>
      <c r="L37" s="163"/>
      <c r="M37" s="163"/>
      <c r="N37" s="163"/>
      <c r="O37" s="163"/>
      <c r="P37" s="53">
        <f t="shared" si="1"/>
        <v>0</v>
      </c>
      <c r="Q37" s="183"/>
      <c r="R37" s="468">
        <v>20000</v>
      </c>
      <c r="S37" s="83"/>
      <c r="T37" s="1330">
        <f t="shared" si="0"/>
        <v>20000</v>
      </c>
      <c r="U37" s="1245"/>
      <c r="V37" s="188"/>
      <c r="W37" s="401"/>
      <c r="X37" s="401"/>
      <c r="Y37" s="189"/>
      <c r="AA37" s="188"/>
      <c r="AB37" s="189"/>
    </row>
    <row r="38" spans="1:28" ht="25.05" customHeight="1" thickBot="1">
      <c r="A38" s="3048"/>
      <c r="B38" s="3053"/>
      <c r="C38" s="3054"/>
      <c r="D38" s="3055"/>
      <c r="E38" s="3056"/>
      <c r="F38" s="1250" t="s">
        <v>907</v>
      </c>
      <c r="G38" s="399"/>
      <c r="H38" s="979"/>
      <c r="I38" s="979"/>
      <c r="J38" s="979"/>
      <c r="K38" s="979">
        <v>1</v>
      </c>
      <c r="L38" s="163"/>
      <c r="M38" s="163"/>
      <c r="N38" s="163"/>
      <c r="O38" s="163"/>
      <c r="P38" s="53">
        <f t="shared" si="1"/>
        <v>0</v>
      </c>
      <c r="Q38" s="183"/>
      <c r="R38" s="468">
        <v>20000</v>
      </c>
      <c r="S38" s="83"/>
      <c r="T38" s="1330">
        <f t="shared" si="0"/>
        <v>20000</v>
      </c>
      <c r="U38" s="1245"/>
      <c r="V38" s="188"/>
      <c r="W38" s="401"/>
      <c r="X38" s="401"/>
      <c r="Y38" s="189"/>
      <c r="AA38" s="188"/>
      <c r="AB38" s="189"/>
    </row>
    <row r="39" spans="1:28" ht="25.05" customHeight="1" thickBot="1">
      <c r="A39" s="3048"/>
      <c r="B39" s="3053"/>
      <c r="C39" s="3054"/>
      <c r="D39" s="3055"/>
      <c r="E39" s="3056"/>
      <c r="F39" s="1250" t="s">
        <v>908</v>
      </c>
      <c r="G39" s="481"/>
      <c r="H39" s="1058">
        <v>13</v>
      </c>
      <c r="I39" s="1058">
        <v>13</v>
      </c>
      <c r="J39" s="1058">
        <v>13</v>
      </c>
      <c r="K39" s="1058">
        <v>13</v>
      </c>
      <c r="L39" s="313"/>
      <c r="M39" s="313"/>
      <c r="N39" s="313"/>
      <c r="O39" s="313"/>
      <c r="P39" s="1255">
        <f t="shared" si="1"/>
        <v>0</v>
      </c>
      <c r="Q39" s="1414"/>
      <c r="R39" s="1346"/>
      <c r="S39" s="1334"/>
      <c r="T39" s="1335">
        <f t="shared" si="0"/>
        <v>0</v>
      </c>
      <c r="U39" s="1245"/>
      <c r="V39" s="1317"/>
      <c r="W39" s="1318"/>
      <c r="X39" s="1318"/>
      <c r="Y39" s="1319"/>
      <c r="AA39" s="1317"/>
      <c r="AB39" s="1319"/>
    </row>
    <row r="40" spans="1:28" s="1325" customFormat="1" ht="25.5" customHeight="1" thickBot="1">
      <c r="A40" s="3048"/>
      <c r="B40" s="3053"/>
      <c r="C40" s="3054"/>
      <c r="D40" s="3055"/>
      <c r="E40" s="3056"/>
      <c r="F40" s="1355" t="s">
        <v>909</v>
      </c>
      <c r="G40" s="411"/>
      <c r="H40" s="993">
        <v>1</v>
      </c>
      <c r="I40" s="993">
        <v>1</v>
      </c>
      <c r="J40" s="993">
        <v>1</v>
      </c>
      <c r="K40" s="993">
        <v>1</v>
      </c>
      <c r="L40" s="164"/>
      <c r="M40" s="164"/>
      <c r="N40" s="164"/>
      <c r="O40" s="164"/>
      <c r="P40" s="184">
        <f t="shared" si="1"/>
        <v>0</v>
      </c>
      <c r="Q40" s="1415"/>
      <c r="R40" s="1342"/>
      <c r="S40" s="1343"/>
      <c r="T40" s="1338">
        <f t="shared" si="0"/>
        <v>0</v>
      </c>
      <c r="U40" s="1324"/>
      <c r="V40" s="343"/>
      <c r="W40" s="93"/>
      <c r="X40" s="93"/>
      <c r="Y40" s="342"/>
      <c r="AA40" s="343"/>
      <c r="AB40" s="342"/>
    </row>
    <row r="41" spans="1:28" ht="31.95" customHeight="1" thickBot="1">
      <c r="A41" s="3048"/>
      <c r="B41" s="3053"/>
      <c r="C41" s="3065" t="s">
        <v>89</v>
      </c>
      <c r="D41" s="3060">
        <v>0.46</v>
      </c>
      <c r="E41" s="3059">
        <v>0.55000000000000004</v>
      </c>
      <c r="F41" s="1357" t="s">
        <v>910</v>
      </c>
      <c r="G41" s="1358" t="s">
        <v>992</v>
      </c>
      <c r="H41" s="1011"/>
      <c r="I41" s="1011">
        <v>1</v>
      </c>
      <c r="J41" s="1011"/>
      <c r="K41" s="1011">
        <v>1</v>
      </c>
      <c r="L41" s="166"/>
      <c r="M41" s="166"/>
      <c r="N41" s="166"/>
      <c r="O41" s="166"/>
      <c r="P41" s="1255">
        <f t="shared" si="1"/>
        <v>0</v>
      </c>
      <c r="Q41" s="1417"/>
      <c r="R41" s="1356"/>
      <c r="S41" s="1276"/>
      <c r="T41" s="1341">
        <f t="shared" si="0"/>
        <v>0</v>
      </c>
      <c r="U41" s="1245"/>
      <c r="V41" s="341"/>
      <c r="W41" s="300"/>
      <c r="X41" s="300"/>
      <c r="Y41" s="305"/>
      <c r="AA41" s="341"/>
      <c r="AB41" s="305"/>
    </row>
    <row r="42" spans="1:28" ht="26.25" hidden="1" customHeight="1" thickBot="1">
      <c r="A42" s="3048"/>
      <c r="B42" s="3053"/>
      <c r="C42" s="3065"/>
      <c r="D42" s="3060"/>
      <c r="E42" s="3059"/>
      <c r="F42" s="864"/>
      <c r="G42" s="399"/>
      <c r="H42" s="979"/>
      <c r="I42" s="979"/>
      <c r="J42" s="979"/>
      <c r="K42" s="979"/>
      <c r="L42" s="163"/>
      <c r="M42" s="163"/>
      <c r="N42" s="163"/>
      <c r="O42" s="163"/>
      <c r="P42" s="53"/>
      <c r="Q42" s="183"/>
      <c r="R42" s="192"/>
      <c r="S42" s="83"/>
      <c r="T42" s="1330">
        <f t="shared" si="0"/>
        <v>0</v>
      </c>
      <c r="U42" s="1245"/>
      <c r="V42" s="188"/>
      <c r="W42" s="401"/>
      <c r="X42" s="401"/>
      <c r="Y42" s="189"/>
      <c r="AA42" s="188"/>
      <c r="AB42" s="189"/>
    </row>
    <row r="43" spans="1:28" ht="26.25" hidden="1" customHeight="1" thickBot="1">
      <c r="A43" s="3048"/>
      <c r="B43" s="3053"/>
      <c r="C43" s="3065"/>
      <c r="D43" s="3060"/>
      <c r="E43" s="3059"/>
      <c r="F43" s="1357"/>
      <c r="G43" s="481"/>
      <c r="H43" s="1058"/>
      <c r="I43" s="1058"/>
      <c r="J43" s="1058"/>
      <c r="K43" s="1058"/>
      <c r="L43" s="313"/>
      <c r="M43" s="313"/>
      <c r="N43" s="313"/>
      <c r="O43" s="313"/>
      <c r="P43" s="1255"/>
      <c r="Q43" s="1414"/>
      <c r="R43" s="1346"/>
      <c r="S43" s="1334"/>
      <c r="T43" s="1335">
        <f t="shared" si="0"/>
        <v>0</v>
      </c>
      <c r="U43" s="1245"/>
      <c r="V43" s="1317"/>
      <c r="W43" s="1318"/>
      <c r="X43" s="1318"/>
      <c r="Y43" s="1319"/>
      <c r="AA43" s="1317"/>
      <c r="AB43" s="1319"/>
    </row>
    <row r="44" spans="1:28" s="1325" customFormat="1" ht="26.25" hidden="1" customHeight="1" thickBot="1">
      <c r="A44" s="3048"/>
      <c r="B44" s="3053"/>
      <c r="C44" s="3065"/>
      <c r="D44" s="3060"/>
      <c r="E44" s="3059"/>
      <c r="F44" s="346"/>
      <c r="G44" s="411"/>
      <c r="H44" s="993"/>
      <c r="I44" s="993"/>
      <c r="J44" s="993"/>
      <c r="K44" s="993"/>
      <c r="L44" s="164"/>
      <c r="M44" s="164"/>
      <c r="N44" s="164"/>
      <c r="O44" s="164"/>
      <c r="P44" s="184"/>
      <c r="Q44" s="1415"/>
      <c r="R44" s="1342"/>
      <c r="S44" s="1343"/>
      <c r="T44" s="1338">
        <f t="shared" si="0"/>
        <v>0</v>
      </c>
      <c r="U44" s="1324"/>
      <c r="V44" s="343"/>
      <c r="W44" s="93"/>
      <c r="X44" s="93"/>
      <c r="Y44" s="342"/>
      <c r="AA44" s="343"/>
      <c r="AB44" s="342"/>
    </row>
    <row r="45" spans="1:28" ht="31.05" customHeight="1" thickBot="1">
      <c r="A45" s="3048"/>
      <c r="B45" s="3017" t="s">
        <v>911</v>
      </c>
      <c r="C45" s="3057" t="s">
        <v>91</v>
      </c>
      <c r="D45" s="3058">
        <v>0.28999999999999998</v>
      </c>
      <c r="E45" s="3059">
        <v>0.4</v>
      </c>
      <c r="F45" s="1250" t="s">
        <v>912</v>
      </c>
      <c r="G45" s="1358" t="s">
        <v>992</v>
      </c>
      <c r="H45" s="1011"/>
      <c r="I45" s="1011">
        <v>1</v>
      </c>
      <c r="J45" s="1011"/>
      <c r="K45" s="1011">
        <v>1</v>
      </c>
      <c r="L45" s="166"/>
      <c r="M45" s="166"/>
      <c r="N45" s="166"/>
      <c r="O45" s="166"/>
      <c r="P45" s="1255">
        <f t="shared" si="1"/>
        <v>0</v>
      </c>
      <c r="Q45" s="1417"/>
      <c r="R45" s="1356"/>
      <c r="S45" s="1276"/>
      <c r="T45" s="1341">
        <f t="shared" si="0"/>
        <v>0</v>
      </c>
      <c r="U45" s="1245"/>
      <c r="V45" s="341"/>
      <c r="W45" s="300"/>
      <c r="X45" s="300"/>
      <c r="Y45" s="305"/>
      <c r="AA45" s="341"/>
      <c r="AB45" s="305"/>
    </row>
    <row r="46" spans="1:28" ht="26.25" hidden="1" customHeight="1" thickBot="1">
      <c r="A46" s="3048"/>
      <c r="B46" s="3017"/>
      <c r="C46" s="3057"/>
      <c r="D46" s="3058"/>
      <c r="E46" s="3059"/>
      <c r="F46" s="1250"/>
      <c r="G46" s="399"/>
      <c r="H46" s="979"/>
      <c r="I46" s="979"/>
      <c r="J46" s="979"/>
      <c r="K46" s="979"/>
      <c r="L46" s="163"/>
      <c r="M46" s="163"/>
      <c r="N46" s="163"/>
      <c r="O46" s="163"/>
      <c r="P46" s="53"/>
      <c r="Q46" s="183"/>
      <c r="R46" s="192"/>
      <c r="S46" s="83"/>
      <c r="T46" s="1330">
        <f t="shared" si="0"/>
        <v>0</v>
      </c>
      <c r="U46" s="1245"/>
      <c r="V46" s="188"/>
      <c r="W46" s="401"/>
      <c r="X46" s="401"/>
      <c r="Y46" s="189"/>
      <c r="AA46" s="188"/>
      <c r="AB46" s="189"/>
    </row>
    <row r="47" spans="1:28" ht="26.25" hidden="1" customHeight="1" thickBot="1">
      <c r="A47" s="3048"/>
      <c r="B47" s="3017"/>
      <c r="C47" s="3057"/>
      <c r="D47" s="3058"/>
      <c r="E47" s="3059"/>
      <c r="G47" s="399"/>
      <c r="H47" s="979"/>
      <c r="I47" s="979"/>
      <c r="J47" s="979"/>
      <c r="K47" s="979"/>
      <c r="L47" s="163"/>
      <c r="M47" s="163"/>
      <c r="N47" s="163"/>
      <c r="O47" s="163"/>
      <c r="P47" s="53"/>
      <c r="Q47" s="183"/>
      <c r="R47" s="192"/>
      <c r="S47" s="83"/>
      <c r="T47" s="1330">
        <f t="shared" si="0"/>
        <v>0</v>
      </c>
      <c r="U47" s="1245"/>
      <c r="V47" s="188"/>
      <c r="W47" s="401"/>
      <c r="X47" s="401"/>
      <c r="Y47" s="189"/>
      <c r="AA47" s="188"/>
      <c r="AB47" s="189"/>
    </row>
    <row r="48" spans="1:28" ht="39" hidden="1" customHeight="1" thickBot="1">
      <c r="A48" s="3048"/>
      <c r="B48" s="3017"/>
      <c r="C48" s="3057"/>
      <c r="D48" s="3058"/>
      <c r="E48" s="3059"/>
      <c r="F48" s="380"/>
      <c r="G48" s="411"/>
      <c r="H48" s="979"/>
      <c r="I48" s="979"/>
      <c r="J48" s="979"/>
      <c r="K48" s="979"/>
      <c r="L48" s="163"/>
      <c r="M48" s="163"/>
      <c r="N48" s="163"/>
      <c r="O48" s="163"/>
      <c r="P48" s="53"/>
      <c r="Q48" s="183"/>
      <c r="R48" s="192"/>
      <c r="S48" s="83"/>
      <c r="T48" s="1330">
        <f t="shared" si="0"/>
        <v>0</v>
      </c>
      <c r="U48" s="1245"/>
      <c r="V48" s="188"/>
      <c r="W48" s="401"/>
      <c r="X48" s="401"/>
      <c r="Y48" s="189"/>
      <c r="AA48" s="188"/>
      <c r="AB48" s="189"/>
    </row>
    <row r="49" spans="1:28" ht="33.75" customHeight="1" thickBot="1">
      <c r="A49" s="3048"/>
      <c r="B49" s="3017"/>
      <c r="C49" s="3057" t="s">
        <v>913</v>
      </c>
      <c r="D49" s="3060">
        <v>0.27</v>
      </c>
      <c r="E49" s="3059">
        <v>0.4</v>
      </c>
      <c r="F49" s="1359" t="s">
        <v>914</v>
      </c>
      <c r="G49" s="1358" t="s">
        <v>992</v>
      </c>
      <c r="H49" s="1011"/>
      <c r="I49" s="1011">
        <v>1</v>
      </c>
      <c r="J49" s="1011"/>
      <c r="K49" s="1011">
        <v>1</v>
      </c>
      <c r="L49" s="163"/>
      <c r="M49" s="163"/>
      <c r="N49" s="163"/>
      <c r="O49" s="163"/>
      <c r="P49" s="1255">
        <f t="shared" si="1"/>
        <v>0</v>
      </c>
      <c r="Q49" s="1414"/>
      <c r="R49" s="468">
        <v>20000</v>
      </c>
      <c r="S49" s="83"/>
      <c r="T49" s="1330">
        <f t="shared" si="0"/>
        <v>20000</v>
      </c>
      <c r="U49" s="1245"/>
      <c r="V49" s="188"/>
      <c r="W49" s="401"/>
      <c r="X49" s="401"/>
      <c r="Y49" s="189"/>
      <c r="AA49" s="188"/>
      <c r="AB49" s="189"/>
    </row>
    <row r="50" spans="1:28" ht="33.75" hidden="1" customHeight="1" thickBot="1">
      <c r="A50" s="3048"/>
      <c r="B50" s="3017"/>
      <c r="C50" s="3057"/>
      <c r="D50" s="3060"/>
      <c r="E50" s="3059"/>
      <c r="F50" s="346"/>
      <c r="G50" s="399"/>
      <c r="H50" s="979"/>
      <c r="I50" s="979"/>
      <c r="J50" s="979"/>
      <c r="K50" s="979"/>
      <c r="L50" s="163"/>
      <c r="M50" s="163"/>
      <c r="N50" s="163"/>
      <c r="O50" s="163"/>
      <c r="P50" s="1255"/>
      <c r="Q50" s="1414"/>
      <c r="R50" s="468"/>
      <c r="S50" s="83"/>
      <c r="T50" s="1330">
        <f t="shared" si="0"/>
        <v>0</v>
      </c>
      <c r="U50" s="1245"/>
      <c r="V50" s="188"/>
      <c r="W50" s="401"/>
      <c r="X50" s="401"/>
      <c r="Y50" s="189"/>
      <c r="AA50" s="188"/>
      <c r="AB50" s="189"/>
    </row>
    <row r="51" spans="1:28" ht="33.75" customHeight="1" thickBot="1">
      <c r="A51" s="3048"/>
      <c r="B51" s="3061" t="s">
        <v>93</v>
      </c>
      <c r="C51" s="3062" t="s">
        <v>94</v>
      </c>
      <c r="D51" s="3063" t="s">
        <v>95</v>
      </c>
      <c r="E51" s="3064" t="s">
        <v>96</v>
      </c>
      <c r="F51" s="823" t="s">
        <v>915</v>
      </c>
      <c r="G51" s="399">
        <v>4</v>
      </c>
      <c r="H51" s="979">
        <v>1</v>
      </c>
      <c r="I51" s="979">
        <v>1</v>
      </c>
      <c r="J51" s="979">
        <v>1</v>
      </c>
      <c r="K51" s="979">
        <v>1</v>
      </c>
      <c r="L51" s="163"/>
      <c r="M51" s="163"/>
      <c r="N51" s="163"/>
      <c r="O51" s="163"/>
      <c r="P51" s="1255">
        <f t="shared" si="1"/>
        <v>0</v>
      </c>
      <c r="Q51" s="1414"/>
      <c r="R51" s="1333">
        <v>50000</v>
      </c>
      <c r="S51" s="83"/>
      <c r="T51" s="1330">
        <f t="shared" si="0"/>
        <v>50000</v>
      </c>
      <c r="U51" s="1245"/>
      <c r="V51" s="188"/>
      <c r="W51" s="401"/>
      <c r="X51" s="401"/>
      <c r="Y51" s="189"/>
      <c r="AA51" s="188"/>
      <c r="AB51" s="189"/>
    </row>
    <row r="52" spans="1:28" ht="33.75" customHeight="1" thickBot="1">
      <c r="A52" s="3048"/>
      <c r="B52" s="3061"/>
      <c r="C52" s="3062"/>
      <c r="D52" s="3063"/>
      <c r="E52" s="3064"/>
      <c r="F52" s="1250" t="s">
        <v>916</v>
      </c>
      <c r="G52" s="1306" t="s">
        <v>993</v>
      </c>
      <c r="H52" s="1058"/>
      <c r="I52" s="1058">
        <v>1</v>
      </c>
      <c r="J52" s="1058">
        <v>1</v>
      </c>
      <c r="K52" s="1058"/>
      <c r="L52" s="313"/>
      <c r="M52" s="313"/>
      <c r="N52" s="313"/>
      <c r="O52" s="313"/>
      <c r="P52" s="1255">
        <f t="shared" si="1"/>
        <v>0</v>
      </c>
      <c r="Q52" s="1414"/>
      <c r="R52" s="1336">
        <v>50000</v>
      </c>
      <c r="S52" s="1334"/>
      <c r="T52" s="1335">
        <f t="shared" si="0"/>
        <v>50000</v>
      </c>
      <c r="U52" s="1245"/>
      <c r="V52" s="1317"/>
      <c r="W52" s="1318"/>
      <c r="X52" s="1318"/>
      <c r="Y52" s="1319"/>
      <c r="AA52" s="1317"/>
      <c r="AB52" s="1319"/>
    </row>
    <row r="53" spans="1:28" s="1325" customFormat="1" ht="33.75" customHeight="1" thickBot="1">
      <c r="A53" s="3048"/>
      <c r="B53" s="3061"/>
      <c r="C53" s="3062"/>
      <c r="D53" s="3063"/>
      <c r="E53" s="3064"/>
      <c r="F53" s="439" t="s">
        <v>917</v>
      </c>
      <c r="G53" s="1310" t="s">
        <v>994</v>
      </c>
      <c r="H53" s="993">
        <v>2</v>
      </c>
      <c r="I53" s="993">
        <v>2</v>
      </c>
      <c r="J53" s="993">
        <v>2</v>
      </c>
      <c r="K53" s="993"/>
      <c r="L53" s="164"/>
      <c r="M53" s="164"/>
      <c r="N53" s="164"/>
      <c r="O53" s="164"/>
      <c r="P53" s="184">
        <f t="shared" si="1"/>
        <v>0</v>
      </c>
      <c r="Q53" s="1415"/>
      <c r="R53" s="1361">
        <v>60000</v>
      </c>
      <c r="S53" s="1343"/>
      <c r="T53" s="1338">
        <f t="shared" si="0"/>
        <v>60000</v>
      </c>
      <c r="U53" s="1324"/>
      <c r="V53" s="343"/>
      <c r="W53" s="93"/>
      <c r="X53" s="93"/>
      <c r="Y53" s="342"/>
      <c r="AA53" s="343"/>
      <c r="AB53" s="342"/>
    </row>
    <row r="54" spans="1:28" ht="34.5" hidden="1" customHeight="1" thickBot="1">
      <c r="A54" s="3048"/>
      <c r="B54" s="3061"/>
      <c r="C54" s="3062"/>
      <c r="D54" s="3063"/>
      <c r="E54" s="3064"/>
      <c r="F54" s="1253"/>
      <c r="G54" s="868"/>
      <c r="H54" s="1010"/>
      <c r="I54" s="1010"/>
      <c r="J54" s="1010"/>
      <c r="K54" s="1010"/>
      <c r="L54" s="869"/>
      <c r="M54" s="869"/>
      <c r="N54" s="869"/>
      <c r="O54" s="869"/>
      <c r="P54" s="1360"/>
      <c r="Q54" s="1417"/>
      <c r="R54" s="1361"/>
      <c r="S54" s="1362"/>
      <c r="T54" s="1363">
        <f t="shared" si="0"/>
        <v>0</v>
      </c>
      <c r="U54" s="1245"/>
      <c r="V54" s="1247"/>
      <c r="W54" s="1248"/>
      <c r="X54" s="1248"/>
      <c r="Y54" s="1364"/>
      <c r="AA54" s="1247"/>
      <c r="AB54" s="1364"/>
    </row>
    <row r="55" spans="1:28" s="1325" customFormat="1" ht="43.95" customHeight="1" thickBot="1">
      <c r="A55" s="3048"/>
      <c r="B55" s="3061"/>
      <c r="C55" s="3074" t="s">
        <v>97</v>
      </c>
      <c r="D55" s="3063" t="s">
        <v>98</v>
      </c>
      <c r="E55" s="3064"/>
      <c r="F55" s="439" t="s">
        <v>918</v>
      </c>
      <c r="G55" s="1310" t="s">
        <v>991</v>
      </c>
      <c r="H55" s="993">
        <v>1</v>
      </c>
      <c r="I55" s="993">
        <v>1</v>
      </c>
      <c r="J55" s="993">
        <v>1</v>
      </c>
      <c r="K55" s="993">
        <v>1</v>
      </c>
      <c r="L55" s="164"/>
      <c r="M55" s="164"/>
      <c r="N55" s="164"/>
      <c r="O55" s="164"/>
      <c r="P55" s="184">
        <f t="shared" si="1"/>
        <v>0</v>
      </c>
      <c r="Q55" s="1415"/>
      <c r="R55" s="1342"/>
      <c r="S55" s="1343"/>
      <c r="T55" s="1338">
        <f t="shared" si="0"/>
        <v>0</v>
      </c>
      <c r="U55" s="1324"/>
      <c r="V55" s="343"/>
      <c r="W55" s="93"/>
      <c r="X55" s="93"/>
      <c r="Y55" s="342"/>
      <c r="AA55" s="343"/>
      <c r="AB55" s="342"/>
    </row>
    <row r="56" spans="1:28" ht="34.5" hidden="1" customHeight="1" thickBot="1">
      <c r="A56" s="3048"/>
      <c r="B56" s="3061"/>
      <c r="C56" s="3074"/>
      <c r="D56" s="3063"/>
      <c r="E56" s="3064"/>
      <c r="F56" s="305"/>
      <c r="G56" s="413"/>
      <c r="H56" s="1011"/>
      <c r="I56" s="1011"/>
      <c r="J56" s="1011"/>
      <c r="K56" s="1011"/>
      <c r="L56" s="166"/>
      <c r="M56" s="166"/>
      <c r="N56" s="166"/>
      <c r="O56" s="166"/>
      <c r="P56" s="55"/>
      <c r="Q56" s="1413"/>
      <c r="R56" s="1356"/>
      <c r="S56" s="1276"/>
      <c r="T56" s="1341">
        <f t="shared" si="0"/>
        <v>0</v>
      </c>
      <c r="U56" s="1245"/>
      <c r="V56" s="341"/>
      <c r="W56" s="300"/>
      <c r="X56" s="300"/>
      <c r="Y56" s="305"/>
      <c r="AA56" s="341"/>
      <c r="AB56" s="305"/>
    </row>
    <row r="57" spans="1:28" ht="34.5" hidden="1" customHeight="1" thickBot="1">
      <c r="A57" s="3048"/>
      <c r="B57" s="3061"/>
      <c r="C57" s="3074"/>
      <c r="D57" s="3063"/>
      <c r="E57" s="3064"/>
      <c r="F57" s="834"/>
      <c r="G57" s="481"/>
      <c r="H57" s="1058"/>
      <c r="I57" s="1058"/>
      <c r="J57" s="1058"/>
      <c r="K57" s="1058"/>
      <c r="L57" s="313"/>
      <c r="M57" s="313"/>
      <c r="N57" s="313"/>
      <c r="O57" s="313"/>
      <c r="P57" s="1255"/>
      <c r="Q57" s="1414"/>
      <c r="R57" s="1346"/>
      <c r="S57" s="1334"/>
      <c r="T57" s="1335">
        <f t="shared" si="0"/>
        <v>0</v>
      </c>
      <c r="U57" s="1245"/>
      <c r="V57" s="1317"/>
      <c r="W57" s="1318"/>
      <c r="X57" s="1318"/>
      <c r="Y57" s="1319"/>
      <c r="AA57" s="1317"/>
      <c r="AB57" s="1319"/>
    </row>
    <row r="58" spans="1:28" s="1325" customFormat="1" ht="34.5" hidden="1" customHeight="1" thickBot="1">
      <c r="A58" s="3048"/>
      <c r="B58" s="3061"/>
      <c r="C58" s="3074"/>
      <c r="D58" s="3063"/>
      <c r="E58" s="3064"/>
      <c r="F58" s="342"/>
      <c r="G58" s="411"/>
      <c r="H58" s="993"/>
      <c r="I58" s="993"/>
      <c r="J58" s="993"/>
      <c r="K58" s="993"/>
      <c r="L58" s="164"/>
      <c r="M58" s="164"/>
      <c r="N58" s="164"/>
      <c r="O58" s="164"/>
      <c r="P58" s="184"/>
      <c r="Q58" s="1415"/>
      <c r="R58" s="1342"/>
      <c r="S58" s="1343"/>
      <c r="T58" s="1338">
        <f t="shared" si="0"/>
        <v>0</v>
      </c>
      <c r="U58" s="1324"/>
      <c r="V58" s="343"/>
      <c r="W58" s="93"/>
      <c r="X58" s="93"/>
      <c r="Y58" s="342"/>
      <c r="AA58" s="343"/>
      <c r="AB58" s="342"/>
    </row>
    <row r="59" spans="1:28" ht="36" customHeight="1" thickBot="1">
      <c r="A59" s="3048"/>
      <c r="B59" s="3075" t="s">
        <v>99</v>
      </c>
      <c r="C59" s="3074" t="s">
        <v>100</v>
      </c>
      <c r="D59" s="3078">
        <v>0.12</v>
      </c>
      <c r="E59" s="3078">
        <v>0.4</v>
      </c>
      <c r="F59" s="1367" t="s">
        <v>920</v>
      </c>
      <c r="G59" s="413"/>
      <c r="H59" s="979">
        <v>1</v>
      </c>
      <c r="I59" s="979">
        <v>1</v>
      </c>
      <c r="J59" s="979">
        <v>1</v>
      </c>
      <c r="K59" s="979">
        <v>1</v>
      </c>
      <c r="L59" s="166"/>
      <c r="M59" s="166"/>
      <c r="N59" s="166"/>
      <c r="O59" s="166"/>
      <c r="P59" s="55">
        <f t="shared" si="1"/>
        <v>0</v>
      </c>
      <c r="Q59" s="1413"/>
      <c r="R59" s="468">
        <v>80000</v>
      </c>
      <c r="S59" s="458">
        <v>80000</v>
      </c>
      <c r="T59" s="1341">
        <f t="shared" si="0"/>
        <v>0</v>
      </c>
      <c r="U59" s="1245"/>
      <c r="V59" s="341"/>
      <c r="W59" s="300"/>
      <c r="X59" s="300"/>
      <c r="Y59" s="305"/>
      <c r="AA59" s="341"/>
      <c r="AB59" s="305"/>
    </row>
    <row r="60" spans="1:28" ht="36" customHeight="1" thickBot="1">
      <c r="A60" s="3048"/>
      <c r="B60" s="3075"/>
      <c r="C60" s="3074"/>
      <c r="D60" s="3078"/>
      <c r="E60" s="3078"/>
      <c r="F60" s="1254" t="s">
        <v>919</v>
      </c>
      <c r="G60" s="413">
        <v>1</v>
      </c>
      <c r="H60" s="979">
        <v>1</v>
      </c>
      <c r="I60" s="979"/>
      <c r="J60" s="979"/>
      <c r="K60" s="979"/>
      <c r="L60" s="163"/>
      <c r="M60" s="163"/>
      <c r="N60" s="163"/>
      <c r="O60" s="163"/>
      <c r="P60" s="53">
        <f t="shared" si="1"/>
        <v>0</v>
      </c>
      <c r="Q60" s="183"/>
      <c r="R60" s="468">
        <v>250000</v>
      </c>
      <c r="S60" s="458">
        <v>150000</v>
      </c>
      <c r="T60" s="1330">
        <f t="shared" si="0"/>
        <v>100000</v>
      </c>
      <c r="U60" s="1245"/>
      <c r="V60" s="188"/>
      <c r="W60" s="401"/>
      <c r="X60" s="401"/>
      <c r="Y60" s="189"/>
      <c r="AA60" s="188"/>
      <c r="AB60" s="189"/>
    </row>
    <row r="61" spans="1:28" ht="36" customHeight="1" thickBot="1">
      <c r="A61" s="3048"/>
      <c r="B61" s="3075"/>
      <c r="C61" s="3074"/>
      <c r="D61" s="3078"/>
      <c r="E61" s="3078"/>
      <c r="F61" s="1366" t="s">
        <v>1002</v>
      </c>
      <c r="G61" s="413">
        <v>1</v>
      </c>
      <c r="H61" s="979"/>
      <c r="I61" s="979">
        <v>1</v>
      </c>
      <c r="J61" s="979"/>
      <c r="K61" s="979"/>
      <c r="L61" s="163"/>
      <c r="M61" s="163"/>
      <c r="N61" s="163"/>
      <c r="O61" s="163"/>
      <c r="P61" s="53">
        <f t="shared" si="1"/>
        <v>0</v>
      </c>
      <c r="Q61" s="183"/>
      <c r="R61" s="468">
        <v>65000</v>
      </c>
      <c r="S61" s="458">
        <v>35000</v>
      </c>
      <c r="T61" s="1330">
        <f t="shared" si="0"/>
        <v>30000</v>
      </c>
      <c r="U61" s="1245"/>
      <c r="V61" s="188"/>
      <c r="W61" s="401"/>
      <c r="X61" s="401"/>
      <c r="Y61" s="189"/>
      <c r="AA61" s="188"/>
      <c r="AB61" s="189"/>
    </row>
    <row r="62" spans="1:28" ht="36" customHeight="1" thickBot="1">
      <c r="A62" s="3048"/>
      <c r="B62" s="3075"/>
      <c r="C62" s="3074"/>
      <c r="D62" s="3078"/>
      <c r="E62" s="3078"/>
      <c r="F62" s="876" t="s">
        <v>921</v>
      </c>
      <c r="G62" s="511" t="s">
        <v>989</v>
      </c>
      <c r="H62" s="979">
        <v>13</v>
      </c>
      <c r="I62" s="979">
        <v>13</v>
      </c>
      <c r="J62" s="979">
        <v>13</v>
      </c>
      <c r="K62" s="979">
        <v>13</v>
      </c>
      <c r="L62" s="163"/>
      <c r="M62" s="163"/>
      <c r="N62" s="163"/>
      <c r="O62" s="163"/>
      <c r="P62" s="53">
        <f t="shared" si="1"/>
        <v>0</v>
      </c>
      <c r="Q62" s="183"/>
      <c r="R62" s="468">
        <v>194000</v>
      </c>
      <c r="S62" s="83">
        <v>144000</v>
      </c>
      <c r="T62" s="1330">
        <f t="shared" ref="T62:T115" si="2">R62-S62</f>
        <v>50000</v>
      </c>
      <c r="U62" s="1245"/>
      <c r="V62" s="188"/>
      <c r="W62" s="401"/>
      <c r="X62" s="401"/>
      <c r="Y62" s="189"/>
      <c r="AA62" s="188"/>
      <c r="AB62" s="189"/>
    </row>
    <row r="63" spans="1:28" ht="36" customHeight="1" thickBot="1">
      <c r="A63" s="3048"/>
      <c r="B63" s="3075"/>
      <c r="C63" s="3074"/>
      <c r="D63" s="3078"/>
      <c r="E63" s="3078"/>
      <c r="F63" s="1365" t="s">
        <v>922</v>
      </c>
      <c r="G63" s="481">
        <v>4</v>
      </c>
      <c r="H63" s="979">
        <v>1</v>
      </c>
      <c r="I63" s="979">
        <v>1</v>
      </c>
      <c r="J63" s="979">
        <v>1</v>
      </c>
      <c r="K63" s="979">
        <v>1</v>
      </c>
      <c r="L63" s="163"/>
      <c r="M63" s="163"/>
      <c r="N63" s="163"/>
      <c r="O63" s="163"/>
      <c r="P63" s="53">
        <f t="shared" ref="P63:P111" si="3">(SUM(L63:O63)/SUM(H63:K63))</f>
        <v>0</v>
      </c>
      <c r="Q63" s="183"/>
      <c r="R63" s="468">
        <v>132000</v>
      </c>
      <c r="S63" s="458">
        <v>72000</v>
      </c>
      <c r="T63" s="1330">
        <f t="shared" si="2"/>
        <v>60000</v>
      </c>
      <c r="U63" s="1245"/>
      <c r="V63" s="188"/>
      <c r="W63" s="401"/>
      <c r="X63" s="401"/>
      <c r="Y63" s="189"/>
      <c r="AA63" s="188"/>
      <c r="AB63" s="189"/>
    </row>
    <row r="64" spans="1:28" ht="36" customHeight="1" thickBot="1">
      <c r="A64" s="3048"/>
      <c r="B64" s="3075"/>
      <c r="C64" s="3074"/>
      <c r="D64" s="3078"/>
      <c r="E64" s="3078"/>
      <c r="F64" s="1365" t="s">
        <v>995</v>
      </c>
      <c r="G64" s="481">
        <v>1</v>
      </c>
      <c r="H64" s="979"/>
      <c r="I64" s="979"/>
      <c r="J64" s="979">
        <v>1</v>
      </c>
      <c r="K64" s="979"/>
      <c r="L64" s="163"/>
      <c r="M64" s="163"/>
      <c r="N64" s="163"/>
      <c r="O64" s="163"/>
      <c r="P64" s="53">
        <f t="shared" si="3"/>
        <v>0</v>
      </c>
      <c r="Q64" s="183"/>
      <c r="R64" s="468">
        <v>50000</v>
      </c>
      <c r="S64" s="458">
        <v>20000</v>
      </c>
      <c r="T64" s="1330">
        <f t="shared" si="2"/>
        <v>30000</v>
      </c>
      <c r="U64" s="1245"/>
      <c r="V64" s="188"/>
      <c r="W64" s="401"/>
      <c r="X64" s="401"/>
      <c r="Y64" s="189"/>
      <c r="AA64" s="188"/>
      <c r="AB64" s="189"/>
    </row>
    <row r="65" spans="1:28" ht="36" customHeight="1" thickBot="1">
      <c r="A65" s="3048"/>
      <c r="B65" s="3075"/>
      <c r="C65" s="3074"/>
      <c r="D65" s="3078"/>
      <c r="E65" s="3078"/>
      <c r="F65" s="1366" t="s">
        <v>996</v>
      </c>
      <c r="G65" s="481">
        <v>4</v>
      </c>
      <c r="H65" s="979">
        <v>1</v>
      </c>
      <c r="I65" s="979">
        <v>1</v>
      </c>
      <c r="J65" s="979">
        <v>1</v>
      </c>
      <c r="K65" s="979">
        <v>1</v>
      </c>
      <c r="L65" s="163"/>
      <c r="M65" s="163"/>
      <c r="N65" s="163"/>
      <c r="O65" s="163"/>
      <c r="P65" s="53">
        <f t="shared" si="3"/>
        <v>0</v>
      </c>
      <c r="Q65" s="1414"/>
      <c r="R65" s="1333">
        <v>40000</v>
      </c>
      <c r="S65" s="1345">
        <v>20000</v>
      </c>
      <c r="T65" s="1330">
        <f t="shared" si="2"/>
        <v>20000</v>
      </c>
      <c r="U65" s="1245"/>
      <c r="V65" s="188"/>
      <c r="W65" s="401"/>
      <c r="X65" s="401"/>
      <c r="Y65" s="189"/>
      <c r="AA65" s="188"/>
      <c r="AB65" s="189"/>
    </row>
    <row r="66" spans="1:28" ht="36" customHeight="1" thickBot="1">
      <c r="A66" s="3048"/>
      <c r="B66" s="3075"/>
      <c r="C66" s="3074"/>
      <c r="D66" s="3078"/>
      <c r="E66" s="3078"/>
      <c r="F66" s="877" t="s">
        <v>997</v>
      </c>
      <c r="G66" s="868"/>
      <c r="H66" s="979">
        <v>1</v>
      </c>
      <c r="I66" s="979">
        <v>1</v>
      </c>
      <c r="J66" s="979">
        <v>1</v>
      </c>
      <c r="K66" s="979">
        <v>1</v>
      </c>
      <c r="L66" s="163"/>
      <c r="M66" s="163"/>
      <c r="N66" s="163"/>
      <c r="O66" s="163"/>
      <c r="P66" s="53">
        <f t="shared" si="3"/>
        <v>0</v>
      </c>
      <c r="Q66" s="1414"/>
      <c r="R66" s="1333">
        <v>20000</v>
      </c>
      <c r="S66" s="1334">
        <v>0</v>
      </c>
      <c r="T66" s="1330">
        <f t="shared" si="2"/>
        <v>20000</v>
      </c>
      <c r="U66" s="1245"/>
      <c r="V66" s="188"/>
      <c r="W66" s="401"/>
      <c r="X66" s="401"/>
      <c r="Y66" s="189"/>
      <c r="AA66" s="188"/>
      <c r="AB66" s="189"/>
    </row>
    <row r="67" spans="1:28" ht="36" customHeight="1" thickBot="1">
      <c r="A67" s="3048"/>
      <c r="B67" s="3076"/>
      <c r="C67" s="3077"/>
      <c r="D67" s="2812"/>
      <c r="E67" s="2812"/>
      <c r="F67" s="877" t="s">
        <v>998</v>
      </c>
      <c r="G67" s="868"/>
      <c r="H67" s="979">
        <v>3</v>
      </c>
      <c r="I67" s="979">
        <v>3</v>
      </c>
      <c r="J67" s="979">
        <v>3</v>
      </c>
      <c r="K67" s="979">
        <v>3</v>
      </c>
      <c r="L67" s="163"/>
      <c r="M67" s="163"/>
      <c r="N67" s="163"/>
      <c r="O67" s="163"/>
      <c r="P67" s="53">
        <f t="shared" si="3"/>
        <v>0</v>
      </c>
      <c r="Q67" s="1414"/>
      <c r="R67" s="1333">
        <v>18000</v>
      </c>
      <c r="S67" s="1334">
        <v>0</v>
      </c>
      <c r="T67" s="1330">
        <f t="shared" si="2"/>
        <v>18000</v>
      </c>
      <c r="U67" s="1245"/>
      <c r="V67" s="188"/>
      <c r="W67" s="401"/>
      <c r="X67" s="401"/>
      <c r="Y67" s="189"/>
      <c r="AA67" s="188"/>
      <c r="AB67" s="189"/>
    </row>
    <row r="68" spans="1:28" ht="36" customHeight="1" thickBot="1">
      <c r="A68" s="1256"/>
      <c r="B68" s="369"/>
      <c r="C68" s="1257"/>
      <c r="D68" s="499"/>
      <c r="E68" s="499"/>
      <c r="F68" s="379" t="s">
        <v>999</v>
      </c>
      <c r="G68" s="874"/>
      <c r="H68" s="979"/>
      <c r="I68" s="979"/>
      <c r="J68" s="979"/>
      <c r="K68" s="979">
        <v>1</v>
      </c>
      <c r="L68" s="163"/>
      <c r="M68" s="163"/>
      <c r="N68" s="163"/>
      <c r="O68" s="163"/>
      <c r="P68" s="53">
        <f t="shared" si="3"/>
        <v>0</v>
      </c>
      <c r="Q68" s="53"/>
      <c r="R68" s="458">
        <v>120000</v>
      </c>
      <c r="S68" s="458">
        <v>60000</v>
      </c>
      <c r="T68" s="1330">
        <f t="shared" si="2"/>
        <v>60000</v>
      </c>
      <c r="U68" s="1245"/>
      <c r="V68" s="188"/>
      <c r="W68" s="401"/>
      <c r="X68" s="401"/>
      <c r="Y68" s="189"/>
      <c r="AA68" s="188"/>
      <c r="AB68" s="189"/>
    </row>
    <row r="69" spans="1:28" ht="36" customHeight="1" thickBot="1">
      <c r="A69" s="1256"/>
      <c r="B69" s="369"/>
      <c r="C69" s="1257"/>
      <c r="D69" s="499"/>
      <c r="E69" s="499"/>
      <c r="F69" s="1425" t="s">
        <v>1000</v>
      </c>
      <c r="G69" s="874"/>
      <c r="H69" s="979">
        <v>12</v>
      </c>
      <c r="I69" s="979">
        <v>13</v>
      </c>
      <c r="J69" s="979">
        <v>13</v>
      </c>
      <c r="K69" s="979">
        <v>11</v>
      </c>
      <c r="L69" s="163"/>
      <c r="M69" s="163"/>
      <c r="N69" s="163"/>
      <c r="O69" s="163"/>
      <c r="P69" s="53">
        <f t="shared" si="3"/>
        <v>0</v>
      </c>
      <c r="Q69" s="53"/>
      <c r="R69" s="458">
        <v>24000</v>
      </c>
      <c r="S69" s="83"/>
      <c r="T69" s="1330">
        <f t="shared" si="2"/>
        <v>24000</v>
      </c>
      <c r="U69" s="1245"/>
      <c r="V69" s="188"/>
      <c r="W69" s="401"/>
      <c r="X69" s="401"/>
      <c r="Y69" s="189"/>
      <c r="AA69" s="188"/>
      <c r="AB69" s="189"/>
    </row>
    <row r="70" spans="1:28" ht="36" customHeight="1" thickBot="1">
      <c r="A70" s="1256"/>
      <c r="B70" s="369"/>
      <c r="C70" s="1257"/>
      <c r="D70" s="499"/>
      <c r="E70" s="499"/>
      <c r="F70" s="1250" t="s">
        <v>1001</v>
      </c>
      <c r="G70" s="874">
        <v>2</v>
      </c>
      <c r="H70" s="979"/>
      <c r="I70" s="979">
        <v>1</v>
      </c>
      <c r="J70" s="979"/>
      <c r="K70" s="979">
        <v>1</v>
      </c>
      <c r="L70" s="163"/>
      <c r="M70" s="163"/>
      <c r="N70" s="163"/>
      <c r="O70" s="163"/>
      <c r="P70" s="53">
        <f t="shared" si="3"/>
        <v>0</v>
      </c>
      <c r="Q70" s="53"/>
      <c r="R70" s="458">
        <v>20000</v>
      </c>
      <c r="S70" s="458">
        <v>20000</v>
      </c>
      <c r="T70" s="1330">
        <f t="shared" si="2"/>
        <v>0</v>
      </c>
      <c r="U70" s="1245"/>
      <c r="V70" s="188"/>
      <c r="W70" s="401"/>
      <c r="X70" s="401"/>
      <c r="Y70" s="189"/>
      <c r="AA70" s="188"/>
      <c r="AB70" s="189"/>
    </row>
    <row r="71" spans="1:28" s="158" customFormat="1" ht="13.5" customHeight="1" thickBot="1">
      <c r="A71" s="1368"/>
      <c r="B71" s="1369"/>
      <c r="C71" s="1370"/>
      <c r="D71" s="1371"/>
      <c r="E71" s="1372"/>
      <c r="F71" s="1373"/>
      <c r="G71" s="1374"/>
      <c r="H71" s="1015"/>
      <c r="I71" s="1015"/>
      <c r="J71" s="1015"/>
      <c r="K71" s="1015"/>
      <c r="L71" s="100"/>
      <c r="M71" s="100"/>
      <c r="N71" s="100"/>
      <c r="O71" s="100"/>
      <c r="P71" s="182"/>
      <c r="Q71" s="1416"/>
      <c r="R71" s="1375"/>
      <c r="S71" s="1376"/>
      <c r="T71" s="1282">
        <f t="shared" si="2"/>
        <v>0</v>
      </c>
      <c r="U71" s="1283"/>
      <c r="V71" s="1284"/>
      <c r="W71" s="1285"/>
      <c r="X71" s="1285"/>
      <c r="Y71" s="1286"/>
      <c r="AA71" s="1284"/>
      <c r="AB71" s="1286"/>
    </row>
    <row r="72" spans="1:28" ht="36.75" customHeight="1" thickBot="1">
      <c r="A72" s="3048"/>
      <c r="B72" s="3017" t="s">
        <v>927</v>
      </c>
      <c r="C72" s="3014" t="s">
        <v>105</v>
      </c>
      <c r="D72" s="3011">
        <v>0.45</v>
      </c>
      <c r="E72" s="3011">
        <v>0.65</v>
      </c>
      <c r="F72" s="67" t="s">
        <v>923</v>
      </c>
      <c r="G72" s="805">
        <v>2</v>
      </c>
      <c r="H72" s="979">
        <v>1</v>
      </c>
      <c r="I72" s="979"/>
      <c r="J72" s="979">
        <v>1</v>
      </c>
      <c r="K72" s="979"/>
      <c r="L72" s="163"/>
      <c r="M72" s="163"/>
      <c r="N72" s="163"/>
      <c r="O72" s="163"/>
      <c r="P72" s="53">
        <f t="shared" si="3"/>
        <v>0</v>
      </c>
      <c r="Q72" s="183"/>
      <c r="R72" s="468">
        <v>150000</v>
      </c>
      <c r="S72" s="83"/>
      <c r="T72" s="1330">
        <f t="shared" si="2"/>
        <v>150000</v>
      </c>
      <c r="U72" s="1245"/>
      <c r="V72" s="188"/>
      <c r="W72" s="401"/>
      <c r="X72" s="401"/>
      <c r="Y72" s="189"/>
      <c r="AA72" s="188"/>
      <c r="AB72" s="189"/>
    </row>
    <row r="73" spans="1:28" ht="36.75" customHeight="1" thickBot="1">
      <c r="A73" s="3048"/>
      <c r="B73" s="3018"/>
      <c r="C73" s="3015"/>
      <c r="D73" s="3012"/>
      <c r="E73" s="3012"/>
      <c r="F73" s="67" t="s">
        <v>924</v>
      </c>
      <c r="G73" s="1377" t="s">
        <v>991</v>
      </c>
      <c r="H73" s="979">
        <v>1</v>
      </c>
      <c r="I73" s="979">
        <v>1</v>
      </c>
      <c r="J73" s="979">
        <v>1</v>
      </c>
      <c r="K73" s="979">
        <v>1</v>
      </c>
      <c r="L73" s="163"/>
      <c r="M73" s="163"/>
      <c r="N73" s="163"/>
      <c r="O73" s="163"/>
      <c r="P73" s="53">
        <f t="shared" si="3"/>
        <v>0</v>
      </c>
      <c r="Q73" s="183"/>
      <c r="R73" s="468">
        <v>70000</v>
      </c>
      <c r="S73" s="458"/>
      <c r="T73" s="1330">
        <f t="shared" si="2"/>
        <v>70000</v>
      </c>
      <c r="U73" s="1245"/>
      <c r="V73" s="188"/>
      <c r="W73" s="401"/>
      <c r="X73" s="401"/>
      <c r="Y73" s="189"/>
      <c r="AA73" s="188"/>
      <c r="AB73" s="189"/>
    </row>
    <row r="74" spans="1:28" ht="36.75" customHeight="1" thickBot="1">
      <c r="A74" s="3048"/>
      <c r="B74" s="3018"/>
      <c r="C74" s="3015"/>
      <c r="D74" s="3012"/>
      <c r="E74" s="3012"/>
      <c r="F74" s="412" t="s">
        <v>925</v>
      </c>
      <c r="G74" s="399">
        <v>4</v>
      </c>
      <c r="H74" s="979">
        <v>1</v>
      </c>
      <c r="I74" s="979">
        <v>1</v>
      </c>
      <c r="J74" s="979">
        <v>1</v>
      </c>
      <c r="K74" s="979">
        <v>1</v>
      </c>
      <c r="L74" s="163"/>
      <c r="M74" s="163"/>
      <c r="N74" s="163"/>
      <c r="O74" s="163"/>
      <c r="P74" s="53">
        <f t="shared" si="3"/>
        <v>0</v>
      </c>
      <c r="Q74" s="183"/>
      <c r="R74" s="468">
        <v>90000</v>
      </c>
      <c r="S74" s="458">
        <v>70000</v>
      </c>
      <c r="T74" s="1330">
        <f t="shared" si="2"/>
        <v>20000</v>
      </c>
      <c r="U74" s="1245"/>
      <c r="V74" s="188"/>
      <c r="W74" s="401"/>
      <c r="X74" s="401"/>
      <c r="Y74" s="189"/>
      <c r="AA74" s="188"/>
      <c r="AB74" s="189"/>
    </row>
    <row r="75" spans="1:28" ht="51.45" customHeight="1" thickBot="1">
      <c r="A75" s="3048"/>
      <c r="B75" s="3018"/>
      <c r="C75" s="3015"/>
      <c r="D75" s="3012"/>
      <c r="E75" s="3012"/>
      <c r="F75" s="1258" t="s">
        <v>1003</v>
      </c>
      <c r="G75" s="481">
        <v>4</v>
      </c>
      <c r="H75" s="979">
        <v>1</v>
      </c>
      <c r="I75" s="979">
        <v>1</v>
      </c>
      <c r="J75" s="979">
        <v>1</v>
      </c>
      <c r="K75" s="979">
        <v>1</v>
      </c>
      <c r="L75" s="163"/>
      <c r="M75" s="163"/>
      <c r="N75" s="163"/>
      <c r="O75" s="163"/>
      <c r="P75" s="53">
        <f t="shared" si="3"/>
        <v>0</v>
      </c>
      <c r="Q75" s="1414"/>
      <c r="R75" s="1333">
        <v>100000</v>
      </c>
      <c r="S75" s="1345"/>
      <c r="T75" s="1330">
        <f t="shared" si="2"/>
        <v>100000</v>
      </c>
      <c r="U75" s="1245"/>
      <c r="V75" s="188"/>
      <c r="W75" s="401"/>
      <c r="X75" s="401"/>
      <c r="Y75" s="189"/>
      <c r="AA75" s="188"/>
      <c r="AB75" s="189"/>
    </row>
    <row r="76" spans="1:28" ht="36.75" customHeight="1">
      <c r="A76" s="3048"/>
      <c r="B76" s="3018"/>
      <c r="C76" s="3015"/>
      <c r="D76" s="3012"/>
      <c r="E76" s="3012"/>
      <c r="F76" s="1378" t="s">
        <v>926</v>
      </c>
      <c r="G76" s="1316">
        <v>4</v>
      </c>
      <c r="H76" s="1058">
        <v>1</v>
      </c>
      <c r="I76" s="1058">
        <v>1</v>
      </c>
      <c r="J76" s="1058">
        <v>1</v>
      </c>
      <c r="K76" s="1058">
        <v>1</v>
      </c>
      <c r="L76" s="313"/>
      <c r="M76" s="313"/>
      <c r="N76" s="313"/>
      <c r="O76" s="313"/>
      <c r="P76" s="1255">
        <f t="shared" si="3"/>
        <v>0</v>
      </c>
      <c r="Q76" s="1255"/>
      <c r="R76" s="1345">
        <v>90000</v>
      </c>
      <c r="S76" s="1334"/>
      <c r="T76" s="1335">
        <f t="shared" si="2"/>
        <v>90000</v>
      </c>
      <c r="U76" s="1245"/>
      <c r="V76" s="1317"/>
      <c r="W76" s="1318"/>
      <c r="X76" s="1318"/>
      <c r="Y76" s="1319"/>
      <c r="AA76" s="1317"/>
      <c r="AB76" s="1319"/>
    </row>
    <row r="77" spans="1:28" s="1325" customFormat="1" ht="42" customHeight="1" thickBot="1">
      <c r="A77" s="3048"/>
      <c r="B77" s="3019"/>
      <c r="C77" s="3016"/>
      <c r="D77" s="3013"/>
      <c r="E77" s="3013"/>
      <c r="F77" s="1426" t="s">
        <v>928</v>
      </c>
      <c r="G77" s="411">
        <v>1</v>
      </c>
      <c r="H77" s="993"/>
      <c r="I77" s="993">
        <v>1</v>
      </c>
      <c r="J77" s="993"/>
      <c r="K77" s="993"/>
      <c r="L77" s="164"/>
      <c r="M77" s="164"/>
      <c r="N77" s="164"/>
      <c r="O77" s="164"/>
      <c r="P77" s="184">
        <f t="shared" si="3"/>
        <v>0</v>
      </c>
      <c r="Q77" s="1415"/>
      <c r="R77" s="1336">
        <v>70000</v>
      </c>
      <c r="S77" s="1343"/>
      <c r="T77" s="1338">
        <f t="shared" si="2"/>
        <v>70000</v>
      </c>
      <c r="U77" s="1324"/>
      <c r="V77" s="343"/>
      <c r="W77" s="93"/>
      <c r="X77" s="93"/>
      <c r="Y77" s="342"/>
      <c r="AA77" s="343"/>
      <c r="AB77" s="342"/>
    </row>
    <row r="78" spans="1:28" ht="33.75" customHeight="1" thickBot="1">
      <c r="A78" s="3048"/>
      <c r="B78" s="3066" t="s">
        <v>929</v>
      </c>
      <c r="C78" s="3057" t="s">
        <v>107</v>
      </c>
      <c r="D78" s="3067">
        <v>3</v>
      </c>
      <c r="E78" s="3068">
        <v>5</v>
      </c>
      <c r="F78" s="412"/>
      <c r="G78" s="413"/>
      <c r="H78" s="1011"/>
      <c r="I78" s="1011"/>
      <c r="J78" s="1011"/>
      <c r="K78" s="1011"/>
      <c r="L78" s="166"/>
      <c r="M78" s="166"/>
      <c r="N78" s="166"/>
      <c r="O78" s="166"/>
      <c r="P78" s="55"/>
      <c r="Q78" s="1413"/>
      <c r="R78" s="1356"/>
      <c r="S78" s="1276"/>
      <c r="T78" s="1341">
        <f t="shared" si="2"/>
        <v>0</v>
      </c>
      <c r="U78" s="1245"/>
      <c r="V78" s="341"/>
      <c r="W78" s="300"/>
      <c r="X78" s="300"/>
      <c r="Y78" s="305"/>
      <c r="AA78" s="341"/>
      <c r="AB78" s="305"/>
    </row>
    <row r="79" spans="1:28" ht="33.75" customHeight="1" thickBot="1">
      <c r="A79" s="3048"/>
      <c r="B79" s="3066"/>
      <c r="C79" s="3057"/>
      <c r="D79" s="3067"/>
      <c r="E79" s="3068"/>
      <c r="F79" s="864"/>
      <c r="G79" s="481"/>
      <c r="H79" s="1058"/>
      <c r="I79" s="1058"/>
      <c r="J79" s="1058"/>
      <c r="K79" s="1058"/>
      <c r="L79" s="313"/>
      <c r="M79" s="313"/>
      <c r="N79" s="313"/>
      <c r="O79" s="313"/>
      <c r="P79" s="1255"/>
      <c r="Q79" s="1414"/>
      <c r="R79" s="1346"/>
      <c r="S79" s="1334"/>
      <c r="T79" s="1335">
        <f t="shared" si="2"/>
        <v>0</v>
      </c>
      <c r="U79" s="1245"/>
      <c r="V79" s="1317"/>
      <c r="W79" s="1318"/>
      <c r="X79" s="1318"/>
      <c r="Y79" s="1319"/>
      <c r="AA79" s="1317"/>
      <c r="AB79" s="1319"/>
    </row>
    <row r="80" spans="1:28" s="1325" customFormat="1" ht="33.75" customHeight="1" thickBot="1">
      <c r="A80" s="3048"/>
      <c r="B80" s="3066"/>
      <c r="C80" s="3057"/>
      <c r="D80" s="3067"/>
      <c r="E80" s="3068"/>
      <c r="F80" s="342"/>
      <c r="G80" s="411"/>
      <c r="H80" s="993"/>
      <c r="I80" s="993"/>
      <c r="J80" s="993"/>
      <c r="K80" s="993"/>
      <c r="L80" s="164"/>
      <c r="M80" s="164"/>
      <c r="N80" s="164"/>
      <c r="O80" s="164"/>
      <c r="P80" s="184"/>
      <c r="Q80" s="1415"/>
      <c r="R80" s="1342"/>
      <c r="S80" s="1343"/>
      <c r="T80" s="1338">
        <f t="shared" si="2"/>
        <v>0</v>
      </c>
      <c r="U80" s="1324"/>
      <c r="V80" s="343"/>
      <c r="W80" s="93"/>
      <c r="X80" s="93"/>
      <c r="Y80" s="342"/>
      <c r="AA80" s="343"/>
      <c r="AB80" s="342"/>
    </row>
    <row r="81" spans="1:28" ht="33.75" customHeight="1" thickBot="1">
      <c r="A81" s="3048"/>
      <c r="B81" s="3066"/>
      <c r="C81" s="3014" t="s">
        <v>931</v>
      </c>
      <c r="D81" s="3014">
        <v>28</v>
      </c>
      <c r="E81" s="3069">
        <v>35</v>
      </c>
      <c r="F81" s="412" t="s">
        <v>930</v>
      </c>
      <c r="G81" s="413"/>
      <c r="H81" s="1011"/>
      <c r="I81" s="1011"/>
      <c r="J81" s="1011"/>
      <c r="K81" s="1011">
        <v>14</v>
      </c>
      <c r="L81" s="166"/>
      <c r="M81" s="166"/>
      <c r="N81" s="166"/>
      <c r="O81" s="166"/>
      <c r="P81" s="53">
        <f t="shared" si="3"/>
        <v>0</v>
      </c>
      <c r="Q81" s="1413"/>
      <c r="R81" s="1356"/>
      <c r="S81" s="1276"/>
      <c r="T81" s="1341"/>
      <c r="U81" s="1245"/>
      <c r="V81" s="341"/>
      <c r="W81" s="300"/>
      <c r="X81" s="300"/>
      <c r="Y81" s="305"/>
      <c r="AA81" s="341"/>
      <c r="AB81" s="305"/>
    </row>
    <row r="82" spans="1:28" ht="33.75" customHeight="1" thickBot="1">
      <c r="A82" s="3048"/>
      <c r="B82" s="3066"/>
      <c r="C82" s="3015"/>
      <c r="D82" s="3015"/>
      <c r="E82" s="3070"/>
      <c r="F82" s="446" t="s">
        <v>932</v>
      </c>
      <c r="G82" s="413">
        <v>1</v>
      </c>
      <c r="H82" s="979"/>
      <c r="I82" s="979">
        <v>1</v>
      </c>
      <c r="J82" s="979"/>
      <c r="K82" s="979"/>
      <c r="L82" s="163"/>
      <c r="M82" s="163"/>
      <c r="N82" s="163"/>
      <c r="O82" s="163"/>
      <c r="P82" s="53">
        <f t="shared" si="3"/>
        <v>0</v>
      </c>
      <c r="Q82" s="183"/>
      <c r="R82" s="192"/>
      <c r="S82" s="83"/>
      <c r="T82" s="1330">
        <f t="shared" si="2"/>
        <v>0</v>
      </c>
      <c r="U82" s="1245"/>
      <c r="V82" s="188"/>
      <c r="W82" s="401"/>
      <c r="X82" s="401"/>
      <c r="Y82" s="189"/>
      <c r="AA82" s="188"/>
      <c r="AB82" s="189"/>
    </row>
    <row r="83" spans="1:28" ht="33.75" customHeight="1" thickBot="1">
      <c r="A83" s="3048"/>
      <c r="B83" s="3066"/>
      <c r="C83" s="3015"/>
      <c r="D83" s="3015"/>
      <c r="E83" s="3070"/>
      <c r="F83" s="438" t="s">
        <v>933</v>
      </c>
      <c r="G83" s="399">
        <v>1</v>
      </c>
      <c r="H83" s="979"/>
      <c r="I83" s="979">
        <v>1</v>
      </c>
      <c r="J83" s="979"/>
      <c r="K83" s="979"/>
      <c r="L83" s="163"/>
      <c r="M83" s="163"/>
      <c r="N83" s="163"/>
      <c r="O83" s="163"/>
      <c r="P83" s="53">
        <f t="shared" si="3"/>
        <v>0</v>
      </c>
      <c r="Q83" s="183"/>
      <c r="R83" s="192"/>
      <c r="S83" s="83"/>
      <c r="T83" s="1330">
        <f t="shared" si="2"/>
        <v>0</v>
      </c>
      <c r="U83" s="1245"/>
      <c r="V83" s="188"/>
      <c r="W83" s="401"/>
      <c r="X83" s="401"/>
      <c r="Y83" s="189"/>
      <c r="AA83" s="188"/>
      <c r="AB83" s="189"/>
    </row>
    <row r="84" spans="1:28" ht="33.75" customHeight="1" thickBot="1">
      <c r="A84" s="3048"/>
      <c r="B84" s="3066"/>
      <c r="C84" s="3015"/>
      <c r="D84" s="3015"/>
      <c r="E84" s="3070"/>
      <c r="F84" s="877" t="s">
        <v>934</v>
      </c>
      <c r="G84" s="399">
        <v>1</v>
      </c>
      <c r="H84" s="979">
        <v>1</v>
      </c>
      <c r="I84" s="979"/>
      <c r="J84" s="979"/>
      <c r="K84" s="979"/>
      <c r="L84" s="163"/>
      <c r="M84" s="163"/>
      <c r="N84" s="163"/>
      <c r="O84" s="163"/>
      <c r="P84" s="53">
        <f t="shared" si="3"/>
        <v>0</v>
      </c>
      <c r="Q84" s="183"/>
      <c r="R84" s="192"/>
      <c r="S84" s="83"/>
      <c r="T84" s="1330">
        <f t="shared" si="2"/>
        <v>0</v>
      </c>
      <c r="U84" s="1245"/>
      <c r="V84" s="188"/>
      <c r="W84" s="401"/>
      <c r="X84" s="401"/>
      <c r="Y84" s="189"/>
      <c r="AA84" s="188"/>
      <c r="AB84" s="189"/>
    </row>
    <row r="85" spans="1:28" ht="33.75" customHeight="1" thickBot="1">
      <c r="A85" s="3048"/>
      <c r="B85" s="3066"/>
      <c r="C85" s="3016"/>
      <c r="D85" s="3016"/>
      <c r="E85" s="3071"/>
      <c r="F85" s="1355" t="s">
        <v>935</v>
      </c>
      <c r="G85" s="411">
        <v>1</v>
      </c>
      <c r="H85" s="979">
        <v>1</v>
      </c>
      <c r="I85" s="979"/>
      <c r="J85" s="979"/>
      <c r="K85" s="979"/>
      <c r="L85" s="163"/>
      <c r="M85" s="163"/>
      <c r="N85" s="163"/>
      <c r="O85" s="163"/>
      <c r="P85" s="53">
        <f t="shared" si="3"/>
        <v>0</v>
      </c>
      <c r="Q85" s="183"/>
      <c r="R85" s="192"/>
      <c r="S85" s="83"/>
      <c r="T85" s="1330">
        <f t="shared" si="2"/>
        <v>0</v>
      </c>
      <c r="U85" s="1245"/>
      <c r="V85" s="188"/>
      <c r="W85" s="401"/>
      <c r="X85" s="401"/>
      <c r="Y85" s="189"/>
      <c r="AA85" s="188"/>
      <c r="AB85" s="189"/>
    </row>
    <row r="86" spans="1:28" s="1261" customFormat="1" ht="10.5" customHeight="1" thickBot="1">
      <c r="A86" s="1260"/>
      <c r="F86" s="1383"/>
      <c r="G86" s="1379"/>
      <c r="H86" s="1015"/>
      <c r="I86" s="1015"/>
      <c r="J86" s="1015"/>
      <c r="K86" s="1015"/>
      <c r="L86" s="100"/>
      <c r="M86" s="100"/>
      <c r="N86" s="100"/>
      <c r="O86" s="100"/>
      <c r="P86" s="182"/>
      <c r="Q86" s="1416"/>
      <c r="R86" s="1380"/>
      <c r="S86" s="1381"/>
      <c r="T86" s="1282"/>
      <c r="U86" s="1283"/>
      <c r="V86" s="1284"/>
      <c r="W86" s="1285"/>
      <c r="X86" s="1285"/>
      <c r="Y86" s="1286"/>
      <c r="Z86" s="158"/>
      <c r="AA86" s="1284"/>
      <c r="AB86" s="1286"/>
    </row>
    <row r="87" spans="1:28" s="592" customFormat="1" ht="36.75" customHeight="1" thickBot="1">
      <c r="A87" s="3048" t="s">
        <v>937</v>
      </c>
      <c r="B87" s="3017" t="s">
        <v>938</v>
      </c>
      <c r="C87" s="3021" t="s">
        <v>939</v>
      </c>
      <c r="D87" s="3020">
        <v>0.49</v>
      </c>
      <c r="E87" s="3020">
        <v>0.6</v>
      </c>
      <c r="F87" s="67" t="s">
        <v>936</v>
      </c>
      <c r="G87" s="372">
        <v>2</v>
      </c>
      <c r="H87" s="979">
        <v>1</v>
      </c>
      <c r="I87" s="979"/>
      <c r="J87" s="979">
        <v>1</v>
      </c>
      <c r="K87" s="979"/>
      <c r="L87" s="163"/>
      <c r="M87" s="163"/>
      <c r="N87" s="163"/>
      <c r="O87" s="163"/>
      <c r="P87" s="53">
        <f t="shared" ref="P87" si="4">(SUM(L87:O87)/SUM(H87:K87))</f>
        <v>0</v>
      </c>
      <c r="Q87" s="183"/>
      <c r="R87" s="461">
        <v>25000</v>
      </c>
      <c r="S87" s="462"/>
      <c r="T87" s="1330">
        <f t="shared" ref="T87" si="5">R87-S87</f>
        <v>25000</v>
      </c>
      <c r="U87" s="1245"/>
      <c r="V87" s="188"/>
      <c r="W87" s="401"/>
      <c r="X87" s="401"/>
      <c r="Y87" s="189"/>
      <c r="Z87"/>
      <c r="AA87" s="188"/>
      <c r="AB87" s="189"/>
    </row>
    <row r="88" spans="1:28" s="592" customFormat="1" ht="25.05" customHeight="1" thickBot="1">
      <c r="A88" s="3048"/>
      <c r="B88" s="3018"/>
      <c r="C88" s="3015"/>
      <c r="D88" s="3012"/>
      <c r="E88" s="3012"/>
      <c r="F88" s="67" t="s">
        <v>940</v>
      </c>
      <c r="G88" s="372" t="s">
        <v>991</v>
      </c>
      <c r="H88" s="979">
        <v>1</v>
      </c>
      <c r="I88" s="979">
        <v>1</v>
      </c>
      <c r="J88" s="979">
        <v>1</v>
      </c>
      <c r="K88" s="979">
        <v>1</v>
      </c>
      <c r="L88" s="163"/>
      <c r="M88" s="163"/>
      <c r="N88" s="163"/>
      <c r="O88" s="163"/>
      <c r="P88" s="53">
        <f t="shared" si="3"/>
        <v>0</v>
      </c>
      <c r="Q88" s="183"/>
      <c r="R88" s="461">
        <v>220000</v>
      </c>
      <c r="S88" s="1347">
        <v>120000</v>
      </c>
      <c r="T88" s="1330">
        <f t="shared" si="2"/>
        <v>100000</v>
      </c>
      <c r="U88" s="1245"/>
      <c r="V88" s="188"/>
      <c r="W88" s="401"/>
      <c r="X88" s="401"/>
      <c r="Y88" s="189"/>
      <c r="Z88"/>
      <c r="AA88" s="188"/>
      <c r="AB88" s="189"/>
    </row>
    <row r="89" spans="1:28" ht="34.049999999999997" customHeight="1" thickBot="1">
      <c r="A89" s="3048"/>
      <c r="B89" s="3018"/>
      <c r="C89" s="3015"/>
      <c r="D89" s="3012"/>
      <c r="E89" s="3012"/>
      <c r="F89" s="67" t="s">
        <v>941</v>
      </c>
      <c r="G89" s="372" t="s">
        <v>989</v>
      </c>
      <c r="H89" s="979">
        <v>12</v>
      </c>
      <c r="I89" s="979" t="s">
        <v>942</v>
      </c>
      <c r="J89" s="979">
        <v>12</v>
      </c>
      <c r="K89" s="979">
        <v>12</v>
      </c>
      <c r="L89" s="163"/>
      <c r="M89" s="163"/>
      <c r="N89" s="163"/>
      <c r="O89" s="163"/>
      <c r="P89" s="53">
        <f t="shared" si="3"/>
        <v>0</v>
      </c>
      <c r="Q89" s="183"/>
      <c r="R89" s="192"/>
      <c r="S89" s="458"/>
      <c r="T89" s="1330">
        <f t="shared" si="2"/>
        <v>0</v>
      </c>
      <c r="U89" s="1245"/>
      <c r="V89" s="188"/>
      <c r="W89" s="401"/>
      <c r="X89" s="401"/>
      <c r="Y89" s="189"/>
      <c r="AA89" s="188"/>
      <c r="AB89" s="189"/>
    </row>
    <row r="90" spans="1:28" s="1389" customFormat="1" ht="30" customHeight="1" thickBot="1">
      <c r="A90" s="3048"/>
      <c r="B90" s="3018"/>
      <c r="C90" s="3015"/>
      <c r="D90" s="3012"/>
      <c r="E90" s="3012"/>
      <c r="F90" s="67" t="s">
        <v>943</v>
      </c>
      <c r="G90" s="419">
        <v>2</v>
      </c>
      <c r="H90" s="979">
        <v>1</v>
      </c>
      <c r="I90" s="979"/>
      <c r="J90" s="979"/>
      <c r="K90" s="979">
        <v>1</v>
      </c>
      <c r="L90" s="374"/>
      <c r="M90" s="374"/>
      <c r="N90" s="374"/>
      <c r="O90" s="374"/>
      <c r="P90" s="53">
        <f t="shared" si="3"/>
        <v>0</v>
      </c>
      <c r="Q90" s="183"/>
      <c r="R90" s="1385"/>
      <c r="S90" s="1386"/>
      <c r="T90" s="1387">
        <f t="shared" si="2"/>
        <v>0</v>
      </c>
      <c r="U90" s="1388"/>
      <c r="V90" s="327"/>
      <c r="W90" s="325"/>
      <c r="X90" s="325"/>
      <c r="Y90" s="326"/>
      <c r="AA90" s="327"/>
      <c r="AB90" s="326"/>
    </row>
    <row r="91" spans="1:28" s="1389" customFormat="1" ht="25.5" customHeight="1" thickBot="1">
      <c r="A91" s="3048"/>
      <c r="B91" s="3018"/>
      <c r="C91" s="3015"/>
      <c r="D91" s="3012"/>
      <c r="E91" s="3012"/>
      <c r="F91" s="67" t="s">
        <v>944</v>
      </c>
      <c r="G91" s="419">
        <v>1</v>
      </c>
      <c r="H91" s="979">
        <v>1</v>
      </c>
      <c r="I91" s="979"/>
      <c r="J91" s="979"/>
      <c r="K91" s="979"/>
      <c r="L91" s="374"/>
      <c r="M91" s="374"/>
      <c r="N91" s="374"/>
      <c r="O91" s="374"/>
      <c r="P91" s="53">
        <f t="shared" si="3"/>
        <v>0</v>
      </c>
      <c r="Q91" s="183"/>
      <c r="R91" s="1390">
        <v>70000</v>
      </c>
      <c r="S91" s="1386"/>
      <c r="T91" s="1387">
        <f t="shared" si="2"/>
        <v>70000</v>
      </c>
      <c r="U91" s="1388"/>
      <c r="V91" s="327"/>
      <c r="W91" s="325"/>
      <c r="X91" s="325"/>
      <c r="Y91" s="326"/>
      <c r="AA91" s="327"/>
      <c r="AB91" s="326"/>
    </row>
    <row r="92" spans="1:28" s="1389" customFormat="1" ht="25.5" customHeight="1" thickBot="1">
      <c r="A92" s="3048"/>
      <c r="B92" s="3018"/>
      <c r="C92" s="3015"/>
      <c r="D92" s="3012"/>
      <c r="E92" s="3012"/>
      <c r="F92" s="67" t="s">
        <v>945</v>
      </c>
      <c r="G92" s="371" t="s">
        <v>989</v>
      </c>
      <c r="H92" s="979">
        <v>12</v>
      </c>
      <c r="I92" s="979">
        <v>12</v>
      </c>
      <c r="J92" s="979">
        <v>12</v>
      </c>
      <c r="K92" s="979">
        <v>12</v>
      </c>
      <c r="L92" s="374"/>
      <c r="M92" s="374"/>
      <c r="N92" s="374"/>
      <c r="O92" s="374"/>
      <c r="P92" s="53">
        <f t="shared" si="3"/>
        <v>0</v>
      </c>
      <c r="Q92" s="183"/>
      <c r="R92" s="1390">
        <v>80000</v>
      </c>
      <c r="S92" s="1386"/>
      <c r="T92" s="1387">
        <f t="shared" si="2"/>
        <v>80000</v>
      </c>
      <c r="U92" s="1388"/>
      <c r="V92" s="327"/>
      <c r="W92" s="325"/>
      <c r="X92" s="325"/>
      <c r="Y92" s="326"/>
      <c r="AA92" s="327"/>
      <c r="AB92" s="326"/>
    </row>
    <row r="93" spans="1:28" ht="27.45" customHeight="1">
      <c r="A93" s="3048"/>
      <c r="B93" s="3018"/>
      <c r="C93" s="3015"/>
      <c r="D93" s="3012"/>
      <c r="E93" s="3012"/>
      <c r="F93" s="373" t="s">
        <v>946</v>
      </c>
      <c r="G93" s="874">
        <v>2</v>
      </c>
      <c r="H93" s="979">
        <v>1</v>
      </c>
      <c r="I93" s="979"/>
      <c r="J93" s="979"/>
      <c r="K93" s="979">
        <v>1</v>
      </c>
      <c r="L93" s="163"/>
      <c r="M93" s="163"/>
      <c r="N93" s="163"/>
      <c r="O93" s="163"/>
      <c r="P93" s="1255">
        <f t="shared" si="3"/>
        <v>0</v>
      </c>
      <c r="Q93" s="1414"/>
      <c r="R93" s="1333">
        <v>50000</v>
      </c>
      <c r="S93" s="1334"/>
      <c r="T93" s="1335">
        <f t="shared" si="2"/>
        <v>50000</v>
      </c>
      <c r="U93" s="1245"/>
      <c r="V93" s="1317"/>
      <c r="W93" s="1318"/>
      <c r="X93" s="1318"/>
      <c r="Y93" s="1319"/>
      <c r="AA93" s="1317"/>
      <c r="AB93" s="1319"/>
    </row>
    <row r="94" spans="1:28" s="1325" customFormat="1" ht="27.45" customHeight="1" thickBot="1">
      <c r="A94" s="3048"/>
      <c r="B94" s="3022"/>
      <c r="C94" s="3016"/>
      <c r="D94" s="3013"/>
      <c r="E94" s="3013"/>
      <c r="F94" s="490" t="s">
        <v>947</v>
      </c>
      <c r="G94" s="411">
        <v>1</v>
      </c>
      <c r="H94" s="993"/>
      <c r="I94" s="993"/>
      <c r="J94" s="993">
        <v>1</v>
      </c>
      <c r="K94" s="993"/>
      <c r="L94" s="164"/>
      <c r="M94" s="164"/>
      <c r="N94" s="164"/>
      <c r="O94" s="164"/>
      <c r="P94" s="184">
        <f t="shared" si="3"/>
        <v>0</v>
      </c>
      <c r="Q94" s="1415"/>
      <c r="R94" s="1336">
        <v>80000</v>
      </c>
      <c r="S94" s="1382">
        <v>50000</v>
      </c>
      <c r="T94" s="1338">
        <f t="shared" si="2"/>
        <v>30000</v>
      </c>
      <c r="U94" s="1324"/>
      <c r="V94" s="343"/>
      <c r="W94" s="93"/>
      <c r="X94" s="93"/>
      <c r="Y94" s="342"/>
      <c r="AA94" s="343"/>
      <c r="AB94" s="342"/>
    </row>
    <row r="95" spans="1:28" ht="25.5" customHeight="1" thickBot="1">
      <c r="A95" s="3048"/>
      <c r="B95" s="3049" t="s">
        <v>948</v>
      </c>
      <c r="C95" s="3050" t="s">
        <v>949</v>
      </c>
      <c r="D95" s="3051">
        <v>0.13</v>
      </c>
      <c r="E95" s="3052">
        <v>0.45</v>
      </c>
      <c r="F95" s="373" t="s">
        <v>950</v>
      </c>
      <c r="G95" s="874"/>
      <c r="H95" s="979"/>
      <c r="I95" s="979">
        <v>1</v>
      </c>
      <c r="J95" s="979">
        <v>1</v>
      </c>
      <c r="K95" s="979">
        <v>1</v>
      </c>
      <c r="L95" s="163"/>
      <c r="M95" s="163"/>
      <c r="N95" s="163"/>
      <c r="O95" s="163"/>
      <c r="P95" s="53">
        <f t="shared" ref="P95:P97" si="6">(SUM(L95:O95)/SUM(H95:K95))</f>
        <v>0</v>
      </c>
      <c r="Q95" s="183"/>
      <c r="R95" s="468">
        <v>20000</v>
      </c>
      <c r="S95" s="1276"/>
      <c r="T95" s="1341">
        <f t="shared" si="2"/>
        <v>20000</v>
      </c>
      <c r="U95" s="1245"/>
      <c r="V95" s="341"/>
      <c r="W95" s="300"/>
      <c r="X95" s="300"/>
      <c r="Y95" s="305"/>
      <c r="AA95" s="341"/>
      <c r="AB95" s="305"/>
    </row>
    <row r="96" spans="1:28" ht="25.5" customHeight="1">
      <c r="A96" s="3048"/>
      <c r="B96" s="3049"/>
      <c r="C96" s="3050"/>
      <c r="D96" s="3051"/>
      <c r="E96" s="3052"/>
      <c r="F96" s="1326" t="s">
        <v>951</v>
      </c>
      <c r="G96" s="1316"/>
      <c r="H96" s="1058"/>
      <c r="I96" s="1058">
        <v>1</v>
      </c>
      <c r="J96" s="1058"/>
      <c r="K96" s="1058"/>
      <c r="L96" s="313"/>
      <c r="M96" s="313"/>
      <c r="N96" s="313"/>
      <c r="O96" s="313"/>
      <c r="P96" s="1255">
        <f t="shared" si="6"/>
        <v>0</v>
      </c>
      <c r="Q96" s="1414"/>
      <c r="R96" s="1333">
        <v>10000</v>
      </c>
      <c r="S96" s="1334"/>
      <c r="T96" s="1335">
        <f t="shared" si="2"/>
        <v>10000</v>
      </c>
      <c r="U96" s="1245"/>
      <c r="V96" s="1317"/>
      <c r="W96" s="1318"/>
      <c r="X96" s="1318"/>
      <c r="Y96" s="1319"/>
      <c r="AA96" s="1317"/>
      <c r="AB96" s="1319"/>
    </row>
    <row r="97" spans="1:28" s="26" customFormat="1" ht="25.5" customHeight="1" thickBot="1">
      <c r="A97" s="3048"/>
      <c r="B97" s="3049"/>
      <c r="C97" s="3050"/>
      <c r="D97" s="3051"/>
      <c r="E97" s="3052"/>
      <c r="F97" s="379" t="s">
        <v>952</v>
      </c>
      <c r="G97" s="874"/>
      <c r="H97" s="979">
        <v>1</v>
      </c>
      <c r="I97" s="979">
        <v>1</v>
      </c>
      <c r="J97" s="979">
        <v>1</v>
      </c>
      <c r="K97" s="979">
        <v>1</v>
      </c>
      <c r="L97" s="163"/>
      <c r="M97" s="163"/>
      <c r="N97" s="163"/>
      <c r="O97" s="163"/>
      <c r="P97" s="53">
        <f t="shared" si="6"/>
        <v>0</v>
      </c>
      <c r="Q97" s="53"/>
      <c r="R97" s="458">
        <v>24000</v>
      </c>
      <c r="S97" s="83"/>
      <c r="T97" s="458">
        <f t="shared" si="2"/>
        <v>24000</v>
      </c>
      <c r="U97" s="54"/>
    </row>
    <row r="98" spans="1:28" ht="25.5" hidden="1" customHeight="1" thickBot="1">
      <c r="A98" s="3048"/>
      <c r="B98" s="3049"/>
      <c r="C98" s="3050"/>
      <c r="D98" s="3051"/>
      <c r="E98" s="3052"/>
      <c r="F98" s="1320"/>
      <c r="G98" s="1321"/>
      <c r="H98" s="1011"/>
      <c r="I98" s="1011"/>
      <c r="J98" s="1011"/>
      <c r="K98" s="1011"/>
      <c r="L98" s="166"/>
      <c r="M98" s="166"/>
      <c r="N98" s="166"/>
      <c r="O98" s="166"/>
      <c r="P98" s="55"/>
      <c r="Q98" s="1413"/>
      <c r="R98" s="1339"/>
      <c r="S98" s="1276"/>
      <c r="T98" s="1341">
        <f t="shared" si="2"/>
        <v>0</v>
      </c>
      <c r="U98" s="1245"/>
      <c r="V98" s="341"/>
      <c r="W98" s="300"/>
      <c r="X98" s="300"/>
      <c r="Y98" s="305"/>
      <c r="AA98" s="341"/>
      <c r="AB98" s="305"/>
    </row>
    <row r="99" spans="1:28" ht="25.5" customHeight="1" thickBot="1">
      <c r="A99" s="3048"/>
      <c r="B99" s="3017" t="s">
        <v>953</v>
      </c>
      <c r="C99" s="3027" t="s">
        <v>954</v>
      </c>
      <c r="D99" s="3024">
        <v>0.16</v>
      </c>
      <c r="E99" s="3020">
        <v>0.45</v>
      </c>
      <c r="F99" s="379" t="s">
        <v>955</v>
      </c>
      <c r="G99" s="805"/>
      <c r="H99" s="979"/>
      <c r="I99" s="979">
        <v>1</v>
      </c>
      <c r="J99" s="979"/>
      <c r="K99" s="979"/>
      <c r="L99" s="163"/>
      <c r="M99" s="163"/>
      <c r="N99" s="163"/>
      <c r="O99" s="163"/>
      <c r="P99" s="53">
        <f t="shared" si="3"/>
        <v>0</v>
      </c>
      <c r="Q99" s="183"/>
      <c r="R99" s="468">
        <v>25000</v>
      </c>
      <c r="S99" s="458">
        <v>20000</v>
      </c>
      <c r="T99" s="1330">
        <f t="shared" si="2"/>
        <v>5000</v>
      </c>
      <c r="U99" s="1245"/>
      <c r="V99" s="188"/>
      <c r="W99" s="401"/>
      <c r="X99" s="401"/>
      <c r="Y99" s="189"/>
      <c r="AA99" s="188"/>
      <c r="AB99" s="189"/>
    </row>
    <row r="100" spans="1:28" ht="25.5" customHeight="1" thickBot="1">
      <c r="A100" s="3048"/>
      <c r="B100" s="3018"/>
      <c r="C100" s="3028"/>
      <c r="D100" s="3025"/>
      <c r="E100" s="3012"/>
      <c r="F100" s="379" t="s">
        <v>956</v>
      </c>
      <c r="G100" s="805"/>
      <c r="H100" s="979"/>
      <c r="I100" s="979"/>
      <c r="J100" s="979">
        <v>1</v>
      </c>
      <c r="K100" s="979"/>
      <c r="L100" s="163"/>
      <c r="M100" s="163"/>
      <c r="N100" s="163"/>
      <c r="O100" s="163"/>
      <c r="P100" s="53">
        <f t="shared" si="3"/>
        <v>0</v>
      </c>
      <c r="Q100" s="183"/>
      <c r="R100" s="468">
        <v>5000</v>
      </c>
      <c r="S100" s="458">
        <v>0</v>
      </c>
      <c r="T100" s="1330">
        <f t="shared" si="2"/>
        <v>5000</v>
      </c>
      <c r="U100" s="1245"/>
      <c r="V100" s="188"/>
      <c r="W100" s="401"/>
      <c r="X100" s="401"/>
      <c r="Y100" s="189"/>
      <c r="AA100" s="188"/>
      <c r="AB100" s="189"/>
    </row>
    <row r="101" spans="1:28" ht="25.5" customHeight="1" thickBot="1">
      <c r="A101" s="3048"/>
      <c r="B101" s="3018"/>
      <c r="C101" s="3028"/>
      <c r="D101" s="3025"/>
      <c r="E101" s="3012"/>
      <c r="F101" s="26" t="s">
        <v>957</v>
      </c>
      <c r="G101" s="805"/>
      <c r="H101" s="979"/>
      <c r="I101" s="979">
        <v>1</v>
      </c>
      <c r="J101" s="979"/>
      <c r="K101" s="979"/>
      <c r="L101" s="163"/>
      <c r="M101" s="163"/>
      <c r="N101" s="163"/>
      <c r="O101" s="163"/>
      <c r="P101" s="53">
        <f t="shared" si="3"/>
        <v>0</v>
      </c>
      <c r="Q101" s="183"/>
      <c r="R101" s="468">
        <v>5000</v>
      </c>
      <c r="S101" s="458">
        <v>0</v>
      </c>
      <c r="T101" s="1330">
        <f t="shared" si="2"/>
        <v>5000</v>
      </c>
      <c r="U101" s="1245"/>
      <c r="V101" s="188"/>
      <c r="W101" s="401"/>
      <c r="X101" s="401"/>
      <c r="Y101" s="189"/>
      <c r="AA101" s="188"/>
      <c r="AB101" s="189"/>
    </row>
    <row r="102" spans="1:28" ht="25.5" customHeight="1" thickBot="1">
      <c r="A102" s="3048"/>
      <c r="B102" s="3018"/>
      <c r="C102" s="3028"/>
      <c r="D102" s="3025"/>
      <c r="E102" s="3012"/>
      <c r="F102" s="26" t="s">
        <v>958</v>
      </c>
      <c r="G102" s="805"/>
      <c r="H102" s="979"/>
      <c r="I102" s="979">
        <v>1</v>
      </c>
      <c r="J102" s="979"/>
      <c r="K102" s="979"/>
      <c r="L102" s="163"/>
      <c r="M102" s="163"/>
      <c r="N102" s="163"/>
      <c r="O102" s="163"/>
      <c r="P102" s="53">
        <f t="shared" si="3"/>
        <v>0</v>
      </c>
      <c r="Q102" s="183"/>
      <c r="R102" s="468">
        <v>5000</v>
      </c>
      <c r="S102" s="458">
        <v>0</v>
      </c>
      <c r="T102" s="1330">
        <f t="shared" si="2"/>
        <v>5000</v>
      </c>
      <c r="U102" s="1245"/>
      <c r="V102" s="188"/>
      <c r="W102" s="401"/>
      <c r="X102" s="401"/>
      <c r="Y102" s="189"/>
      <c r="AA102" s="188"/>
      <c r="AB102" s="189"/>
    </row>
    <row r="103" spans="1:28" ht="25.5" customHeight="1" thickBot="1">
      <c r="A103" s="3048"/>
      <c r="B103" s="3019"/>
      <c r="C103" s="3029"/>
      <c r="D103" s="3026"/>
      <c r="E103" s="3023"/>
      <c r="F103" s="373" t="s">
        <v>959</v>
      </c>
      <c r="G103" s="805"/>
      <c r="H103" s="979">
        <v>3</v>
      </c>
      <c r="I103" s="979">
        <v>3</v>
      </c>
      <c r="J103" s="979">
        <v>3</v>
      </c>
      <c r="K103" s="979">
        <v>2</v>
      </c>
      <c r="L103" s="163"/>
      <c r="M103" s="163"/>
      <c r="N103" s="163"/>
      <c r="O103" s="163"/>
      <c r="P103" s="53">
        <f t="shared" si="3"/>
        <v>0</v>
      </c>
      <c r="Q103" s="183"/>
      <c r="R103" s="468">
        <v>60000</v>
      </c>
      <c r="S103" s="458">
        <v>0</v>
      </c>
      <c r="T103" s="1330">
        <f t="shared" si="2"/>
        <v>60000</v>
      </c>
      <c r="U103" s="1245"/>
      <c r="V103" s="188"/>
      <c r="W103" s="401"/>
      <c r="X103" s="401"/>
      <c r="Y103" s="189"/>
      <c r="AA103" s="188"/>
      <c r="AB103" s="189"/>
    </row>
    <row r="104" spans="1:28" s="1252" customFormat="1" ht="7.5" customHeight="1" thickBot="1">
      <c r="A104" s="1251"/>
      <c r="F104" s="158"/>
      <c r="G104" s="1391"/>
      <c r="H104" s="1015"/>
      <c r="I104" s="1015"/>
      <c r="J104" s="1015"/>
      <c r="K104" s="1015"/>
      <c r="L104" s="100"/>
      <c r="M104" s="100"/>
      <c r="N104" s="100"/>
      <c r="O104" s="100"/>
      <c r="P104" s="182"/>
      <c r="Q104" s="1416"/>
      <c r="R104" s="1392"/>
      <c r="S104" s="1393"/>
      <c r="T104" s="1282">
        <f t="shared" si="2"/>
        <v>0</v>
      </c>
      <c r="U104" s="1283"/>
      <c r="V104" s="1284"/>
      <c r="W104" s="1285"/>
      <c r="X104" s="1285"/>
      <c r="Y104" s="1286"/>
      <c r="Z104" s="158"/>
      <c r="AA104" s="1284"/>
      <c r="AB104" s="1286"/>
    </row>
    <row r="105" spans="1:28" s="1" customFormat="1" ht="26.55" customHeight="1" thickBot="1">
      <c r="A105" s="3040" t="s">
        <v>960</v>
      </c>
      <c r="B105" s="3037" t="s">
        <v>117</v>
      </c>
      <c r="C105" s="3037" t="s">
        <v>118</v>
      </c>
      <c r="D105" s="3044">
        <v>0.72</v>
      </c>
      <c r="E105" s="3046">
        <v>0.95</v>
      </c>
      <c r="F105" s="428" t="s">
        <v>967</v>
      </c>
      <c r="G105" s="1394">
        <v>1</v>
      </c>
      <c r="H105" s="1140"/>
      <c r="I105" s="1140"/>
      <c r="J105" s="1140"/>
      <c r="K105" s="1140">
        <v>1</v>
      </c>
      <c r="L105" s="2"/>
      <c r="M105" s="2"/>
      <c r="N105" s="2"/>
      <c r="O105" s="2"/>
      <c r="P105" s="53">
        <f t="shared" si="3"/>
        <v>0</v>
      </c>
      <c r="Q105" s="183"/>
      <c r="R105" s="1348"/>
      <c r="S105" s="1349"/>
      <c r="T105" s="1330"/>
      <c r="U105" s="1354"/>
      <c r="V105" s="1216"/>
      <c r="W105" s="1217"/>
      <c r="X105" s="1217"/>
      <c r="Y105" s="1218"/>
      <c r="AA105" s="1216"/>
      <c r="AB105" s="1218"/>
    </row>
    <row r="106" spans="1:28" s="1263" customFormat="1" ht="38.25" customHeight="1">
      <c r="A106" s="3040"/>
      <c r="B106" s="3037"/>
      <c r="C106" s="3037"/>
      <c r="D106" s="3044"/>
      <c r="E106" s="3046"/>
      <c r="F106" s="1262" t="s">
        <v>961</v>
      </c>
      <c r="G106" s="1403" t="s">
        <v>1004</v>
      </c>
      <c r="H106" s="1058"/>
      <c r="I106" s="1058">
        <v>1</v>
      </c>
      <c r="J106" s="1058"/>
      <c r="K106" s="1058">
        <v>1</v>
      </c>
      <c r="L106" s="313"/>
      <c r="M106" s="313"/>
      <c r="N106" s="313"/>
      <c r="O106" s="313"/>
      <c r="P106" s="1255">
        <f t="shared" si="3"/>
        <v>0</v>
      </c>
      <c r="Q106" s="1414"/>
      <c r="R106" s="1395"/>
      <c r="S106" s="1396"/>
      <c r="T106" s="1335">
        <f t="shared" si="2"/>
        <v>0</v>
      </c>
      <c r="U106" s="1245"/>
      <c r="V106" s="1317"/>
      <c r="W106" s="1318"/>
      <c r="X106" s="1318"/>
      <c r="Y106" s="1319"/>
      <c r="Z106"/>
      <c r="AA106" s="1317"/>
      <c r="AB106" s="1319"/>
    </row>
    <row r="107" spans="1:28" s="1402" customFormat="1" ht="38.25" customHeight="1" thickBot="1">
      <c r="A107" s="3040"/>
      <c r="B107" s="3038"/>
      <c r="C107" s="3039"/>
      <c r="D107" s="3045"/>
      <c r="E107" s="3047"/>
      <c r="F107" s="490" t="s">
        <v>962</v>
      </c>
      <c r="G107" s="1404" t="s">
        <v>1004</v>
      </c>
      <c r="H107" s="993"/>
      <c r="I107" s="993">
        <v>1</v>
      </c>
      <c r="J107" s="993"/>
      <c r="K107" s="993">
        <v>1</v>
      </c>
      <c r="L107" s="164"/>
      <c r="M107" s="164"/>
      <c r="N107" s="164"/>
      <c r="O107" s="164"/>
      <c r="P107" s="184">
        <f t="shared" si="3"/>
        <v>0</v>
      </c>
      <c r="Q107" s="1415"/>
      <c r="R107" s="1400"/>
      <c r="S107" s="1401"/>
      <c r="T107" s="1338">
        <f t="shared" si="2"/>
        <v>0</v>
      </c>
      <c r="U107" s="1324"/>
      <c r="V107" s="343"/>
      <c r="W107" s="93"/>
      <c r="X107" s="93"/>
      <c r="Y107" s="342"/>
      <c r="Z107" s="1325"/>
      <c r="AA107" s="343"/>
      <c r="AB107" s="342"/>
    </row>
    <row r="108" spans="1:28" s="1263" customFormat="1" ht="38.25" customHeight="1" thickBot="1">
      <c r="A108" s="3040"/>
      <c r="B108" s="3027" t="s">
        <v>119</v>
      </c>
      <c r="C108" s="3035" t="s">
        <v>120</v>
      </c>
      <c r="D108" s="3033">
        <v>0.7</v>
      </c>
      <c r="E108" s="3030">
        <v>0.95</v>
      </c>
      <c r="F108" s="1262" t="s">
        <v>963</v>
      </c>
      <c r="G108" s="1308" t="s">
        <v>991</v>
      </c>
      <c r="H108" s="1011">
        <v>1</v>
      </c>
      <c r="I108" s="1011">
        <v>1</v>
      </c>
      <c r="J108" s="1011">
        <v>1</v>
      </c>
      <c r="K108" s="1011">
        <v>1</v>
      </c>
      <c r="L108" s="166"/>
      <c r="M108" s="166"/>
      <c r="N108" s="166"/>
      <c r="O108" s="166"/>
      <c r="P108" s="55">
        <f t="shared" si="3"/>
        <v>0</v>
      </c>
      <c r="Q108" s="1413"/>
      <c r="R108" s="1397"/>
      <c r="S108" s="1398"/>
      <c r="T108" s="1341">
        <f t="shared" si="2"/>
        <v>0</v>
      </c>
      <c r="U108" s="1245"/>
      <c r="V108" s="341"/>
      <c r="W108" s="300"/>
      <c r="X108" s="300"/>
      <c r="Y108" s="305"/>
      <c r="Z108"/>
      <c r="AA108" s="341"/>
      <c r="AB108" s="305"/>
    </row>
    <row r="109" spans="1:28" s="1263" customFormat="1" ht="37.5" customHeight="1" thickBot="1">
      <c r="A109" s="3040"/>
      <c r="B109" s="3028"/>
      <c r="C109" s="3028"/>
      <c r="D109" s="3025"/>
      <c r="E109" s="3031"/>
      <c r="F109" s="379" t="s">
        <v>964</v>
      </c>
      <c r="G109" s="186">
        <v>4</v>
      </c>
      <c r="H109" s="979">
        <v>1</v>
      </c>
      <c r="I109" s="979">
        <v>1</v>
      </c>
      <c r="J109" s="979">
        <v>1</v>
      </c>
      <c r="K109" s="979">
        <v>1</v>
      </c>
      <c r="L109" s="163"/>
      <c r="M109" s="163"/>
      <c r="N109" s="163"/>
      <c r="O109" s="163"/>
      <c r="P109" s="53">
        <f t="shared" si="3"/>
        <v>0</v>
      </c>
      <c r="Q109" s="183"/>
      <c r="R109" s="1350">
        <v>20000</v>
      </c>
      <c r="S109" s="1349"/>
      <c r="T109" s="1330">
        <f t="shared" si="2"/>
        <v>20000</v>
      </c>
      <c r="U109" s="1245"/>
      <c r="V109" s="188"/>
      <c r="W109" s="401"/>
      <c r="X109" s="401"/>
      <c r="Y109" s="189"/>
      <c r="Z109"/>
      <c r="AA109" s="188"/>
      <c r="AB109" s="189"/>
    </row>
    <row r="110" spans="1:28" s="1263" customFormat="1" ht="37.5" customHeight="1" thickBot="1">
      <c r="A110" s="3040"/>
      <c r="B110" s="3028"/>
      <c r="C110" s="3028"/>
      <c r="D110" s="3025"/>
      <c r="E110" s="3031"/>
      <c r="F110" s="428" t="s">
        <v>965</v>
      </c>
      <c r="G110" s="186">
        <v>4</v>
      </c>
      <c r="H110" s="979">
        <v>1</v>
      </c>
      <c r="I110" s="979">
        <v>1</v>
      </c>
      <c r="J110" s="979">
        <v>1</v>
      </c>
      <c r="K110" s="979">
        <v>1</v>
      </c>
      <c r="L110" s="163"/>
      <c r="M110" s="163"/>
      <c r="N110" s="163"/>
      <c r="O110" s="163"/>
      <c r="P110" s="53">
        <f t="shared" si="3"/>
        <v>0</v>
      </c>
      <c r="Q110" s="183"/>
      <c r="R110" s="1348"/>
      <c r="S110" s="1349"/>
      <c r="T110" s="1330">
        <f t="shared" si="2"/>
        <v>0</v>
      </c>
      <c r="U110" s="1245"/>
      <c r="V110" s="188"/>
      <c r="W110" s="401"/>
      <c r="X110" s="401"/>
      <c r="Y110" s="189"/>
      <c r="Z110"/>
      <c r="AA110" s="188"/>
      <c r="AB110" s="189"/>
    </row>
    <row r="111" spans="1:28" s="1263" customFormat="1" ht="37.5" customHeight="1">
      <c r="A111" s="3040"/>
      <c r="B111" s="3028"/>
      <c r="C111" s="3028"/>
      <c r="D111" s="3025"/>
      <c r="E111" s="3031"/>
      <c r="F111" s="1405" t="s">
        <v>966</v>
      </c>
      <c r="G111" s="187">
        <v>1</v>
      </c>
      <c r="H111" s="979"/>
      <c r="I111" s="979"/>
      <c r="J111" s="979"/>
      <c r="K111" s="979">
        <v>1</v>
      </c>
      <c r="L111" s="163"/>
      <c r="M111" s="163"/>
      <c r="N111" s="163"/>
      <c r="O111" s="163"/>
      <c r="P111" s="53">
        <f t="shared" si="3"/>
        <v>0</v>
      </c>
      <c r="Q111" s="183"/>
      <c r="R111" s="1350">
        <v>5000</v>
      </c>
      <c r="S111" s="1349"/>
      <c r="T111" s="1330">
        <f t="shared" si="2"/>
        <v>5000</v>
      </c>
      <c r="U111" s="1245"/>
      <c r="V111" s="188"/>
      <c r="W111" s="401"/>
      <c r="X111" s="401"/>
      <c r="Y111" s="189"/>
      <c r="Z111"/>
      <c r="AA111" s="188"/>
      <c r="AB111" s="189"/>
    </row>
    <row r="112" spans="1:28" s="1263" customFormat="1" ht="28.5" hidden="1" customHeight="1">
      <c r="A112" s="3040"/>
      <c r="B112" s="3028"/>
      <c r="C112" s="3028"/>
      <c r="D112" s="3025"/>
      <c r="E112" s="3031"/>
      <c r="F112" s="1315"/>
      <c r="G112" s="370"/>
      <c r="H112" s="1058"/>
      <c r="I112" s="1058"/>
      <c r="J112" s="1058"/>
      <c r="K112" s="1058"/>
      <c r="L112" s="313"/>
      <c r="M112" s="313"/>
      <c r="N112" s="313"/>
      <c r="O112" s="313"/>
      <c r="P112" s="1255"/>
      <c r="Q112" s="1414"/>
      <c r="R112" s="1395"/>
      <c r="S112" s="1396"/>
      <c r="T112" s="1335">
        <f t="shared" si="2"/>
        <v>0</v>
      </c>
      <c r="U112" s="1245"/>
      <c r="V112" s="1317"/>
      <c r="W112" s="1318"/>
      <c r="X112" s="1318"/>
      <c r="Y112" s="1319"/>
      <c r="Z112"/>
      <c r="AA112" s="1317"/>
      <c r="AB112" s="1319"/>
    </row>
    <row r="113" spans="1:28" s="1402" customFormat="1" ht="28.5" hidden="1" customHeight="1" thickBot="1">
      <c r="A113" s="3040"/>
      <c r="B113" s="3029"/>
      <c r="C113" s="3036"/>
      <c r="D113" s="3034"/>
      <c r="E113" s="3032"/>
      <c r="F113" s="1264"/>
      <c r="G113" s="1399"/>
      <c r="H113" s="993"/>
      <c r="I113" s="993"/>
      <c r="J113" s="993"/>
      <c r="K113" s="993"/>
      <c r="L113" s="164"/>
      <c r="M113" s="164"/>
      <c r="N113" s="164"/>
      <c r="O113" s="164"/>
      <c r="P113" s="184"/>
      <c r="Q113" s="1415"/>
      <c r="R113" s="1400"/>
      <c r="S113" s="1401"/>
      <c r="T113" s="1338">
        <f t="shared" si="2"/>
        <v>0</v>
      </c>
      <c r="U113" s="1324"/>
      <c r="V113" s="343"/>
      <c r="W113" s="93"/>
      <c r="X113" s="93"/>
      <c r="Y113" s="342"/>
      <c r="Z113" s="1325"/>
      <c r="AA113" s="343"/>
      <c r="AB113" s="342"/>
    </row>
    <row r="114" spans="1:28" s="1263" customFormat="1" ht="30.75" customHeight="1" thickBot="1">
      <c r="A114" s="3040"/>
      <c r="B114" s="2477" t="s">
        <v>121</v>
      </c>
      <c r="C114" s="3042" t="s">
        <v>122</v>
      </c>
      <c r="D114" s="3023">
        <v>0.31</v>
      </c>
      <c r="E114" s="3043" t="s">
        <v>123</v>
      </c>
      <c r="F114" s="1265" t="s">
        <v>968</v>
      </c>
      <c r="G114" s="185"/>
      <c r="H114" s="979"/>
      <c r="I114" s="979">
        <v>1</v>
      </c>
      <c r="J114" s="979"/>
      <c r="K114" s="979">
        <v>1</v>
      </c>
      <c r="L114" s="163"/>
      <c r="M114" s="163"/>
      <c r="N114" s="163"/>
      <c r="O114" s="163"/>
      <c r="P114" s="53">
        <f t="shared" ref="P114" si="7">(SUM(L114:O114)/SUM(H114:K114))</f>
        <v>0</v>
      </c>
      <c r="Q114" s="183"/>
      <c r="R114" s="1350">
        <v>10000</v>
      </c>
      <c r="S114" s="1398"/>
      <c r="T114" s="1341">
        <f t="shared" si="2"/>
        <v>10000</v>
      </c>
      <c r="U114" s="1245"/>
      <c r="V114" s="341"/>
      <c r="W114" s="300"/>
      <c r="X114" s="300"/>
      <c r="Y114" s="305"/>
      <c r="Z114"/>
      <c r="AA114" s="341"/>
      <c r="AB114" s="305"/>
    </row>
    <row r="115" spans="1:28" s="1263" customFormat="1" ht="30.75" hidden="1" customHeight="1" thickBot="1">
      <c r="A115" s="3040"/>
      <c r="B115" s="2477"/>
      <c r="C115" s="3042"/>
      <c r="D115" s="3023"/>
      <c r="E115" s="3043"/>
      <c r="F115" s="1275"/>
      <c r="G115" s="185"/>
      <c r="H115" s="979"/>
      <c r="I115" s="979"/>
      <c r="J115" s="979"/>
      <c r="K115" s="979"/>
      <c r="L115" s="163"/>
      <c r="M115" s="163"/>
      <c r="N115" s="163"/>
      <c r="O115" s="163"/>
      <c r="P115" s="53"/>
      <c r="Q115" s="183"/>
      <c r="R115" s="1348"/>
      <c r="S115" s="1349"/>
      <c r="T115" s="1330">
        <f t="shared" si="2"/>
        <v>0</v>
      </c>
      <c r="U115" s="1245"/>
      <c r="V115" s="188"/>
      <c r="W115" s="401"/>
      <c r="X115" s="401"/>
      <c r="Y115" s="189"/>
      <c r="Z115"/>
      <c r="AA115" s="188"/>
      <c r="AB115" s="189"/>
    </row>
    <row r="116" spans="1:28" s="1263" customFormat="1" ht="30.75" hidden="1" customHeight="1" thickBot="1">
      <c r="A116" s="3040"/>
      <c r="B116" s="2477"/>
      <c r="C116" s="3042"/>
      <c r="D116" s="3023"/>
      <c r="E116" s="3043"/>
      <c r="F116" s="1407"/>
      <c r="G116" s="185"/>
      <c r="H116" s="979"/>
      <c r="I116" s="979"/>
      <c r="J116" s="979"/>
      <c r="K116" s="979"/>
      <c r="L116" s="163"/>
      <c r="M116" s="163"/>
      <c r="N116" s="163"/>
      <c r="O116" s="163"/>
      <c r="P116" s="53"/>
      <c r="Q116" s="183"/>
      <c r="R116" s="1350"/>
      <c r="S116" s="1349"/>
      <c r="T116" s="1330">
        <f t="shared" ref="T116:T143" si="8">R116-S116</f>
        <v>0</v>
      </c>
      <c r="U116" s="1245"/>
      <c r="V116" s="188"/>
      <c r="W116" s="401"/>
      <c r="X116" s="401"/>
      <c r="Y116" s="189"/>
      <c r="Z116"/>
      <c r="AA116" s="188"/>
      <c r="AB116" s="189"/>
    </row>
    <row r="117" spans="1:28" ht="30.75" hidden="1" customHeight="1" thickBot="1">
      <c r="A117" s="3041"/>
      <c r="B117" s="2477"/>
      <c r="C117" s="3042"/>
      <c r="D117" s="3023"/>
      <c r="E117" s="3043"/>
      <c r="F117" s="1408"/>
      <c r="G117" s="454"/>
      <c r="H117" s="83"/>
      <c r="I117" s="83"/>
      <c r="J117" s="83"/>
      <c r="K117" s="83"/>
      <c r="L117" s="83"/>
      <c r="M117" s="83"/>
      <c r="N117" s="83"/>
      <c r="O117" s="83"/>
      <c r="P117" s="1259"/>
      <c r="Q117" s="1418"/>
      <c r="R117" s="192"/>
      <c r="S117" s="83"/>
      <c r="T117" s="1330">
        <f t="shared" si="8"/>
        <v>0</v>
      </c>
      <c r="U117" s="1245"/>
      <c r="V117" s="188"/>
      <c r="W117" s="401"/>
      <c r="X117" s="401"/>
      <c r="Y117" s="189"/>
      <c r="AA117" s="188"/>
      <c r="AB117" s="189"/>
    </row>
    <row r="118" spans="1:28" s="158" customFormat="1" ht="15.75" customHeight="1" thickBot="1">
      <c r="A118" s="414"/>
      <c r="C118" s="1409"/>
      <c r="F118" s="1406"/>
      <c r="G118" s="415"/>
      <c r="H118" s="301"/>
      <c r="I118" s="301"/>
      <c r="J118" s="301"/>
      <c r="K118" s="301"/>
      <c r="L118" s="301"/>
      <c r="M118" s="301"/>
      <c r="N118" s="301"/>
      <c r="O118" s="301"/>
      <c r="P118" s="182"/>
      <c r="Q118" s="1416"/>
      <c r="R118" s="194"/>
      <c r="S118" s="301"/>
      <c r="T118" s="1282">
        <f t="shared" si="8"/>
        <v>0</v>
      </c>
      <c r="U118" s="1283"/>
      <c r="V118" s="1284"/>
      <c r="W118" s="1285"/>
      <c r="X118" s="1285"/>
      <c r="Y118" s="1286"/>
      <c r="AA118" s="1284"/>
      <c r="AB118" s="1286"/>
    </row>
    <row r="119" spans="1:28" s="964" customFormat="1" ht="52.05" customHeight="1">
      <c r="A119" s="1266"/>
      <c r="B119" s="2870" t="s">
        <v>859</v>
      </c>
      <c r="C119" s="2871"/>
      <c r="D119" s="963"/>
      <c r="E119" s="1046"/>
      <c r="F119" s="1046" t="s">
        <v>433</v>
      </c>
      <c r="G119" s="1047">
        <v>4</v>
      </c>
      <c r="H119" s="979">
        <v>1</v>
      </c>
      <c r="I119" s="979">
        <v>1</v>
      </c>
      <c r="J119" s="979">
        <v>1</v>
      </c>
      <c r="K119" s="979">
        <v>1</v>
      </c>
      <c r="L119" s="163"/>
      <c r="M119" s="163"/>
      <c r="N119" s="163"/>
      <c r="O119" s="163"/>
      <c r="P119" s="53">
        <f t="shared" ref="P119:P123" si="9">(SUM(L119:O119)/SUM(H119:K119))</f>
        <v>0</v>
      </c>
      <c r="Q119" s="1419"/>
      <c r="R119" s="1048"/>
      <c r="S119" s="1049"/>
      <c r="T119" s="1049"/>
      <c r="U119" s="1427">
        <f t="shared" ref="U119:U123" si="10">S119-T119</f>
        <v>0</v>
      </c>
      <c r="V119" s="1428"/>
      <c r="W119" s="83"/>
      <c r="X119" s="83"/>
      <c r="Y119" s="83"/>
      <c r="Z119" s="1429"/>
      <c r="AA119" s="83"/>
      <c r="AB119" s="1430"/>
    </row>
    <row r="120" spans="1:28" s="964" customFormat="1" ht="52.05" customHeight="1">
      <c r="A120" s="1266"/>
      <c r="B120" s="2872" t="s">
        <v>860</v>
      </c>
      <c r="C120" s="2873"/>
      <c r="D120" s="963"/>
      <c r="E120" s="1050"/>
      <c r="F120" s="1050" t="s">
        <v>834</v>
      </c>
      <c r="G120" s="1051">
        <v>4</v>
      </c>
      <c r="H120" s="979">
        <v>1</v>
      </c>
      <c r="I120" s="1051">
        <v>1</v>
      </c>
      <c r="J120" s="1051">
        <v>1</v>
      </c>
      <c r="K120" s="979">
        <v>1</v>
      </c>
      <c r="L120" s="163"/>
      <c r="M120" s="163"/>
      <c r="N120" s="163"/>
      <c r="O120" s="163"/>
      <c r="P120" s="53">
        <f t="shared" si="9"/>
        <v>0</v>
      </c>
      <c r="Q120" s="1420"/>
      <c r="R120" s="1052"/>
      <c r="S120" s="1049"/>
      <c r="T120" s="1049"/>
      <c r="U120" s="1427">
        <f t="shared" si="10"/>
        <v>0</v>
      </c>
      <c r="V120" s="1428"/>
      <c r="W120" s="83"/>
      <c r="X120" s="83"/>
      <c r="Y120" s="83"/>
      <c r="Z120" s="1429"/>
      <c r="AA120" s="83"/>
      <c r="AB120" s="1430"/>
    </row>
    <row r="121" spans="1:28" s="964" customFormat="1" ht="52.05" customHeight="1">
      <c r="A121" s="1266"/>
      <c r="B121" s="2872" t="s">
        <v>861</v>
      </c>
      <c r="C121" s="2873"/>
      <c r="D121" s="963"/>
      <c r="E121" s="1053"/>
      <c r="F121" s="1053" t="s">
        <v>437</v>
      </c>
      <c r="G121" s="1054">
        <v>4</v>
      </c>
      <c r="H121" s="979">
        <v>1</v>
      </c>
      <c r="I121" s="1054">
        <v>1</v>
      </c>
      <c r="J121" s="1054">
        <v>1</v>
      </c>
      <c r="K121" s="979">
        <v>1</v>
      </c>
      <c r="L121" s="163"/>
      <c r="M121" s="163"/>
      <c r="N121" s="163"/>
      <c r="O121" s="163"/>
      <c r="P121" s="53">
        <f t="shared" si="9"/>
        <v>0</v>
      </c>
      <c r="Q121" s="1421"/>
      <c r="R121" s="1055">
        <v>250000</v>
      </c>
      <c r="S121" s="1049"/>
      <c r="T121" s="1049">
        <f>R121-S121</f>
        <v>250000</v>
      </c>
      <c r="U121" s="1427"/>
      <c r="V121" s="1428"/>
      <c r="W121" s="83"/>
      <c r="X121" s="83"/>
      <c r="Y121" s="83"/>
      <c r="Z121" s="1429"/>
      <c r="AA121" s="83"/>
      <c r="AB121" s="1430"/>
    </row>
    <row r="122" spans="1:28" s="964" customFormat="1" ht="52.05" customHeight="1">
      <c r="A122" s="1266"/>
      <c r="B122" s="2872" t="s">
        <v>862</v>
      </c>
      <c r="C122" s="2873"/>
      <c r="D122" s="963"/>
      <c r="E122" s="1056"/>
      <c r="F122" s="1056" t="s">
        <v>463</v>
      </c>
      <c r="G122" s="1057">
        <v>4</v>
      </c>
      <c r="H122" s="979">
        <v>1</v>
      </c>
      <c r="I122" s="1057">
        <v>1</v>
      </c>
      <c r="J122" s="1057">
        <v>1</v>
      </c>
      <c r="K122" s="1058">
        <v>1</v>
      </c>
      <c r="L122" s="163"/>
      <c r="M122" s="163"/>
      <c r="N122" s="163"/>
      <c r="O122" s="163"/>
      <c r="P122" s="53">
        <f t="shared" si="9"/>
        <v>0</v>
      </c>
      <c r="Q122" s="1420"/>
      <c r="R122" s="1052"/>
      <c r="S122" s="1024"/>
      <c r="T122" s="1049"/>
      <c r="U122" s="1427">
        <f t="shared" si="10"/>
        <v>0</v>
      </c>
      <c r="V122" s="1428"/>
      <c r="W122" s="83"/>
      <c r="X122" s="83"/>
      <c r="Y122" s="83"/>
      <c r="Z122" s="1429"/>
      <c r="AA122" s="83"/>
      <c r="AB122" s="1430"/>
    </row>
    <row r="123" spans="1:28" s="964" customFormat="1" ht="52.05" customHeight="1" thickBot="1">
      <c r="A123" s="1266"/>
      <c r="B123" s="2872" t="s">
        <v>863</v>
      </c>
      <c r="C123" s="2873"/>
      <c r="D123" s="963"/>
      <c r="E123" s="1059"/>
      <c r="F123" s="1059" t="s">
        <v>464</v>
      </c>
      <c r="G123" s="1057">
        <v>4</v>
      </c>
      <c r="H123" s="979">
        <v>1</v>
      </c>
      <c r="I123" s="1057">
        <v>1</v>
      </c>
      <c r="J123" s="1060">
        <v>1</v>
      </c>
      <c r="K123" s="993">
        <v>1</v>
      </c>
      <c r="L123" s="163"/>
      <c r="M123" s="163"/>
      <c r="N123" s="163"/>
      <c r="O123" s="163"/>
      <c r="P123" s="53">
        <f t="shared" si="9"/>
        <v>0</v>
      </c>
      <c r="Q123" s="1420"/>
      <c r="R123" s="1052"/>
      <c r="S123" s="1024"/>
      <c r="T123" s="1049"/>
      <c r="U123" s="1427">
        <f t="shared" si="10"/>
        <v>0</v>
      </c>
      <c r="V123" s="1428"/>
      <c r="W123" s="83"/>
      <c r="X123" s="83"/>
      <c r="Y123" s="83"/>
      <c r="Z123" s="1429"/>
      <c r="AA123" s="83"/>
      <c r="AB123" s="1430"/>
    </row>
    <row r="124" spans="1:28" s="1300" customFormat="1" ht="18.45" customHeight="1" thickBot="1">
      <c r="A124" s="1278"/>
      <c r="B124" s="1287"/>
      <c r="C124" s="1287"/>
      <c r="D124" s="1288"/>
      <c r="E124" s="1289"/>
      <c r="F124" s="1290"/>
      <c r="G124" s="1291"/>
      <c r="H124" s="1292"/>
      <c r="I124" s="1293"/>
      <c r="J124" s="1293"/>
      <c r="K124" s="1292"/>
      <c r="L124" s="1294"/>
      <c r="M124" s="1294"/>
      <c r="N124" s="1294"/>
      <c r="O124" s="1294"/>
      <c r="P124" s="1295"/>
      <c r="Q124" s="1422"/>
      <c r="R124" s="1279"/>
      <c r="S124" s="1351"/>
      <c r="T124" s="1280"/>
      <c r="U124" s="1299"/>
      <c r="W124" s="1301"/>
      <c r="X124" s="1302"/>
      <c r="Y124" s="1303"/>
      <c r="Z124" s="1304"/>
      <c r="AA124" s="1304"/>
      <c r="AB124" s="1304"/>
    </row>
    <row r="125" spans="1:28" ht="24" customHeight="1" thickBot="1">
      <c r="A125" s="3010" t="s">
        <v>124</v>
      </c>
      <c r="C125" s="1268"/>
      <c r="F125" s="1277" t="s">
        <v>969</v>
      </c>
      <c r="G125" s="413"/>
      <c r="H125" s="300"/>
      <c r="I125" s="300"/>
      <c r="J125" s="300"/>
      <c r="K125" s="300"/>
      <c r="L125" s="300"/>
      <c r="M125" s="300"/>
      <c r="N125" s="300"/>
      <c r="O125" s="300"/>
      <c r="P125" s="305"/>
      <c r="Q125" s="57"/>
      <c r="R125" s="1339">
        <v>30000</v>
      </c>
      <c r="S125" s="1276"/>
      <c r="T125" s="1341">
        <f t="shared" si="8"/>
        <v>30000</v>
      </c>
      <c r="U125" s="1245"/>
      <c r="V125" s="341"/>
      <c r="W125" s="300"/>
      <c r="X125" s="300"/>
      <c r="Y125" s="305"/>
      <c r="AA125" s="341"/>
      <c r="AB125" s="305"/>
    </row>
    <row r="126" spans="1:28" ht="24" customHeight="1" thickBot="1">
      <c r="A126" s="3010"/>
      <c r="C126" s="1268"/>
      <c r="F126" s="1269" t="s">
        <v>970</v>
      </c>
      <c r="G126" s="399"/>
      <c r="H126" s="26"/>
      <c r="I126" s="26"/>
      <c r="J126" s="26"/>
      <c r="K126" s="26"/>
      <c r="L126" s="26"/>
      <c r="M126" s="26"/>
      <c r="N126" s="26"/>
      <c r="O126" s="26"/>
      <c r="P126" s="191"/>
      <c r="Q126" s="1423"/>
      <c r="R126" s="468">
        <v>100000</v>
      </c>
      <c r="S126" s="83"/>
      <c r="T126" s="1330">
        <f t="shared" si="8"/>
        <v>100000</v>
      </c>
      <c r="U126" s="1245"/>
      <c r="V126" s="188"/>
      <c r="W126" s="401"/>
      <c r="X126" s="401"/>
      <c r="Y126" s="189"/>
      <c r="AA126" s="188"/>
      <c r="AB126" s="189"/>
    </row>
    <row r="127" spans="1:28" ht="24" customHeight="1" thickBot="1">
      <c r="A127" s="3010"/>
      <c r="C127" s="1268"/>
      <c r="F127" s="1265" t="s">
        <v>9</v>
      </c>
      <c r="G127" s="399"/>
      <c r="H127" s="26"/>
      <c r="I127" s="26"/>
      <c r="J127" s="26"/>
      <c r="K127" s="26"/>
      <c r="L127" s="26"/>
      <c r="M127" s="26"/>
      <c r="N127" s="26"/>
      <c r="O127" s="26"/>
      <c r="P127" s="191"/>
      <c r="Q127" s="1423"/>
      <c r="R127" s="468">
        <v>50000</v>
      </c>
      <c r="S127" s="83"/>
      <c r="T127" s="1330">
        <f t="shared" si="8"/>
        <v>50000</v>
      </c>
      <c r="U127" s="1245"/>
      <c r="V127" s="188"/>
      <c r="W127" s="401"/>
      <c r="X127" s="401"/>
      <c r="Y127" s="189"/>
      <c r="AA127" s="188"/>
      <c r="AB127" s="189"/>
    </row>
    <row r="128" spans="1:28" ht="24" customHeight="1" thickBot="1">
      <c r="A128" s="3010"/>
      <c r="C128" s="1268"/>
      <c r="F128" s="1265" t="s">
        <v>971</v>
      </c>
      <c r="G128" s="399"/>
      <c r="H128" s="26"/>
      <c r="I128" s="26"/>
      <c r="J128" s="26"/>
      <c r="K128" s="26"/>
      <c r="L128" s="26"/>
      <c r="M128" s="26"/>
      <c r="N128" s="26"/>
      <c r="O128" s="26"/>
      <c r="P128" s="191"/>
      <c r="Q128" s="1423"/>
      <c r="R128" s="468">
        <v>100000</v>
      </c>
      <c r="S128" s="83"/>
      <c r="T128" s="1330">
        <f t="shared" si="8"/>
        <v>100000</v>
      </c>
      <c r="U128" s="1245"/>
      <c r="V128" s="188"/>
      <c r="W128" s="401"/>
      <c r="X128" s="401"/>
      <c r="Y128" s="189"/>
      <c r="AA128" s="188"/>
      <c r="AB128" s="189"/>
    </row>
    <row r="129" spans="1:28" ht="24" customHeight="1" thickBot="1">
      <c r="A129" s="3010"/>
      <c r="C129" s="1268"/>
      <c r="F129" s="1265" t="s">
        <v>972</v>
      </c>
      <c r="G129" s="399"/>
      <c r="H129" s="26"/>
      <c r="I129" s="26"/>
      <c r="J129" s="26"/>
      <c r="K129" s="26"/>
      <c r="L129" s="26"/>
      <c r="M129" s="26"/>
      <c r="N129" s="26"/>
      <c r="O129" s="26"/>
      <c r="P129" s="191"/>
      <c r="Q129" s="1423"/>
      <c r="R129" s="468">
        <v>50000</v>
      </c>
      <c r="S129" s="83"/>
      <c r="T129" s="1330">
        <f t="shared" si="8"/>
        <v>50000</v>
      </c>
      <c r="U129" s="1245"/>
      <c r="V129" s="188"/>
      <c r="W129" s="401"/>
      <c r="X129" s="401"/>
      <c r="Y129" s="189"/>
      <c r="AA129" s="188"/>
      <c r="AB129" s="189"/>
    </row>
    <row r="130" spans="1:28" ht="24" customHeight="1" thickBot="1">
      <c r="A130" s="3010"/>
      <c r="C130" s="1268"/>
      <c r="F130" s="380" t="s">
        <v>973</v>
      </c>
      <c r="G130" s="399"/>
      <c r="H130" s="26"/>
      <c r="I130" s="26"/>
      <c r="J130" s="26"/>
      <c r="K130" s="26"/>
      <c r="L130" s="26"/>
      <c r="M130" s="26"/>
      <c r="N130" s="26"/>
      <c r="O130" s="26"/>
      <c r="P130" s="191"/>
      <c r="Q130" s="1423"/>
      <c r="R130" s="468">
        <v>36000</v>
      </c>
      <c r="S130" s="83"/>
      <c r="T130" s="1330">
        <f t="shared" si="8"/>
        <v>36000</v>
      </c>
      <c r="U130" s="1245"/>
      <c r="V130" s="188"/>
      <c r="W130" s="401"/>
      <c r="X130" s="401"/>
      <c r="Y130" s="189"/>
      <c r="AA130" s="188"/>
      <c r="AB130" s="189"/>
    </row>
    <row r="131" spans="1:28" ht="24" customHeight="1" thickBot="1">
      <c r="A131" s="3010"/>
      <c r="C131" s="1268"/>
      <c r="F131" s="867" t="s">
        <v>974</v>
      </c>
      <c r="G131" s="399"/>
      <c r="H131" s="26"/>
      <c r="I131" s="26"/>
      <c r="J131" s="26"/>
      <c r="K131" s="26"/>
      <c r="L131" s="26"/>
      <c r="M131" s="26"/>
      <c r="N131" s="26"/>
      <c r="O131" s="26"/>
      <c r="P131" s="191"/>
      <c r="Q131" s="1423"/>
      <c r="R131" s="468">
        <v>50000</v>
      </c>
      <c r="S131" s="83"/>
      <c r="T131" s="1330">
        <f t="shared" si="8"/>
        <v>50000</v>
      </c>
      <c r="U131" s="1245"/>
      <c r="V131" s="188"/>
      <c r="W131" s="401"/>
      <c r="X131" s="401"/>
      <c r="Y131" s="189"/>
      <c r="AA131" s="188"/>
      <c r="AB131" s="189"/>
    </row>
    <row r="132" spans="1:28" ht="24" customHeight="1" thickBot="1">
      <c r="A132" s="3010"/>
      <c r="C132" s="1268"/>
      <c r="F132" s="1270" t="s">
        <v>975</v>
      </c>
      <c r="G132" s="399"/>
      <c r="H132" s="26"/>
      <c r="I132" s="26"/>
      <c r="J132" s="26"/>
      <c r="K132" s="26"/>
      <c r="L132" s="26"/>
      <c r="M132" s="26"/>
      <c r="N132" s="26"/>
      <c r="O132" s="26"/>
      <c r="P132" s="191"/>
      <c r="Q132" s="1423"/>
      <c r="R132" s="468">
        <v>720000</v>
      </c>
      <c r="S132" s="83"/>
      <c r="T132" s="1330">
        <f t="shared" si="8"/>
        <v>720000</v>
      </c>
      <c r="U132" s="1245"/>
      <c r="V132" s="188"/>
      <c r="W132" s="401"/>
      <c r="X132" s="401"/>
      <c r="Y132" s="189"/>
      <c r="AA132" s="188"/>
      <c r="AB132" s="189"/>
    </row>
    <row r="133" spans="1:28" ht="24" customHeight="1" thickBot="1">
      <c r="A133" s="3010"/>
      <c r="C133" s="1268"/>
      <c r="F133" s="1270" t="s">
        <v>976</v>
      </c>
      <c r="G133" s="1309"/>
      <c r="H133" s="1271"/>
      <c r="I133" s="1271"/>
      <c r="J133" s="1271"/>
      <c r="K133" s="1271"/>
      <c r="L133" s="1271"/>
      <c r="M133" s="1271"/>
      <c r="N133" s="1271"/>
      <c r="O133" s="1271"/>
      <c r="P133" s="1272"/>
      <c r="Q133" s="1424"/>
      <c r="R133" s="1350">
        <v>120000</v>
      </c>
      <c r="S133" s="1352"/>
      <c r="T133" s="1330">
        <f t="shared" si="8"/>
        <v>120000</v>
      </c>
      <c r="U133" s="1245"/>
      <c r="V133" s="188"/>
      <c r="W133" s="401"/>
      <c r="X133" s="401"/>
      <c r="Y133" s="189"/>
      <c r="AA133" s="188"/>
      <c r="AB133" s="189"/>
    </row>
    <row r="134" spans="1:28" s="1273" customFormat="1" ht="24" customHeight="1" thickBot="1">
      <c r="A134" s="3010"/>
      <c r="F134" s="1270" t="s">
        <v>977</v>
      </c>
      <c r="G134" s="399"/>
      <c r="H134" s="26"/>
      <c r="I134" s="26"/>
      <c r="J134" s="26"/>
      <c r="K134" s="26"/>
      <c r="L134" s="26"/>
      <c r="M134" s="26"/>
      <c r="N134" s="26"/>
      <c r="O134" s="26"/>
      <c r="P134" s="191"/>
      <c r="Q134" s="1423"/>
      <c r="R134" s="468">
        <v>72000</v>
      </c>
      <c r="S134" s="83"/>
      <c r="T134" s="1330">
        <f t="shared" si="8"/>
        <v>72000</v>
      </c>
      <c r="U134" s="1245"/>
      <c r="V134" s="188"/>
      <c r="W134" s="401"/>
      <c r="X134" s="401"/>
      <c r="Y134" s="189"/>
      <c r="Z134"/>
      <c r="AA134" s="188"/>
      <c r="AB134" s="189"/>
    </row>
    <row r="135" spans="1:28" ht="24" customHeight="1" thickBot="1">
      <c r="A135" s="3010"/>
      <c r="C135" s="1268"/>
      <c r="F135" s="1263" t="s">
        <v>978</v>
      </c>
      <c r="G135" s="399"/>
      <c r="H135" s="26"/>
      <c r="I135" s="26"/>
      <c r="J135" s="26"/>
      <c r="K135" s="26"/>
      <c r="L135" s="26"/>
      <c r="M135" s="26"/>
      <c r="N135" s="26"/>
      <c r="O135" s="26"/>
      <c r="P135" s="191"/>
      <c r="Q135" s="1423"/>
      <c r="R135" s="468">
        <v>50000</v>
      </c>
      <c r="S135" s="83"/>
      <c r="T135" s="1330">
        <f t="shared" si="8"/>
        <v>50000</v>
      </c>
      <c r="U135" s="1245"/>
      <c r="V135" s="188"/>
      <c r="W135" s="401"/>
      <c r="X135" s="401"/>
      <c r="Y135" s="189"/>
      <c r="AA135" s="188"/>
      <c r="AB135" s="189"/>
    </row>
    <row r="136" spans="1:28" ht="24" customHeight="1" thickBot="1">
      <c r="A136" s="3010"/>
      <c r="C136" s="1268"/>
      <c r="F136" s="1263" t="s">
        <v>979</v>
      </c>
      <c r="G136" s="1309"/>
      <c r="H136" s="1271"/>
      <c r="I136" s="1271"/>
      <c r="J136" s="1271"/>
      <c r="K136" s="1271"/>
      <c r="L136" s="1271"/>
      <c r="M136" s="1271"/>
      <c r="N136" s="1271"/>
      <c r="O136" s="1271"/>
      <c r="P136" s="1272"/>
      <c r="Q136" s="1424"/>
      <c r="R136" s="1350">
        <v>20000</v>
      </c>
      <c r="S136" s="1352"/>
      <c r="T136" s="1330">
        <f t="shared" si="8"/>
        <v>20000</v>
      </c>
      <c r="U136" s="1245"/>
      <c r="V136" s="188"/>
      <c r="W136" s="401"/>
      <c r="X136" s="401"/>
      <c r="Y136" s="189"/>
      <c r="AA136" s="188"/>
      <c r="AB136" s="189"/>
    </row>
    <row r="137" spans="1:28" s="1273" customFormat="1" ht="24" customHeight="1" thickBot="1">
      <c r="A137" s="3010"/>
      <c r="F137" s="1263" t="s">
        <v>980</v>
      </c>
      <c r="G137" s="399"/>
      <c r="H137" s="26"/>
      <c r="I137" s="26"/>
      <c r="J137" s="26"/>
      <c r="K137" s="26"/>
      <c r="L137" s="26"/>
      <c r="M137" s="26"/>
      <c r="N137" s="26"/>
      <c r="O137" s="26"/>
      <c r="P137" s="191"/>
      <c r="Q137" s="1423"/>
      <c r="R137" s="468">
        <v>57000</v>
      </c>
      <c r="S137" s="83"/>
      <c r="T137" s="1330">
        <f t="shared" si="8"/>
        <v>57000</v>
      </c>
      <c r="U137" s="1245"/>
      <c r="V137" s="188"/>
      <c r="W137" s="401"/>
      <c r="X137" s="401"/>
      <c r="Y137" s="189"/>
      <c r="Z137"/>
      <c r="AA137" s="188"/>
      <c r="AB137" s="189"/>
    </row>
    <row r="138" spans="1:28" ht="24" customHeight="1" thickBot="1">
      <c r="A138" s="3010"/>
      <c r="C138" s="1268"/>
      <c r="F138" s="1263" t="s">
        <v>981</v>
      </c>
      <c r="G138" s="399"/>
      <c r="H138" s="26"/>
      <c r="I138" s="26"/>
      <c r="J138" s="26"/>
      <c r="K138" s="26"/>
      <c r="L138" s="26"/>
      <c r="M138" s="26"/>
      <c r="N138" s="26"/>
      <c r="O138" s="26"/>
      <c r="P138" s="191"/>
      <c r="Q138" s="1423"/>
      <c r="R138" s="468">
        <v>200000</v>
      </c>
      <c r="S138" s="83"/>
      <c r="T138" s="1330">
        <f t="shared" si="8"/>
        <v>200000</v>
      </c>
      <c r="U138" s="1245"/>
      <c r="V138" s="188"/>
      <c r="W138" s="401"/>
      <c r="X138" s="401"/>
      <c r="Y138" s="189"/>
      <c r="AA138" s="188"/>
      <c r="AB138" s="189"/>
    </row>
    <row r="139" spans="1:28" ht="24" customHeight="1" thickBot="1">
      <c r="A139" s="3010"/>
      <c r="C139" s="1268"/>
      <c r="F139" s="1263" t="s">
        <v>982</v>
      </c>
      <c r="G139" s="399"/>
      <c r="H139" s="26"/>
      <c r="I139" s="26"/>
      <c r="J139" s="26"/>
      <c r="K139" s="26"/>
      <c r="L139" s="26"/>
      <c r="M139" s="26"/>
      <c r="N139" s="26"/>
      <c r="O139" s="26"/>
      <c r="P139" s="191"/>
      <c r="Q139" s="1423"/>
      <c r="R139" s="468">
        <v>198000</v>
      </c>
      <c r="S139" s="83"/>
      <c r="T139" s="1330">
        <f t="shared" si="8"/>
        <v>198000</v>
      </c>
      <c r="U139" s="1245"/>
      <c r="V139" s="188"/>
      <c r="W139" s="401"/>
      <c r="X139" s="401"/>
      <c r="Y139" s="189"/>
      <c r="AA139" s="188"/>
      <c r="AB139" s="189"/>
    </row>
    <row r="140" spans="1:28" ht="24" customHeight="1" thickBot="1">
      <c r="A140" s="3010"/>
      <c r="C140" s="1268"/>
      <c r="F140" s="1263" t="s">
        <v>983</v>
      </c>
      <c r="G140" s="399"/>
      <c r="H140" s="26"/>
      <c r="I140" s="26"/>
      <c r="J140" s="26"/>
      <c r="K140" s="26"/>
      <c r="L140" s="26"/>
      <c r="M140" s="26"/>
      <c r="N140" s="26"/>
      <c r="O140" s="26"/>
      <c r="P140" s="191"/>
      <c r="Q140" s="1423"/>
      <c r="R140" s="468">
        <v>50560</v>
      </c>
      <c r="S140" s="83"/>
      <c r="T140" s="1330">
        <f t="shared" si="8"/>
        <v>50560</v>
      </c>
      <c r="U140" s="1245"/>
      <c r="V140" s="188"/>
      <c r="W140" s="401"/>
      <c r="X140" s="401"/>
      <c r="Y140" s="189"/>
      <c r="AA140" s="188"/>
      <c r="AB140" s="189"/>
    </row>
    <row r="141" spans="1:28" ht="24" customHeight="1" thickBot="1">
      <c r="A141" s="3010"/>
      <c r="C141" s="1268"/>
      <c r="F141" s="1263" t="s">
        <v>984</v>
      </c>
      <c r="G141" s="399"/>
      <c r="H141" s="26"/>
      <c r="I141" s="26"/>
      <c r="J141" s="26"/>
      <c r="K141" s="26"/>
      <c r="L141" s="26"/>
      <c r="M141" s="26"/>
      <c r="N141" s="26"/>
      <c r="O141" s="26"/>
      <c r="P141" s="191"/>
      <c r="Q141" s="1423"/>
      <c r="R141" s="468">
        <v>121000</v>
      </c>
      <c r="S141" s="83"/>
      <c r="T141" s="1330">
        <f t="shared" si="8"/>
        <v>121000</v>
      </c>
      <c r="U141" s="1245"/>
      <c r="V141" s="188"/>
      <c r="W141" s="401"/>
      <c r="X141" s="401"/>
      <c r="Y141" s="189"/>
      <c r="AA141" s="188"/>
      <c r="AB141" s="189"/>
    </row>
    <row r="142" spans="1:28" ht="24" customHeight="1" thickBot="1">
      <c r="A142" s="3010"/>
      <c r="C142" s="1268"/>
      <c r="F142" s="1263" t="s">
        <v>985</v>
      </c>
      <c r="G142" s="399"/>
      <c r="H142" s="26"/>
      <c r="I142" s="26"/>
      <c r="J142" s="26"/>
      <c r="K142" s="26"/>
      <c r="L142" s="26"/>
      <c r="M142" s="26"/>
      <c r="N142" s="26"/>
      <c r="O142" s="26"/>
      <c r="P142" s="191"/>
      <c r="Q142" s="1423"/>
      <c r="R142" s="468">
        <v>734000</v>
      </c>
      <c r="S142" s="83"/>
      <c r="T142" s="1330">
        <f t="shared" si="8"/>
        <v>734000</v>
      </c>
      <c r="U142" s="1245"/>
      <c r="V142" s="188"/>
      <c r="W142" s="401"/>
      <c r="X142" s="401"/>
      <c r="Y142" s="189"/>
      <c r="AA142" s="188"/>
      <c r="AB142" s="189"/>
    </row>
    <row r="143" spans="1:28" ht="24" customHeight="1" thickBot="1">
      <c r="A143" s="3010"/>
      <c r="C143" s="1268"/>
      <c r="F143" s="1265" t="s">
        <v>986</v>
      </c>
      <c r="G143" s="399"/>
      <c r="H143" s="26"/>
      <c r="I143" s="26"/>
      <c r="J143" s="26"/>
      <c r="K143" s="26"/>
      <c r="L143" s="26"/>
      <c r="M143" s="26"/>
      <c r="N143" s="26"/>
      <c r="O143" s="26"/>
      <c r="P143" s="191"/>
      <c r="Q143" s="1423"/>
      <c r="R143" s="468">
        <v>48000</v>
      </c>
      <c r="S143" s="83"/>
      <c r="T143" s="1330">
        <f t="shared" si="8"/>
        <v>48000</v>
      </c>
      <c r="U143" s="1245"/>
      <c r="V143" s="188"/>
      <c r="W143" s="401"/>
      <c r="X143" s="401"/>
      <c r="Y143" s="189"/>
      <c r="AA143" s="188"/>
      <c r="AB143" s="189"/>
    </row>
    <row r="144" spans="1:28" ht="24" customHeight="1" thickBot="1">
      <c r="A144" s="3010"/>
      <c r="C144" s="1268"/>
      <c r="F144" s="1263"/>
      <c r="G144" s="399"/>
      <c r="H144" s="26"/>
      <c r="I144" s="26"/>
      <c r="J144" s="26"/>
      <c r="K144" s="26"/>
      <c r="L144" s="26"/>
      <c r="M144" s="26"/>
      <c r="N144" s="26"/>
      <c r="O144" s="26"/>
      <c r="P144" s="191"/>
      <c r="Q144" s="1423"/>
      <c r="R144" s="468"/>
      <c r="S144" s="83"/>
      <c r="T144" s="1330"/>
      <c r="U144" s="1245"/>
      <c r="V144" s="188"/>
      <c r="W144" s="401"/>
      <c r="X144" s="401"/>
      <c r="Y144" s="189"/>
      <c r="AA144" s="188"/>
      <c r="AB144" s="189"/>
    </row>
    <row r="145" spans="1:54" ht="24" customHeight="1">
      <c r="A145" s="3010"/>
      <c r="F145" s="1263" t="s">
        <v>987</v>
      </c>
      <c r="G145" s="399"/>
      <c r="H145" s="26"/>
      <c r="I145" s="26"/>
      <c r="J145" s="26"/>
      <c r="K145" s="26"/>
      <c r="L145" s="26"/>
      <c r="M145" s="26"/>
      <c r="N145" s="26"/>
      <c r="O145" s="26"/>
      <c r="P145" s="191"/>
      <c r="Q145" s="1423"/>
      <c r="R145" s="468">
        <v>6151200</v>
      </c>
      <c r="S145" s="83"/>
      <c r="T145" s="1330">
        <f>R145-S145</f>
        <v>6151200</v>
      </c>
      <c r="U145" s="1245"/>
      <c r="V145" s="188"/>
      <c r="W145" s="401"/>
      <c r="X145" s="401"/>
      <c r="Y145" s="189"/>
      <c r="AA145" s="188"/>
      <c r="AB145" s="189"/>
    </row>
    <row r="146" spans="1:54" ht="24" customHeight="1" thickBot="1">
      <c r="A146" s="3010"/>
      <c r="F146" s="921" t="s">
        <v>3</v>
      </c>
      <c r="G146" s="411"/>
      <c r="H146" s="93"/>
      <c r="I146" s="93"/>
      <c r="J146" s="93"/>
      <c r="K146" s="93"/>
      <c r="L146" s="93"/>
      <c r="M146" s="93"/>
      <c r="N146" s="93"/>
      <c r="O146" s="93"/>
      <c r="P146" s="342"/>
      <c r="Q146" s="417"/>
      <c r="R146" s="1353">
        <f>SUM(R6:R145)</f>
        <v>12450760</v>
      </c>
      <c r="S146" s="1353">
        <f>SUM(S6:S145)</f>
        <v>951000</v>
      </c>
      <c r="T146" s="1353">
        <f>SUM(T6:T145)</f>
        <v>11499760</v>
      </c>
      <c r="V146" s="190"/>
      <c r="W146" s="26"/>
      <c r="X146" s="26"/>
      <c r="Y146" s="191"/>
      <c r="AA146" s="190"/>
      <c r="AB146" s="191"/>
    </row>
    <row r="147" spans="1:54" ht="24" customHeight="1" thickBot="1">
      <c r="A147" s="3010"/>
      <c r="P147" s="343"/>
      <c r="Q147" s="343"/>
      <c r="R147" s="343"/>
      <c r="S147" s="343"/>
      <c r="T147" s="343"/>
      <c r="U147" s="343"/>
      <c r="V147" s="343"/>
      <c r="W147" s="93"/>
      <c r="X147" s="93"/>
      <c r="Y147" s="342"/>
      <c r="AA147" s="343"/>
      <c r="AB147" s="342"/>
    </row>
    <row r="148" spans="1:54" s="1267" customFormat="1" ht="6.75" customHeight="1">
      <c r="A148" s="1266"/>
      <c r="G148" s="1266"/>
      <c r="R148" s="1"/>
      <c r="S148" s="1"/>
      <c r="T148" s="1"/>
    </row>
    <row r="149" spans="1:54" ht="15.75" customHeight="1"/>
    <row r="150" spans="1:54" ht="15.75" customHeight="1">
      <c r="S150" s="1354"/>
    </row>
    <row r="151" spans="1:54" ht="15.75" customHeight="1">
      <c r="M151" s="58"/>
      <c r="N151" s="58"/>
      <c r="O151" s="58"/>
      <c r="P151" s="58"/>
      <c r="Q151" s="58"/>
      <c r="R151" s="5"/>
      <c r="S151" s="5"/>
      <c r="T151" s="5"/>
    </row>
    <row r="152" spans="1:54" ht="15.6">
      <c r="A152"/>
      <c r="B152" s="56"/>
      <c r="C152" s="57"/>
      <c r="D152" s="57"/>
      <c r="E152" s="453"/>
      <c r="M152" s="58"/>
      <c r="N152" s="58"/>
      <c r="O152" s="58"/>
      <c r="P152" s="58"/>
      <c r="Q152" s="58"/>
      <c r="R152" s="5"/>
      <c r="S152" s="5"/>
      <c r="T152" s="5"/>
      <c r="U152" s="58"/>
      <c r="V152" s="58"/>
      <c r="W152" s="58"/>
      <c r="X152" s="58"/>
      <c r="Y152" s="58"/>
      <c r="Z152" s="58"/>
      <c r="AA152" s="58"/>
      <c r="AB152" s="58"/>
      <c r="AC152" s="58"/>
      <c r="AD152" s="58"/>
      <c r="AE152" s="58"/>
      <c r="AF152" s="58"/>
      <c r="AG152" s="58"/>
      <c r="AH152" s="58"/>
      <c r="AI152" s="58"/>
      <c r="AJ152" s="58"/>
      <c r="AK152" s="58"/>
      <c r="AL152" s="58"/>
      <c r="AM152" s="58"/>
      <c r="AN152" s="58"/>
      <c r="AO152" s="58"/>
      <c r="AP152" s="58"/>
      <c r="AQ152" s="58"/>
      <c r="AR152" s="58"/>
      <c r="AS152" s="58"/>
      <c r="AT152" s="58"/>
      <c r="AU152" s="58"/>
      <c r="AV152" s="58"/>
      <c r="AW152" s="58"/>
      <c r="AX152" s="58"/>
      <c r="AY152" s="58"/>
      <c r="AZ152" s="58"/>
      <c r="BA152" s="58"/>
      <c r="BB152" s="58"/>
    </row>
    <row r="153" spans="1:54" ht="15.6">
      <c r="A153"/>
      <c r="B153" s="56"/>
      <c r="E153" s="453"/>
      <c r="M153" s="58"/>
      <c r="N153" s="58"/>
      <c r="O153" s="58"/>
      <c r="P153" s="58"/>
      <c r="Q153" s="58"/>
      <c r="R153" s="5"/>
      <c r="S153" s="5"/>
      <c r="T153" s="5"/>
      <c r="U153" s="58"/>
      <c r="V153" s="58"/>
      <c r="W153" s="58"/>
      <c r="X153" s="58"/>
      <c r="Y153" s="58"/>
      <c r="Z153" s="58"/>
      <c r="AA153" s="58"/>
      <c r="AB153" s="58"/>
      <c r="AC153" s="58"/>
      <c r="AD153" s="58"/>
      <c r="AE153" s="58"/>
      <c r="AF153" s="58"/>
      <c r="AG153" s="58"/>
      <c r="AH153" s="58"/>
      <c r="AI153" s="58"/>
      <c r="AJ153" s="58"/>
      <c r="AK153" s="58"/>
      <c r="AL153" s="58"/>
      <c r="AM153" s="58"/>
      <c r="AN153" s="58"/>
      <c r="AO153" s="58"/>
      <c r="AP153" s="58"/>
      <c r="AQ153" s="58"/>
      <c r="AR153" s="58"/>
      <c r="AS153" s="58"/>
      <c r="AT153" s="58"/>
      <c r="AU153" s="58"/>
      <c r="AV153" s="58"/>
      <c r="AW153" s="58"/>
      <c r="AX153" s="58"/>
      <c r="AY153" s="58"/>
      <c r="AZ153" s="58"/>
      <c r="BA153" s="58"/>
      <c r="BB153" s="58"/>
    </row>
    <row r="154" spans="1:54" ht="13.8">
      <c r="A154"/>
      <c r="B154" s="59"/>
      <c r="C154" s="60"/>
      <c r="D154" s="60"/>
      <c r="E154" s="60"/>
      <c r="M154" s="58"/>
      <c r="N154" s="58"/>
      <c r="O154" s="58"/>
      <c r="P154" s="58"/>
      <c r="Q154" s="58"/>
      <c r="R154" s="5"/>
      <c r="S154" s="5"/>
      <c r="T154" s="5"/>
      <c r="U154" s="58"/>
      <c r="V154" s="58"/>
      <c r="W154" s="58"/>
      <c r="X154" s="58"/>
      <c r="Y154" s="58"/>
      <c r="Z154" s="58"/>
      <c r="AA154" s="58"/>
      <c r="AB154" s="58"/>
      <c r="AC154" s="58"/>
      <c r="AD154" s="58"/>
      <c r="AE154" s="58"/>
      <c r="AF154" s="58"/>
      <c r="AG154" s="58"/>
      <c r="AH154" s="58"/>
      <c r="AI154" s="58"/>
      <c r="AJ154" s="58"/>
      <c r="AK154" s="58"/>
      <c r="AL154" s="58"/>
      <c r="AM154" s="58"/>
      <c r="AN154" s="58"/>
      <c r="AO154" s="58"/>
      <c r="AP154" s="58"/>
      <c r="AQ154" s="58"/>
      <c r="AR154" s="58"/>
      <c r="AS154" s="58"/>
      <c r="AT154" s="58"/>
      <c r="AU154" s="58"/>
      <c r="AV154" s="58"/>
      <c r="AW154" s="58"/>
      <c r="AX154" s="58"/>
      <c r="AY154" s="58"/>
      <c r="AZ154" s="58"/>
      <c r="BA154" s="58"/>
      <c r="BB154" s="58"/>
    </row>
    <row r="155" spans="1:54" ht="15.6">
      <c r="A155"/>
      <c r="B155" s="56"/>
      <c r="C155" s="61"/>
      <c r="D155" s="61"/>
      <c r="E155" s="453"/>
      <c r="M155" s="58"/>
      <c r="N155" s="58"/>
      <c r="O155" s="58"/>
      <c r="P155" s="58"/>
      <c r="Q155" s="58"/>
      <c r="R155" s="5"/>
      <c r="S155" s="5"/>
      <c r="T155" s="5"/>
      <c r="U155" s="58"/>
      <c r="V155" s="58"/>
      <c r="W155" s="58"/>
      <c r="X155" s="58"/>
      <c r="Y155" s="58"/>
      <c r="Z155" s="58"/>
      <c r="AA155" s="58"/>
      <c r="AB155" s="58"/>
      <c r="AC155" s="58"/>
      <c r="AD155" s="58"/>
      <c r="AE155" s="58"/>
      <c r="AF155" s="58"/>
      <c r="AG155" s="58"/>
      <c r="AH155" s="58"/>
      <c r="AI155" s="58"/>
      <c r="AJ155" s="58"/>
      <c r="AK155" s="58"/>
      <c r="AL155" s="58"/>
      <c r="AM155" s="58"/>
      <c r="AN155" s="58"/>
      <c r="AO155" s="58"/>
      <c r="AP155" s="58"/>
      <c r="AQ155" s="58"/>
      <c r="AR155" s="58"/>
      <c r="AS155" s="58"/>
      <c r="AT155" s="58"/>
      <c r="AU155" s="58"/>
      <c r="AV155" s="58"/>
      <c r="AW155" s="58"/>
      <c r="AX155" s="58"/>
      <c r="AY155" s="58"/>
      <c r="AZ155" s="58"/>
      <c r="BA155" s="58"/>
      <c r="BB155" s="58"/>
    </row>
    <row r="156" spans="1:54" ht="15.6">
      <c r="A156"/>
      <c r="C156" s="62"/>
      <c r="D156" s="60"/>
      <c r="E156" s="60"/>
      <c r="U156" s="58"/>
      <c r="V156" s="58"/>
      <c r="W156" s="58"/>
      <c r="X156" s="58"/>
      <c r="Y156" s="58"/>
      <c r="Z156" s="58"/>
      <c r="AA156" s="58"/>
      <c r="AB156" s="58"/>
      <c r="AC156" s="58"/>
      <c r="AD156" s="58"/>
      <c r="AE156" s="58"/>
      <c r="AF156" s="58"/>
      <c r="AG156" s="58"/>
      <c r="AH156" s="58"/>
      <c r="AI156" s="58"/>
      <c r="AJ156" s="58"/>
      <c r="AK156" s="58"/>
      <c r="AL156" s="58"/>
      <c r="AM156" s="58"/>
      <c r="AN156" s="58"/>
      <c r="AO156" s="58"/>
      <c r="AP156" s="58"/>
      <c r="AQ156" s="58"/>
      <c r="AR156" s="58"/>
      <c r="AS156" s="58"/>
      <c r="AT156" s="58"/>
      <c r="AU156" s="58"/>
      <c r="AV156" s="58"/>
      <c r="AW156" s="58"/>
      <c r="AX156" s="58"/>
      <c r="AY156" s="58"/>
      <c r="AZ156" s="58"/>
      <c r="BA156" s="58"/>
      <c r="BB156" s="58"/>
    </row>
    <row r="157" spans="1:54" ht="15.75" customHeight="1"/>
    <row r="158" spans="1:54" ht="15.75" customHeight="1">
      <c r="F158" s="57"/>
    </row>
    <row r="159" spans="1:54" ht="15.75" customHeight="1"/>
    <row r="160" spans="1:54" ht="15.75" customHeight="1"/>
    <row r="161" spans="6:6" ht="15.75" customHeight="1">
      <c r="F161" s="57"/>
    </row>
    <row r="162" spans="6:6" ht="15.75" customHeight="1">
      <c r="F162" s="60"/>
    </row>
    <row r="163" spans="6:6" ht="15.75" customHeight="1"/>
    <row r="164" spans="6:6" ht="15.75" customHeight="1"/>
    <row r="165" spans="6:6" ht="15.75" customHeight="1"/>
    <row r="166" spans="6:6" ht="15.75" customHeight="1"/>
    <row r="167" spans="6:6" ht="15.75" customHeight="1"/>
    <row r="168" spans="6:6" ht="15.75" customHeight="1"/>
    <row r="169" spans="6:6" ht="15.75" customHeight="1"/>
    <row r="170" spans="6:6" ht="15.75" customHeight="1"/>
    <row r="171" spans="6:6" ht="15.75" customHeight="1"/>
    <row r="172" spans="6:6" ht="15.75" customHeight="1"/>
    <row r="173" spans="6:6" ht="15.75" customHeight="1"/>
    <row r="174" spans="6:6" ht="15.75" customHeight="1"/>
    <row r="175" spans="6:6" ht="15.75" customHeight="1"/>
    <row r="176" spans="6: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</sheetData>
  <mergeCells count="106">
    <mergeCell ref="H3:K3"/>
    <mergeCell ref="L3:O3"/>
    <mergeCell ref="H4:K4"/>
    <mergeCell ref="L4:O4"/>
    <mergeCell ref="S4:S5"/>
    <mergeCell ref="T4:T5"/>
    <mergeCell ref="R3:T3"/>
    <mergeCell ref="R4:R5"/>
    <mergeCell ref="C20:C22"/>
    <mergeCell ref="D20:D22"/>
    <mergeCell ref="E20:E22"/>
    <mergeCell ref="C6:C8"/>
    <mergeCell ref="D6:D8"/>
    <mergeCell ref="E6:E8"/>
    <mergeCell ref="C9:C14"/>
    <mergeCell ref="D9:D14"/>
    <mergeCell ref="E9:E14"/>
    <mergeCell ref="C15:C19"/>
    <mergeCell ref="C23:C26"/>
    <mergeCell ref="D23:D26"/>
    <mergeCell ref="E23:E26"/>
    <mergeCell ref="C27:C30"/>
    <mergeCell ref="D27:D30"/>
    <mergeCell ref="E27:E30"/>
    <mergeCell ref="A72:A85"/>
    <mergeCell ref="D41:D44"/>
    <mergeCell ref="E41:E44"/>
    <mergeCell ref="A6:A33"/>
    <mergeCell ref="B6:B14"/>
    <mergeCell ref="B15:B22"/>
    <mergeCell ref="V4:Y4"/>
    <mergeCell ref="AA4:AB4"/>
    <mergeCell ref="C41:C44"/>
    <mergeCell ref="B78:B85"/>
    <mergeCell ref="C78:C80"/>
    <mergeCell ref="D78:D80"/>
    <mergeCell ref="E78:E80"/>
    <mergeCell ref="C81:C85"/>
    <mergeCell ref="D81:D85"/>
    <mergeCell ref="E81:E85"/>
    <mergeCell ref="E31:E33"/>
    <mergeCell ref="B31:B33"/>
    <mergeCell ref="C31:C33"/>
    <mergeCell ref="D31:D33"/>
    <mergeCell ref="C55:C58"/>
    <mergeCell ref="D55:D58"/>
    <mergeCell ref="E55:E58"/>
    <mergeCell ref="B59:B67"/>
    <mergeCell ref="C59:C67"/>
    <mergeCell ref="D59:D67"/>
    <mergeCell ref="E59:E67"/>
    <mergeCell ref="D15:D19"/>
    <mergeCell ref="E15:E19"/>
    <mergeCell ref="B23:B30"/>
    <mergeCell ref="A35:A67"/>
    <mergeCell ref="B35:B44"/>
    <mergeCell ref="C35:C40"/>
    <mergeCell ref="D35:D40"/>
    <mergeCell ref="E35:E40"/>
    <mergeCell ref="B45:B50"/>
    <mergeCell ref="C45:C48"/>
    <mergeCell ref="D45:D48"/>
    <mergeCell ref="E45:E48"/>
    <mergeCell ref="C49:C50"/>
    <mergeCell ref="D49:D50"/>
    <mergeCell ref="E49:E50"/>
    <mergeCell ref="B51:B58"/>
    <mergeCell ref="C51:C54"/>
    <mergeCell ref="D51:D54"/>
    <mergeCell ref="E51:E54"/>
    <mergeCell ref="A105:A117"/>
    <mergeCell ref="B114:B117"/>
    <mergeCell ref="C114:C117"/>
    <mergeCell ref="D114:D117"/>
    <mergeCell ref="E114:E117"/>
    <mergeCell ref="D105:D107"/>
    <mergeCell ref="E105:E107"/>
    <mergeCell ref="A87:A103"/>
    <mergeCell ref="B95:B98"/>
    <mergeCell ref="C95:C98"/>
    <mergeCell ref="D95:D98"/>
    <mergeCell ref="E95:E98"/>
    <mergeCell ref="A125:A147"/>
    <mergeCell ref="B119:C119"/>
    <mergeCell ref="B120:C120"/>
    <mergeCell ref="B121:C121"/>
    <mergeCell ref="B122:C122"/>
    <mergeCell ref="B123:C123"/>
    <mergeCell ref="E72:E77"/>
    <mergeCell ref="D72:D77"/>
    <mergeCell ref="C72:C77"/>
    <mergeCell ref="B72:B77"/>
    <mergeCell ref="E87:E94"/>
    <mergeCell ref="D87:D94"/>
    <mergeCell ref="C87:C94"/>
    <mergeCell ref="B87:B94"/>
    <mergeCell ref="E99:E103"/>
    <mergeCell ref="D99:D103"/>
    <mergeCell ref="C99:C103"/>
    <mergeCell ref="B99:B103"/>
    <mergeCell ref="E108:E113"/>
    <mergeCell ref="D108:D113"/>
    <mergeCell ref="C108:C113"/>
    <mergeCell ref="B108:B113"/>
    <mergeCell ref="B105:B107"/>
    <mergeCell ref="C105:C107"/>
  </mergeCells>
  <conditionalFormatting sqref="P2:Q2 P88:Q113 P115:Q123 P7:Q86">
    <cfRule type="colorScale" priority="3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:Q6">
    <cfRule type="colorScale" priority="3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44 H46:K48 H50:K58 H60:K60 J61:K61 H62:K80 H88:K106 H108:K109 H111:K113 H115:K116 H82:K86">
    <cfRule type="notContainsBlanks" dxfId="530" priority="29">
      <formula>LEN(TRIM(H6))&gt;0</formula>
    </cfRule>
  </conditionalFormatting>
  <conditionalFormatting sqref="L6:O86 L88:O113 L115:O116">
    <cfRule type="notContainsBlanks" dxfId="529" priority="28">
      <formula>LEN(TRIM(L6))&gt;0</formula>
    </cfRule>
  </conditionalFormatting>
  <conditionalFormatting sqref="H3:K5">
    <cfRule type="notContainsBlanks" dxfId="528" priority="26">
      <formula>LEN(TRIM(H3))&gt;0</formula>
    </cfRule>
  </conditionalFormatting>
  <conditionalFormatting sqref="L3:O5">
    <cfRule type="notContainsBlanks" dxfId="527" priority="25">
      <formula>LEN(TRIM(L3))&gt;0</formula>
    </cfRule>
  </conditionalFormatting>
  <conditionalFormatting sqref="H119:H121 H123:H124">
    <cfRule type="notContainsBlanks" dxfId="526" priority="24">
      <formula>LEN(TRIM(H119))&gt;0</formula>
    </cfRule>
  </conditionalFormatting>
  <conditionalFormatting sqref="R120:R122">
    <cfRule type="colorScale" priority="2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20:K121">
    <cfRule type="notContainsBlanks" dxfId="525" priority="22">
      <formula>LEN(TRIM(I120))&gt;0</formula>
    </cfRule>
  </conditionalFormatting>
  <conditionalFormatting sqref="L119:O124">
    <cfRule type="notContainsBlanks" dxfId="524" priority="23">
      <formula>LEN(TRIM(L119))&gt;0</formula>
    </cfRule>
  </conditionalFormatting>
  <conditionalFormatting sqref="R123:R124">
    <cfRule type="colorScale" priority="2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23:K124">
    <cfRule type="notContainsBlanks" dxfId="523" priority="19">
      <formula>LEN(TRIM(I123))&gt;0</formula>
    </cfRule>
  </conditionalFormatting>
  <conditionalFormatting sqref="P124:Q124">
    <cfRule type="colorScale" priority="1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19:K119">
    <cfRule type="notContainsBlanks" dxfId="522" priority="17">
      <formula>LEN(TRIM(I119))&gt;0</formula>
    </cfRule>
  </conditionalFormatting>
  <conditionalFormatting sqref="H122">
    <cfRule type="notContainsBlanks" dxfId="521" priority="16">
      <formula>LEN(TRIM(H122))&gt;0</formula>
    </cfRule>
  </conditionalFormatting>
  <conditionalFormatting sqref="I122:K122">
    <cfRule type="notContainsBlanks" dxfId="520" priority="15">
      <formula>LEN(TRIM(I122))&gt;0</formula>
    </cfRule>
  </conditionalFormatting>
  <conditionalFormatting sqref="H45:K45">
    <cfRule type="notContainsBlanks" dxfId="519" priority="13">
      <formula>LEN(TRIM(H45))&gt;0</formula>
    </cfRule>
  </conditionalFormatting>
  <conditionalFormatting sqref="H49:K49">
    <cfRule type="notContainsBlanks" dxfId="518" priority="12">
      <formula>LEN(TRIM(H49))&gt;0</formula>
    </cfRule>
  </conditionalFormatting>
  <conditionalFormatting sqref="H59:K59">
    <cfRule type="notContainsBlanks" dxfId="517" priority="11">
      <formula>LEN(TRIM(H59))&gt;0</formula>
    </cfRule>
  </conditionalFormatting>
  <conditionalFormatting sqref="H61:I61">
    <cfRule type="notContainsBlanks" dxfId="516" priority="10">
      <formula>LEN(TRIM(H61))&gt;0</formula>
    </cfRule>
  </conditionalFormatting>
  <conditionalFormatting sqref="P87:Q87">
    <cfRule type="colorScale" priority="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87:K87">
    <cfRule type="notContainsBlanks" dxfId="515" priority="8">
      <formula>LEN(TRIM(H87))&gt;0</formula>
    </cfRule>
  </conditionalFormatting>
  <conditionalFormatting sqref="L87:O87">
    <cfRule type="notContainsBlanks" dxfId="514" priority="7">
      <formula>LEN(TRIM(L87))&gt;0</formula>
    </cfRule>
  </conditionalFormatting>
  <conditionalFormatting sqref="H107:K107">
    <cfRule type="notContainsBlanks" dxfId="513" priority="6">
      <formula>LEN(TRIM(H107))&gt;0</formula>
    </cfRule>
  </conditionalFormatting>
  <conditionalFormatting sqref="H110:K110">
    <cfRule type="notContainsBlanks" dxfId="512" priority="5">
      <formula>LEN(TRIM(H110))&gt;0</formula>
    </cfRule>
  </conditionalFormatting>
  <conditionalFormatting sqref="P114:Q114">
    <cfRule type="colorScale" priority="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14:K114">
    <cfRule type="notContainsBlanks" dxfId="511" priority="3">
      <formula>LEN(TRIM(H114))&gt;0</formula>
    </cfRule>
  </conditionalFormatting>
  <conditionalFormatting sqref="L114:O114">
    <cfRule type="notContainsBlanks" dxfId="510" priority="2">
      <formula>LEN(TRIM(L114))&gt;0</formula>
    </cfRule>
  </conditionalFormatting>
  <conditionalFormatting sqref="H81:K81">
    <cfRule type="notContainsBlanks" dxfId="509" priority="1">
      <formula>LEN(TRIM(H81))&gt;0</formula>
    </cfRule>
  </conditionalFormatting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C1151"/>
  <sheetViews>
    <sheetView topLeftCell="C2" workbookViewId="0">
      <pane xSplit="4" ySplit="4" topLeftCell="G6" activePane="bottomRight" state="frozen"/>
      <selection activeCell="C2" sqref="C2"/>
      <selection pane="topRight" activeCell="G2" sqref="G2"/>
      <selection pane="bottomLeft" activeCell="C6" sqref="C6"/>
      <selection pane="bottomRight" activeCell="G6" sqref="G6"/>
    </sheetView>
  </sheetViews>
  <sheetFormatPr defaultColWidth="14.44140625" defaultRowHeight="15" customHeight="1"/>
  <cols>
    <col min="1" max="1" width="6.5546875" style="375" hidden="1" customWidth="1"/>
    <col min="2" max="2" width="15.77734375" hidden="1" customWidth="1"/>
    <col min="3" max="3" width="16.44140625" customWidth="1"/>
    <col min="4" max="4" width="7.77734375" hidden="1" customWidth="1"/>
    <col min="5" max="5" width="7.21875" style="1485" hidden="1" customWidth="1"/>
    <col min="6" max="6" width="32" style="1389" customWidth="1"/>
    <col min="7" max="7" width="8.44140625" style="1305" customWidth="1"/>
    <col min="8" max="15" width="5.5546875" customWidth="1"/>
    <col min="16" max="16" width="9.21875" customWidth="1"/>
    <col min="17" max="17" width="5.109375" hidden="1" customWidth="1"/>
    <col min="18" max="20" width="16.21875" style="1484" hidden="1" customWidth="1"/>
    <col min="21" max="21" width="4.21875" style="1484" customWidth="1"/>
    <col min="22" max="25" width="27.44140625" customWidth="1"/>
    <col min="26" max="26" width="2.77734375" customWidth="1"/>
    <col min="27" max="28" width="11.5546875" customWidth="1"/>
    <col min="256" max="256" width="7.5546875" customWidth="1"/>
    <col min="257" max="258" width="20.21875" customWidth="1"/>
    <col min="259" max="259" width="20" customWidth="1"/>
    <col min="260" max="260" width="29" customWidth="1"/>
    <col min="261" max="261" width="10.21875" customWidth="1"/>
    <col min="262" max="262" width="8.21875" customWidth="1"/>
    <col min="263" max="263" width="39.44140625" customWidth="1"/>
    <col min="264" max="264" width="8.21875" customWidth="1"/>
    <col min="265" max="265" width="6.21875" customWidth="1"/>
    <col min="266" max="266" width="5.5546875" customWidth="1"/>
    <col min="267" max="267" width="5.21875" customWidth="1"/>
    <col min="268" max="268" width="5.5546875" customWidth="1"/>
    <col min="269" max="269" width="0.21875" customWidth="1"/>
    <col min="270" max="273" width="0" hidden="1" customWidth="1"/>
    <col min="275" max="275" width="15" bestFit="1" customWidth="1"/>
    <col min="277" max="277" width="15.77734375" customWidth="1"/>
    <col min="278" max="284" width="0" hidden="1" customWidth="1"/>
    <col min="512" max="512" width="7.5546875" customWidth="1"/>
    <col min="513" max="514" width="20.21875" customWidth="1"/>
    <col min="515" max="515" width="20" customWidth="1"/>
    <col min="516" max="516" width="29" customWidth="1"/>
    <col min="517" max="517" width="10.21875" customWidth="1"/>
    <col min="518" max="518" width="8.21875" customWidth="1"/>
    <col min="519" max="519" width="39.44140625" customWidth="1"/>
    <col min="520" max="520" width="8.21875" customWidth="1"/>
    <col min="521" max="521" width="6.21875" customWidth="1"/>
    <col min="522" max="522" width="5.5546875" customWidth="1"/>
    <col min="523" max="523" width="5.21875" customWidth="1"/>
    <col min="524" max="524" width="5.5546875" customWidth="1"/>
    <col min="525" max="525" width="0.21875" customWidth="1"/>
    <col min="526" max="529" width="0" hidden="1" customWidth="1"/>
    <col min="531" max="531" width="15" bestFit="1" customWidth="1"/>
    <col min="533" max="533" width="15.77734375" customWidth="1"/>
    <col min="534" max="540" width="0" hidden="1" customWidth="1"/>
    <col min="768" max="768" width="7.5546875" customWidth="1"/>
    <col min="769" max="770" width="20.21875" customWidth="1"/>
    <col min="771" max="771" width="20" customWidth="1"/>
    <col min="772" max="772" width="29" customWidth="1"/>
    <col min="773" max="773" width="10.21875" customWidth="1"/>
    <col min="774" max="774" width="8.21875" customWidth="1"/>
    <col min="775" max="775" width="39.44140625" customWidth="1"/>
    <col min="776" max="776" width="8.21875" customWidth="1"/>
    <col min="777" max="777" width="6.21875" customWidth="1"/>
    <col min="778" max="778" width="5.5546875" customWidth="1"/>
    <col min="779" max="779" width="5.21875" customWidth="1"/>
    <col min="780" max="780" width="5.5546875" customWidth="1"/>
    <col min="781" max="781" width="0.21875" customWidth="1"/>
    <col min="782" max="785" width="0" hidden="1" customWidth="1"/>
    <col min="787" max="787" width="15" bestFit="1" customWidth="1"/>
    <col min="789" max="789" width="15.77734375" customWidth="1"/>
    <col min="790" max="796" width="0" hidden="1" customWidth="1"/>
    <col min="1024" max="1024" width="7.5546875" customWidth="1"/>
    <col min="1025" max="1026" width="20.21875" customWidth="1"/>
    <col min="1027" max="1027" width="20" customWidth="1"/>
    <col min="1028" max="1028" width="29" customWidth="1"/>
    <col min="1029" max="1029" width="10.21875" customWidth="1"/>
    <col min="1030" max="1030" width="8.21875" customWidth="1"/>
    <col min="1031" max="1031" width="39.44140625" customWidth="1"/>
    <col min="1032" max="1032" width="8.21875" customWidth="1"/>
    <col min="1033" max="1033" width="6.21875" customWidth="1"/>
    <col min="1034" max="1034" width="5.5546875" customWidth="1"/>
    <col min="1035" max="1035" width="5.21875" customWidth="1"/>
    <col min="1036" max="1036" width="5.5546875" customWidth="1"/>
    <col min="1037" max="1037" width="0.21875" customWidth="1"/>
    <col min="1038" max="1041" width="0" hidden="1" customWidth="1"/>
    <col min="1043" max="1043" width="15" bestFit="1" customWidth="1"/>
    <col min="1045" max="1045" width="15.77734375" customWidth="1"/>
    <col min="1046" max="1052" width="0" hidden="1" customWidth="1"/>
    <col min="1280" max="1280" width="7.5546875" customWidth="1"/>
    <col min="1281" max="1282" width="20.21875" customWidth="1"/>
    <col min="1283" max="1283" width="20" customWidth="1"/>
    <col min="1284" max="1284" width="29" customWidth="1"/>
    <col min="1285" max="1285" width="10.21875" customWidth="1"/>
    <col min="1286" max="1286" width="8.21875" customWidth="1"/>
    <col min="1287" max="1287" width="39.44140625" customWidth="1"/>
    <col min="1288" max="1288" width="8.21875" customWidth="1"/>
    <col min="1289" max="1289" width="6.21875" customWidth="1"/>
    <col min="1290" max="1290" width="5.5546875" customWidth="1"/>
    <col min="1291" max="1291" width="5.21875" customWidth="1"/>
    <col min="1292" max="1292" width="5.5546875" customWidth="1"/>
    <col min="1293" max="1293" width="0.21875" customWidth="1"/>
    <col min="1294" max="1297" width="0" hidden="1" customWidth="1"/>
    <col min="1299" max="1299" width="15" bestFit="1" customWidth="1"/>
    <col min="1301" max="1301" width="15.77734375" customWidth="1"/>
    <col min="1302" max="1308" width="0" hidden="1" customWidth="1"/>
    <col min="1536" max="1536" width="7.5546875" customWidth="1"/>
    <col min="1537" max="1538" width="20.21875" customWidth="1"/>
    <col min="1539" max="1539" width="20" customWidth="1"/>
    <col min="1540" max="1540" width="29" customWidth="1"/>
    <col min="1541" max="1541" width="10.21875" customWidth="1"/>
    <col min="1542" max="1542" width="8.21875" customWidth="1"/>
    <col min="1543" max="1543" width="39.44140625" customWidth="1"/>
    <col min="1544" max="1544" width="8.21875" customWidth="1"/>
    <col min="1545" max="1545" width="6.21875" customWidth="1"/>
    <col min="1546" max="1546" width="5.5546875" customWidth="1"/>
    <col min="1547" max="1547" width="5.21875" customWidth="1"/>
    <col min="1548" max="1548" width="5.5546875" customWidth="1"/>
    <col min="1549" max="1549" width="0.21875" customWidth="1"/>
    <col min="1550" max="1553" width="0" hidden="1" customWidth="1"/>
    <col min="1555" max="1555" width="15" bestFit="1" customWidth="1"/>
    <col min="1557" max="1557" width="15.77734375" customWidth="1"/>
    <col min="1558" max="1564" width="0" hidden="1" customWidth="1"/>
    <col min="1792" max="1792" width="7.5546875" customWidth="1"/>
    <col min="1793" max="1794" width="20.21875" customWidth="1"/>
    <col min="1795" max="1795" width="20" customWidth="1"/>
    <col min="1796" max="1796" width="29" customWidth="1"/>
    <col min="1797" max="1797" width="10.21875" customWidth="1"/>
    <col min="1798" max="1798" width="8.21875" customWidth="1"/>
    <col min="1799" max="1799" width="39.44140625" customWidth="1"/>
    <col min="1800" max="1800" width="8.21875" customWidth="1"/>
    <col min="1801" max="1801" width="6.21875" customWidth="1"/>
    <col min="1802" max="1802" width="5.5546875" customWidth="1"/>
    <col min="1803" max="1803" width="5.21875" customWidth="1"/>
    <col min="1804" max="1804" width="5.5546875" customWidth="1"/>
    <col min="1805" max="1805" width="0.21875" customWidth="1"/>
    <col min="1806" max="1809" width="0" hidden="1" customWidth="1"/>
    <col min="1811" max="1811" width="15" bestFit="1" customWidth="1"/>
    <col min="1813" max="1813" width="15.77734375" customWidth="1"/>
    <col min="1814" max="1820" width="0" hidden="1" customWidth="1"/>
    <col min="2048" max="2048" width="7.5546875" customWidth="1"/>
    <col min="2049" max="2050" width="20.21875" customWidth="1"/>
    <col min="2051" max="2051" width="20" customWidth="1"/>
    <col min="2052" max="2052" width="29" customWidth="1"/>
    <col min="2053" max="2053" width="10.21875" customWidth="1"/>
    <col min="2054" max="2054" width="8.21875" customWidth="1"/>
    <col min="2055" max="2055" width="39.44140625" customWidth="1"/>
    <col min="2056" max="2056" width="8.21875" customWidth="1"/>
    <col min="2057" max="2057" width="6.21875" customWidth="1"/>
    <col min="2058" max="2058" width="5.5546875" customWidth="1"/>
    <col min="2059" max="2059" width="5.21875" customWidth="1"/>
    <col min="2060" max="2060" width="5.5546875" customWidth="1"/>
    <col min="2061" max="2061" width="0.21875" customWidth="1"/>
    <col min="2062" max="2065" width="0" hidden="1" customWidth="1"/>
    <col min="2067" max="2067" width="15" bestFit="1" customWidth="1"/>
    <col min="2069" max="2069" width="15.77734375" customWidth="1"/>
    <col min="2070" max="2076" width="0" hidden="1" customWidth="1"/>
    <col min="2304" max="2304" width="7.5546875" customWidth="1"/>
    <col min="2305" max="2306" width="20.21875" customWidth="1"/>
    <col min="2307" max="2307" width="20" customWidth="1"/>
    <col min="2308" max="2308" width="29" customWidth="1"/>
    <col min="2309" max="2309" width="10.21875" customWidth="1"/>
    <col min="2310" max="2310" width="8.21875" customWidth="1"/>
    <col min="2311" max="2311" width="39.44140625" customWidth="1"/>
    <col min="2312" max="2312" width="8.21875" customWidth="1"/>
    <col min="2313" max="2313" width="6.21875" customWidth="1"/>
    <col min="2314" max="2314" width="5.5546875" customWidth="1"/>
    <col min="2315" max="2315" width="5.21875" customWidth="1"/>
    <col min="2316" max="2316" width="5.5546875" customWidth="1"/>
    <col min="2317" max="2317" width="0.21875" customWidth="1"/>
    <col min="2318" max="2321" width="0" hidden="1" customWidth="1"/>
    <col min="2323" max="2323" width="15" bestFit="1" customWidth="1"/>
    <col min="2325" max="2325" width="15.77734375" customWidth="1"/>
    <col min="2326" max="2332" width="0" hidden="1" customWidth="1"/>
    <col min="2560" max="2560" width="7.5546875" customWidth="1"/>
    <col min="2561" max="2562" width="20.21875" customWidth="1"/>
    <col min="2563" max="2563" width="20" customWidth="1"/>
    <col min="2564" max="2564" width="29" customWidth="1"/>
    <col min="2565" max="2565" width="10.21875" customWidth="1"/>
    <col min="2566" max="2566" width="8.21875" customWidth="1"/>
    <col min="2567" max="2567" width="39.44140625" customWidth="1"/>
    <col min="2568" max="2568" width="8.21875" customWidth="1"/>
    <col min="2569" max="2569" width="6.21875" customWidth="1"/>
    <col min="2570" max="2570" width="5.5546875" customWidth="1"/>
    <col min="2571" max="2571" width="5.21875" customWidth="1"/>
    <col min="2572" max="2572" width="5.5546875" customWidth="1"/>
    <col min="2573" max="2573" width="0.21875" customWidth="1"/>
    <col min="2574" max="2577" width="0" hidden="1" customWidth="1"/>
    <col min="2579" max="2579" width="15" bestFit="1" customWidth="1"/>
    <col min="2581" max="2581" width="15.77734375" customWidth="1"/>
    <col min="2582" max="2588" width="0" hidden="1" customWidth="1"/>
    <col min="2816" max="2816" width="7.5546875" customWidth="1"/>
    <col min="2817" max="2818" width="20.21875" customWidth="1"/>
    <col min="2819" max="2819" width="20" customWidth="1"/>
    <col min="2820" max="2820" width="29" customWidth="1"/>
    <col min="2821" max="2821" width="10.21875" customWidth="1"/>
    <col min="2822" max="2822" width="8.21875" customWidth="1"/>
    <col min="2823" max="2823" width="39.44140625" customWidth="1"/>
    <col min="2824" max="2824" width="8.21875" customWidth="1"/>
    <col min="2825" max="2825" width="6.21875" customWidth="1"/>
    <col min="2826" max="2826" width="5.5546875" customWidth="1"/>
    <col min="2827" max="2827" width="5.21875" customWidth="1"/>
    <col min="2828" max="2828" width="5.5546875" customWidth="1"/>
    <col min="2829" max="2829" width="0.21875" customWidth="1"/>
    <col min="2830" max="2833" width="0" hidden="1" customWidth="1"/>
    <col min="2835" max="2835" width="15" bestFit="1" customWidth="1"/>
    <col min="2837" max="2837" width="15.77734375" customWidth="1"/>
    <col min="2838" max="2844" width="0" hidden="1" customWidth="1"/>
    <col min="3072" max="3072" width="7.5546875" customWidth="1"/>
    <col min="3073" max="3074" width="20.21875" customWidth="1"/>
    <col min="3075" max="3075" width="20" customWidth="1"/>
    <col min="3076" max="3076" width="29" customWidth="1"/>
    <col min="3077" max="3077" width="10.21875" customWidth="1"/>
    <col min="3078" max="3078" width="8.21875" customWidth="1"/>
    <col min="3079" max="3079" width="39.44140625" customWidth="1"/>
    <col min="3080" max="3080" width="8.21875" customWidth="1"/>
    <col min="3081" max="3081" width="6.21875" customWidth="1"/>
    <col min="3082" max="3082" width="5.5546875" customWidth="1"/>
    <col min="3083" max="3083" width="5.21875" customWidth="1"/>
    <col min="3084" max="3084" width="5.5546875" customWidth="1"/>
    <col min="3085" max="3085" width="0.21875" customWidth="1"/>
    <col min="3086" max="3089" width="0" hidden="1" customWidth="1"/>
    <col min="3091" max="3091" width="15" bestFit="1" customWidth="1"/>
    <col min="3093" max="3093" width="15.77734375" customWidth="1"/>
    <col min="3094" max="3100" width="0" hidden="1" customWidth="1"/>
    <col min="3328" max="3328" width="7.5546875" customWidth="1"/>
    <col min="3329" max="3330" width="20.21875" customWidth="1"/>
    <col min="3331" max="3331" width="20" customWidth="1"/>
    <col min="3332" max="3332" width="29" customWidth="1"/>
    <col min="3333" max="3333" width="10.21875" customWidth="1"/>
    <col min="3334" max="3334" width="8.21875" customWidth="1"/>
    <col min="3335" max="3335" width="39.44140625" customWidth="1"/>
    <col min="3336" max="3336" width="8.21875" customWidth="1"/>
    <col min="3337" max="3337" width="6.21875" customWidth="1"/>
    <col min="3338" max="3338" width="5.5546875" customWidth="1"/>
    <col min="3339" max="3339" width="5.21875" customWidth="1"/>
    <col min="3340" max="3340" width="5.5546875" customWidth="1"/>
    <col min="3341" max="3341" width="0.21875" customWidth="1"/>
    <col min="3342" max="3345" width="0" hidden="1" customWidth="1"/>
    <col min="3347" max="3347" width="15" bestFit="1" customWidth="1"/>
    <col min="3349" max="3349" width="15.77734375" customWidth="1"/>
    <col min="3350" max="3356" width="0" hidden="1" customWidth="1"/>
    <col min="3584" max="3584" width="7.5546875" customWidth="1"/>
    <col min="3585" max="3586" width="20.21875" customWidth="1"/>
    <col min="3587" max="3587" width="20" customWidth="1"/>
    <col min="3588" max="3588" width="29" customWidth="1"/>
    <col min="3589" max="3589" width="10.21875" customWidth="1"/>
    <col min="3590" max="3590" width="8.21875" customWidth="1"/>
    <col min="3591" max="3591" width="39.44140625" customWidth="1"/>
    <col min="3592" max="3592" width="8.21875" customWidth="1"/>
    <col min="3593" max="3593" width="6.21875" customWidth="1"/>
    <col min="3594" max="3594" width="5.5546875" customWidth="1"/>
    <col min="3595" max="3595" width="5.21875" customWidth="1"/>
    <col min="3596" max="3596" width="5.5546875" customWidth="1"/>
    <col min="3597" max="3597" width="0.21875" customWidth="1"/>
    <col min="3598" max="3601" width="0" hidden="1" customWidth="1"/>
    <col min="3603" max="3603" width="15" bestFit="1" customWidth="1"/>
    <col min="3605" max="3605" width="15.77734375" customWidth="1"/>
    <col min="3606" max="3612" width="0" hidden="1" customWidth="1"/>
    <col min="3840" max="3840" width="7.5546875" customWidth="1"/>
    <col min="3841" max="3842" width="20.21875" customWidth="1"/>
    <col min="3843" max="3843" width="20" customWidth="1"/>
    <col min="3844" max="3844" width="29" customWidth="1"/>
    <col min="3845" max="3845" width="10.21875" customWidth="1"/>
    <col min="3846" max="3846" width="8.21875" customWidth="1"/>
    <col min="3847" max="3847" width="39.44140625" customWidth="1"/>
    <col min="3848" max="3848" width="8.21875" customWidth="1"/>
    <col min="3849" max="3849" width="6.21875" customWidth="1"/>
    <col min="3850" max="3850" width="5.5546875" customWidth="1"/>
    <col min="3851" max="3851" width="5.21875" customWidth="1"/>
    <col min="3852" max="3852" width="5.5546875" customWidth="1"/>
    <col min="3853" max="3853" width="0.21875" customWidth="1"/>
    <col min="3854" max="3857" width="0" hidden="1" customWidth="1"/>
    <col min="3859" max="3859" width="15" bestFit="1" customWidth="1"/>
    <col min="3861" max="3861" width="15.77734375" customWidth="1"/>
    <col min="3862" max="3868" width="0" hidden="1" customWidth="1"/>
    <col min="4096" max="4096" width="7.5546875" customWidth="1"/>
    <col min="4097" max="4098" width="20.21875" customWidth="1"/>
    <col min="4099" max="4099" width="20" customWidth="1"/>
    <col min="4100" max="4100" width="29" customWidth="1"/>
    <col min="4101" max="4101" width="10.21875" customWidth="1"/>
    <col min="4102" max="4102" width="8.21875" customWidth="1"/>
    <col min="4103" max="4103" width="39.44140625" customWidth="1"/>
    <col min="4104" max="4104" width="8.21875" customWidth="1"/>
    <col min="4105" max="4105" width="6.21875" customWidth="1"/>
    <col min="4106" max="4106" width="5.5546875" customWidth="1"/>
    <col min="4107" max="4107" width="5.21875" customWidth="1"/>
    <col min="4108" max="4108" width="5.5546875" customWidth="1"/>
    <col min="4109" max="4109" width="0.21875" customWidth="1"/>
    <col min="4110" max="4113" width="0" hidden="1" customWidth="1"/>
    <col min="4115" max="4115" width="15" bestFit="1" customWidth="1"/>
    <col min="4117" max="4117" width="15.77734375" customWidth="1"/>
    <col min="4118" max="4124" width="0" hidden="1" customWidth="1"/>
    <col min="4352" max="4352" width="7.5546875" customWidth="1"/>
    <col min="4353" max="4354" width="20.21875" customWidth="1"/>
    <col min="4355" max="4355" width="20" customWidth="1"/>
    <col min="4356" max="4356" width="29" customWidth="1"/>
    <col min="4357" max="4357" width="10.21875" customWidth="1"/>
    <col min="4358" max="4358" width="8.21875" customWidth="1"/>
    <col min="4359" max="4359" width="39.44140625" customWidth="1"/>
    <col min="4360" max="4360" width="8.21875" customWidth="1"/>
    <col min="4361" max="4361" width="6.21875" customWidth="1"/>
    <col min="4362" max="4362" width="5.5546875" customWidth="1"/>
    <col min="4363" max="4363" width="5.21875" customWidth="1"/>
    <col min="4364" max="4364" width="5.5546875" customWidth="1"/>
    <col min="4365" max="4365" width="0.21875" customWidth="1"/>
    <col min="4366" max="4369" width="0" hidden="1" customWidth="1"/>
    <col min="4371" max="4371" width="15" bestFit="1" customWidth="1"/>
    <col min="4373" max="4373" width="15.77734375" customWidth="1"/>
    <col min="4374" max="4380" width="0" hidden="1" customWidth="1"/>
    <col min="4608" max="4608" width="7.5546875" customWidth="1"/>
    <col min="4609" max="4610" width="20.21875" customWidth="1"/>
    <col min="4611" max="4611" width="20" customWidth="1"/>
    <col min="4612" max="4612" width="29" customWidth="1"/>
    <col min="4613" max="4613" width="10.21875" customWidth="1"/>
    <col min="4614" max="4614" width="8.21875" customWidth="1"/>
    <col min="4615" max="4615" width="39.44140625" customWidth="1"/>
    <col min="4616" max="4616" width="8.21875" customWidth="1"/>
    <col min="4617" max="4617" width="6.21875" customWidth="1"/>
    <col min="4618" max="4618" width="5.5546875" customWidth="1"/>
    <col min="4619" max="4619" width="5.21875" customWidth="1"/>
    <col min="4620" max="4620" width="5.5546875" customWidth="1"/>
    <col min="4621" max="4621" width="0.21875" customWidth="1"/>
    <col min="4622" max="4625" width="0" hidden="1" customWidth="1"/>
    <col min="4627" max="4627" width="15" bestFit="1" customWidth="1"/>
    <col min="4629" max="4629" width="15.77734375" customWidth="1"/>
    <col min="4630" max="4636" width="0" hidden="1" customWidth="1"/>
    <col min="4864" max="4864" width="7.5546875" customWidth="1"/>
    <col min="4865" max="4866" width="20.21875" customWidth="1"/>
    <col min="4867" max="4867" width="20" customWidth="1"/>
    <col min="4868" max="4868" width="29" customWidth="1"/>
    <col min="4869" max="4869" width="10.21875" customWidth="1"/>
    <col min="4870" max="4870" width="8.21875" customWidth="1"/>
    <col min="4871" max="4871" width="39.44140625" customWidth="1"/>
    <col min="4872" max="4872" width="8.21875" customWidth="1"/>
    <col min="4873" max="4873" width="6.21875" customWidth="1"/>
    <col min="4874" max="4874" width="5.5546875" customWidth="1"/>
    <col min="4875" max="4875" width="5.21875" customWidth="1"/>
    <col min="4876" max="4876" width="5.5546875" customWidth="1"/>
    <col min="4877" max="4877" width="0.21875" customWidth="1"/>
    <col min="4878" max="4881" width="0" hidden="1" customWidth="1"/>
    <col min="4883" max="4883" width="15" bestFit="1" customWidth="1"/>
    <col min="4885" max="4885" width="15.77734375" customWidth="1"/>
    <col min="4886" max="4892" width="0" hidden="1" customWidth="1"/>
    <col min="5120" max="5120" width="7.5546875" customWidth="1"/>
    <col min="5121" max="5122" width="20.21875" customWidth="1"/>
    <col min="5123" max="5123" width="20" customWidth="1"/>
    <col min="5124" max="5124" width="29" customWidth="1"/>
    <col min="5125" max="5125" width="10.21875" customWidth="1"/>
    <col min="5126" max="5126" width="8.21875" customWidth="1"/>
    <col min="5127" max="5127" width="39.44140625" customWidth="1"/>
    <col min="5128" max="5128" width="8.21875" customWidth="1"/>
    <col min="5129" max="5129" width="6.21875" customWidth="1"/>
    <col min="5130" max="5130" width="5.5546875" customWidth="1"/>
    <col min="5131" max="5131" width="5.21875" customWidth="1"/>
    <col min="5132" max="5132" width="5.5546875" customWidth="1"/>
    <col min="5133" max="5133" width="0.21875" customWidth="1"/>
    <col min="5134" max="5137" width="0" hidden="1" customWidth="1"/>
    <col min="5139" max="5139" width="15" bestFit="1" customWidth="1"/>
    <col min="5141" max="5141" width="15.77734375" customWidth="1"/>
    <col min="5142" max="5148" width="0" hidden="1" customWidth="1"/>
    <col min="5376" max="5376" width="7.5546875" customWidth="1"/>
    <col min="5377" max="5378" width="20.21875" customWidth="1"/>
    <col min="5379" max="5379" width="20" customWidth="1"/>
    <col min="5380" max="5380" width="29" customWidth="1"/>
    <col min="5381" max="5381" width="10.21875" customWidth="1"/>
    <col min="5382" max="5382" width="8.21875" customWidth="1"/>
    <col min="5383" max="5383" width="39.44140625" customWidth="1"/>
    <col min="5384" max="5384" width="8.21875" customWidth="1"/>
    <col min="5385" max="5385" width="6.21875" customWidth="1"/>
    <col min="5386" max="5386" width="5.5546875" customWidth="1"/>
    <col min="5387" max="5387" width="5.21875" customWidth="1"/>
    <col min="5388" max="5388" width="5.5546875" customWidth="1"/>
    <col min="5389" max="5389" width="0.21875" customWidth="1"/>
    <col min="5390" max="5393" width="0" hidden="1" customWidth="1"/>
    <col min="5395" max="5395" width="15" bestFit="1" customWidth="1"/>
    <col min="5397" max="5397" width="15.77734375" customWidth="1"/>
    <col min="5398" max="5404" width="0" hidden="1" customWidth="1"/>
    <col min="5632" max="5632" width="7.5546875" customWidth="1"/>
    <col min="5633" max="5634" width="20.21875" customWidth="1"/>
    <col min="5635" max="5635" width="20" customWidth="1"/>
    <col min="5636" max="5636" width="29" customWidth="1"/>
    <col min="5637" max="5637" width="10.21875" customWidth="1"/>
    <col min="5638" max="5638" width="8.21875" customWidth="1"/>
    <col min="5639" max="5639" width="39.44140625" customWidth="1"/>
    <col min="5640" max="5640" width="8.21875" customWidth="1"/>
    <col min="5641" max="5641" width="6.21875" customWidth="1"/>
    <col min="5642" max="5642" width="5.5546875" customWidth="1"/>
    <col min="5643" max="5643" width="5.21875" customWidth="1"/>
    <col min="5644" max="5644" width="5.5546875" customWidth="1"/>
    <col min="5645" max="5645" width="0.21875" customWidth="1"/>
    <col min="5646" max="5649" width="0" hidden="1" customWidth="1"/>
    <col min="5651" max="5651" width="15" bestFit="1" customWidth="1"/>
    <col min="5653" max="5653" width="15.77734375" customWidth="1"/>
    <col min="5654" max="5660" width="0" hidden="1" customWidth="1"/>
    <col min="5888" max="5888" width="7.5546875" customWidth="1"/>
    <col min="5889" max="5890" width="20.21875" customWidth="1"/>
    <col min="5891" max="5891" width="20" customWidth="1"/>
    <col min="5892" max="5892" width="29" customWidth="1"/>
    <col min="5893" max="5893" width="10.21875" customWidth="1"/>
    <col min="5894" max="5894" width="8.21875" customWidth="1"/>
    <col min="5895" max="5895" width="39.44140625" customWidth="1"/>
    <col min="5896" max="5896" width="8.21875" customWidth="1"/>
    <col min="5897" max="5897" width="6.21875" customWidth="1"/>
    <col min="5898" max="5898" width="5.5546875" customWidth="1"/>
    <col min="5899" max="5899" width="5.21875" customWidth="1"/>
    <col min="5900" max="5900" width="5.5546875" customWidth="1"/>
    <col min="5901" max="5901" width="0.21875" customWidth="1"/>
    <col min="5902" max="5905" width="0" hidden="1" customWidth="1"/>
    <col min="5907" max="5907" width="15" bestFit="1" customWidth="1"/>
    <col min="5909" max="5909" width="15.77734375" customWidth="1"/>
    <col min="5910" max="5916" width="0" hidden="1" customWidth="1"/>
    <col min="6144" max="6144" width="7.5546875" customWidth="1"/>
    <col min="6145" max="6146" width="20.21875" customWidth="1"/>
    <col min="6147" max="6147" width="20" customWidth="1"/>
    <col min="6148" max="6148" width="29" customWidth="1"/>
    <col min="6149" max="6149" width="10.21875" customWidth="1"/>
    <col min="6150" max="6150" width="8.21875" customWidth="1"/>
    <col min="6151" max="6151" width="39.44140625" customWidth="1"/>
    <col min="6152" max="6152" width="8.21875" customWidth="1"/>
    <col min="6153" max="6153" width="6.21875" customWidth="1"/>
    <col min="6154" max="6154" width="5.5546875" customWidth="1"/>
    <col min="6155" max="6155" width="5.21875" customWidth="1"/>
    <col min="6156" max="6156" width="5.5546875" customWidth="1"/>
    <col min="6157" max="6157" width="0.21875" customWidth="1"/>
    <col min="6158" max="6161" width="0" hidden="1" customWidth="1"/>
    <col min="6163" max="6163" width="15" bestFit="1" customWidth="1"/>
    <col min="6165" max="6165" width="15.77734375" customWidth="1"/>
    <col min="6166" max="6172" width="0" hidden="1" customWidth="1"/>
    <col min="6400" max="6400" width="7.5546875" customWidth="1"/>
    <col min="6401" max="6402" width="20.21875" customWidth="1"/>
    <col min="6403" max="6403" width="20" customWidth="1"/>
    <col min="6404" max="6404" width="29" customWidth="1"/>
    <col min="6405" max="6405" width="10.21875" customWidth="1"/>
    <col min="6406" max="6406" width="8.21875" customWidth="1"/>
    <col min="6407" max="6407" width="39.44140625" customWidth="1"/>
    <col min="6408" max="6408" width="8.21875" customWidth="1"/>
    <col min="6409" max="6409" width="6.21875" customWidth="1"/>
    <col min="6410" max="6410" width="5.5546875" customWidth="1"/>
    <col min="6411" max="6411" width="5.21875" customWidth="1"/>
    <col min="6412" max="6412" width="5.5546875" customWidth="1"/>
    <col min="6413" max="6413" width="0.21875" customWidth="1"/>
    <col min="6414" max="6417" width="0" hidden="1" customWidth="1"/>
    <col min="6419" max="6419" width="15" bestFit="1" customWidth="1"/>
    <col min="6421" max="6421" width="15.77734375" customWidth="1"/>
    <col min="6422" max="6428" width="0" hidden="1" customWidth="1"/>
    <col min="6656" max="6656" width="7.5546875" customWidth="1"/>
    <col min="6657" max="6658" width="20.21875" customWidth="1"/>
    <col min="6659" max="6659" width="20" customWidth="1"/>
    <col min="6660" max="6660" width="29" customWidth="1"/>
    <col min="6661" max="6661" width="10.21875" customWidth="1"/>
    <col min="6662" max="6662" width="8.21875" customWidth="1"/>
    <col min="6663" max="6663" width="39.44140625" customWidth="1"/>
    <col min="6664" max="6664" width="8.21875" customWidth="1"/>
    <col min="6665" max="6665" width="6.21875" customWidth="1"/>
    <col min="6666" max="6666" width="5.5546875" customWidth="1"/>
    <col min="6667" max="6667" width="5.21875" customWidth="1"/>
    <col min="6668" max="6668" width="5.5546875" customWidth="1"/>
    <col min="6669" max="6669" width="0.21875" customWidth="1"/>
    <col min="6670" max="6673" width="0" hidden="1" customWidth="1"/>
    <col min="6675" max="6675" width="15" bestFit="1" customWidth="1"/>
    <col min="6677" max="6677" width="15.77734375" customWidth="1"/>
    <col min="6678" max="6684" width="0" hidden="1" customWidth="1"/>
    <col min="6912" max="6912" width="7.5546875" customWidth="1"/>
    <col min="6913" max="6914" width="20.21875" customWidth="1"/>
    <col min="6915" max="6915" width="20" customWidth="1"/>
    <col min="6916" max="6916" width="29" customWidth="1"/>
    <col min="6917" max="6917" width="10.21875" customWidth="1"/>
    <col min="6918" max="6918" width="8.21875" customWidth="1"/>
    <col min="6919" max="6919" width="39.44140625" customWidth="1"/>
    <col min="6920" max="6920" width="8.21875" customWidth="1"/>
    <col min="6921" max="6921" width="6.21875" customWidth="1"/>
    <col min="6922" max="6922" width="5.5546875" customWidth="1"/>
    <col min="6923" max="6923" width="5.21875" customWidth="1"/>
    <col min="6924" max="6924" width="5.5546875" customWidth="1"/>
    <col min="6925" max="6925" width="0.21875" customWidth="1"/>
    <col min="6926" max="6929" width="0" hidden="1" customWidth="1"/>
    <col min="6931" max="6931" width="15" bestFit="1" customWidth="1"/>
    <col min="6933" max="6933" width="15.77734375" customWidth="1"/>
    <col min="6934" max="6940" width="0" hidden="1" customWidth="1"/>
    <col min="7168" max="7168" width="7.5546875" customWidth="1"/>
    <col min="7169" max="7170" width="20.21875" customWidth="1"/>
    <col min="7171" max="7171" width="20" customWidth="1"/>
    <col min="7172" max="7172" width="29" customWidth="1"/>
    <col min="7173" max="7173" width="10.21875" customWidth="1"/>
    <col min="7174" max="7174" width="8.21875" customWidth="1"/>
    <col min="7175" max="7175" width="39.44140625" customWidth="1"/>
    <col min="7176" max="7176" width="8.21875" customWidth="1"/>
    <col min="7177" max="7177" width="6.21875" customWidth="1"/>
    <col min="7178" max="7178" width="5.5546875" customWidth="1"/>
    <col min="7179" max="7179" width="5.21875" customWidth="1"/>
    <col min="7180" max="7180" width="5.5546875" customWidth="1"/>
    <col min="7181" max="7181" width="0.21875" customWidth="1"/>
    <col min="7182" max="7185" width="0" hidden="1" customWidth="1"/>
    <col min="7187" max="7187" width="15" bestFit="1" customWidth="1"/>
    <col min="7189" max="7189" width="15.77734375" customWidth="1"/>
    <col min="7190" max="7196" width="0" hidden="1" customWidth="1"/>
    <col min="7424" max="7424" width="7.5546875" customWidth="1"/>
    <col min="7425" max="7426" width="20.21875" customWidth="1"/>
    <col min="7427" max="7427" width="20" customWidth="1"/>
    <col min="7428" max="7428" width="29" customWidth="1"/>
    <col min="7429" max="7429" width="10.21875" customWidth="1"/>
    <col min="7430" max="7430" width="8.21875" customWidth="1"/>
    <col min="7431" max="7431" width="39.44140625" customWidth="1"/>
    <col min="7432" max="7432" width="8.21875" customWidth="1"/>
    <col min="7433" max="7433" width="6.21875" customWidth="1"/>
    <col min="7434" max="7434" width="5.5546875" customWidth="1"/>
    <col min="7435" max="7435" width="5.21875" customWidth="1"/>
    <col min="7436" max="7436" width="5.5546875" customWidth="1"/>
    <col min="7437" max="7437" width="0.21875" customWidth="1"/>
    <col min="7438" max="7441" width="0" hidden="1" customWidth="1"/>
    <col min="7443" max="7443" width="15" bestFit="1" customWidth="1"/>
    <col min="7445" max="7445" width="15.77734375" customWidth="1"/>
    <col min="7446" max="7452" width="0" hidden="1" customWidth="1"/>
    <col min="7680" max="7680" width="7.5546875" customWidth="1"/>
    <col min="7681" max="7682" width="20.21875" customWidth="1"/>
    <col min="7683" max="7683" width="20" customWidth="1"/>
    <col min="7684" max="7684" width="29" customWidth="1"/>
    <col min="7685" max="7685" width="10.21875" customWidth="1"/>
    <col min="7686" max="7686" width="8.21875" customWidth="1"/>
    <col min="7687" max="7687" width="39.44140625" customWidth="1"/>
    <col min="7688" max="7688" width="8.21875" customWidth="1"/>
    <col min="7689" max="7689" width="6.21875" customWidth="1"/>
    <col min="7690" max="7690" width="5.5546875" customWidth="1"/>
    <col min="7691" max="7691" width="5.21875" customWidth="1"/>
    <col min="7692" max="7692" width="5.5546875" customWidth="1"/>
    <col min="7693" max="7693" width="0.21875" customWidth="1"/>
    <col min="7694" max="7697" width="0" hidden="1" customWidth="1"/>
    <col min="7699" max="7699" width="15" bestFit="1" customWidth="1"/>
    <col min="7701" max="7701" width="15.77734375" customWidth="1"/>
    <col min="7702" max="7708" width="0" hidden="1" customWidth="1"/>
    <col min="7936" max="7936" width="7.5546875" customWidth="1"/>
    <col min="7937" max="7938" width="20.21875" customWidth="1"/>
    <col min="7939" max="7939" width="20" customWidth="1"/>
    <col min="7940" max="7940" width="29" customWidth="1"/>
    <col min="7941" max="7941" width="10.21875" customWidth="1"/>
    <col min="7942" max="7942" width="8.21875" customWidth="1"/>
    <col min="7943" max="7943" width="39.44140625" customWidth="1"/>
    <col min="7944" max="7944" width="8.21875" customWidth="1"/>
    <col min="7945" max="7945" width="6.21875" customWidth="1"/>
    <col min="7946" max="7946" width="5.5546875" customWidth="1"/>
    <col min="7947" max="7947" width="5.21875" customWidth="1"/>
    <col min="7948" max="7948" width="5.5546875" customWidth="1"/>
    <col min="7949" max="7949" width="0.21875" customWidth="1"/>
    <col min="7950" max="7953" width="0" hidden="1" customWidth="1"/>
    <col min="7955" max="7955" width="15" bestFit="1" customWidth="1"/>
    <col min="7957" max="7957" width="15.77734375" customWidth="1"/>
    <col min="7958" max="7964" width="0" hidden="1" customWidth="1"/>
    <col min="8192" max="8192" width="7.5546875" customWidth="1"/>
    <col min="8193" max="8194" width="20.21875" customWidth="1"/>
    <col min="8195" max="8195" width="20" customWidth="1"/>
    <col min="8196" max="8196" width="29" customWidth="1"/>
    <col min="8197" max="8197" width="10.21875" customWidth="1"/>
    <col min="8198" max="8198" width="8.21875" customWidth="1"/>
    <col min="8199" max="8199" width="39.44140625" customWidth="1"/>
    <col min="8200" max="8200" width="8.21875" customWidth="1"/>
    <col min="8201" max="8201" width="6.21875" customWidth="1"/>
    <col min="8202" max="8202" width="5.5546875" customWidth="1"/>
    <col min="8203" max="8203" width="5.21875" customWidth="1"/>
    <col min="8204" max="8204" width="5.5546875" customWidth="1"/>
    <col min="8205" max="8205" width="0.21875" customWidth="1"/>
    <col min="8206" max="8209" width="0" hidden="1" customWidth="1"/>
    <col min="8211" max="8211" width="15" bestFit="1" customWidth="1"/>
    <col min="8213" max="8213" width="15.77734375" customWidth="1"/>
    <col min="8214" max="8220" width="0" hidden="1" customWidth="1"/>
    <col min="8448" max="8448" width="7.5546875" customWidth="1"/>
    <col min="8449" max="8450" width="20.21875" customWidth="1"/>
    <col min="8451" max="8451" width="20" customWidth="1"/>
    <col min="8452" max="8452" width="29" customWidth="1"/>
    <col min="8453" max="8453" width="10.21875" customWidth="1"/>
    <col min="8454" max="8454" width="8.21875" customWidth="1"/>
    <col min="8455" max="8455" width="39.44140625" customWidth="1"/>
    <col min="8456" max="8456" width="8.21875" customWidth="1"/>
    <col min="8457" max="8457" width="6.21875" customWidth="1"/>
    <col min="8458" max="8458" width="5.5546875" customWidth="1"/>
    <col min="8459" max="8459" width="5.21875" customWidth="1"/>
    <col min="8460" max="8460" width="5.5546875" customWidth="1"/>
    <col min="8461" max="8461" width="0.21875" customWidth="1"/>
    <col min="8462" max="8465" width="0" hidden="1" customWidth="1"/>
    <col min="8467" max="8467" width="15" bestFit="1" customWidth="1"/>
    <col min="8469" max="8469" width="15.77734375" customWidth="1"/>
    <col min="8470" max="8476" width="0" hidden="1" customWidth="1"/>
    <col min="8704" max="8704" width="7.5546875" customWidth="1"/>
    <col min="8705" max="8706" width="20.21875" customWidth="1"/>
    <col min="8707" max="8707" width="20" customWidth="1"/>
    <col min="8708" max="8708" width="29" customWidth="1"/>
    <col min="8709" max="8709" width="10.21875" customWidth="1"/>
    <col min="8710" max="8710" width="8.21875" customWidth="1"/>
    <col min="8711" max="8711" width="39.44140625" customWidth="1"/>
    <col min="8712" max="8712" width="8.21875" customWidth="1"/>
    <col min="8713" max="8713" width="6.21875" customWidth="1"/>
    <col min="8714" max="8714" width="5.5546875" customWidth="1"/>
    <col min="8715" max="8715" width="5.21875" customWidth="1"/>
    <col min="8716" max="8716" width="5.5546875" customWidth="1"/>
    <col min="8717" max="8717" width="0.21875" customWidth="1"/>
    <col min="8718" max="8721" width="0" hidden="1" customWidth="1"/>
    <col min="8723" max="8723" width="15" bestFit="1" customWidth="1"/>
    <col min="8725" max="8725" width="15.77734375" customWidth="1"/>
    <col min="8726" max="8732" width="0" hidden="1" customWidth="1"/>
    <col min="8960" max="8960" width="7.5546875" customWidth="1"/>
    <col min="8961" max="8962" width="20.21875" customWidth="1"/>
    <col min="8963" max="8963" width="20" customWidth="1"/>
    <col min="8964" max="8964" width="29" customWidth="1"/>
    <col min="8965" max="8965" width="10.21875" customWidth="1"/>
    <col min="8966" max="8966" width="8.21875" customWidth="1"/>
    <col min="8967" max="8967" width="39.44140625" customWidth="1"/>
    <col min="8968" max="8968" width="8.21875" customWidth="1"/>
    <col min="8969" max="8969" width="6.21875" customWidth="1"/>
    <col min="8970" max="8970" width="5.5546875" customWidth="1"/>
    <col min="8971" max="8971" width="5.21875" customWidth="1"/>
    <col min="8972" max="8972" width="5.5546875" customWidth="1"/>
    <col min="8973" max="8973" width="0.21875" customWidth="1"/>
    <col min="8974" max="8977" width="0" hidden="1" customWidth="1"/>
    <col min="8979" max="8979" width="15" bestFit="1" customWidth="1"/>
    <col min="8981" max="8981" width="15.77734375" customWidth="1"/>
    <col min="8982" max="8988" width="0" hidden="1" customWidth="1"/>
    <col min="9216" max="9216" width="7.5546875" customWidth="1"/>
    <col min="9217" max="9218" width="20.21875" customWidth="1"/>
    <col min="9219" max="9219" width="20" customWidth="1"/>
    <col min="9220" max="9220" width="29" customWidth="1"/>
    <col min="9221" max="9221" width="10.21875" customWidth="1"/>
    <col min="9222" max="9222" width="8.21875" customWidth="1"/>
    <col min="9223" max="9223" width="39.44140625" customWidth="1"/>
    <col min="9224" max="9224" width="8.21875" customWidth="1"/>
    <col min="9225" max="9225" width="6.21875" customWidth="1"/>
    <col min="9226" max="9226" width="5.5546875" customWidth="1"/>
    <col min="9227" max="9227" width="5.21875" customWidth="1"/>
    <col min="9228" max="9228" width="5.5546875" customWidth="1"/>
    <col min="9229" max="9229" width="0.21875" customWidth="1"/>
    <col min="9230" max="9233" width="0" hidden="1" customWidth="1"/>
    <col min="9235" max="9235" width="15" bestFit="1" customWidth="1"/>
    <col min="9237" max="9237" width="15.77734375" customWidth="1"/>
    <col min="9238" max="9244" width="0" hidden="1" customWidth="1"/>
    <col min="9472" max="9472" width="7.5546875" customWidth="1"/>
    <col min="9473" max="9474" width="20.21875" customWidth="1"/>
    <col min="9475" max="9475" width="20" customWidth="1"/>
    <col min="9476" max="9476" width="29" customWidth="1"/>
    <col min="9477" max="9477" width="10.21875" customWidth="1"/>
    <col min="9478" max="9478" width="8.21875" customWidth="1"/>
    <col min="9479" max="9479" width="39.44140625" customWidth="1"/>
    <col min="9480" max="9480" width="8.21875" customWidth="1"/>
    <col min="9481" max="9481" width="6.21875" customWidth="1"/>
    <col min="9482" max="9482" width="5.5546875" customWidth="1"/>
    <col min="9483" max="9483" width="5.21875" customWidth="1"/>
    <col min="9484" max="9484" width="5.5546875" customWidth="1"/>
    <col min="9485" max="9485" width="0.21875" customWidth="1"/>
    <col min="9486" max="9489" width="0" hidden="1" customWidth="1"/>
    <col min="9491" max="9491" width="15" bestFit="1" customWidth="1"/>
    <col min="9493" max="9493" width="15.77734375" customWidth="1"/>
    <col min="9494" max="9500" width="0" hidden="1" customWidth="1"/>
    <col min="9728" max="9728" width="7.5546875" customWidth="1"/>
    <col min="9729" max="9730" width="20.21875" customWidth="1"/>
    <col min="9731" max="9731" width="20" customWidth="1"/>
    <col min="9732" max="9732" width="29" customWidth="1"/>
    <col min="9733" max="9733" width="10.21875" customWidth="1"/>
    <col min="9734" max="9734" width="8.21875" customWidth="1"/>
    <col min="9735" max="9735" width="39.44140625" customWidth="1"/>
    <col min="9736" max="9736" width="8.21875" customWidth="1"/>
    <col min="9737" max="9737" width="6.21875" customWidth="1"/>
    <col min="9738" max="9738" width="5.5546875" customWidth="1"/>
    <col min="9739" max="9739" width="5.21875" customWidth="1"/>
    <col min="9740" max="9740" width="5.5546875" customWidth="1"/>
    <col min="9741" max="9741" width="0.21875" customWidth="1"/>
    <col min="9742" max="9745" width="0" hidden="1" customWidth="1"/>
    <col min="9747" max="9747" width="15" bestFit="1" customWidth="1"/>
    <col min="9749" max="9749" width="15.77734375" customWidth="1"/>
    <col min="9750" max="9756" width="0" hidden="1" customWidth="1"/>
    <col min="9984" max="9984" width="7.5546875" customWidth="1"/>
    <col min="9985" max="9986" width="20.21875" customWidth="1"/>
    <col min="9987" max="9987" width="20" customWidth="1"/>
    <col min="9988" max="9988" width="29" customWidth="1"/>
    <col min="9989" max="9989" width="10.21875" customWidth="1"/>
    <col min="9990" max="9990" width="8.21875" customWidth="1"/>
    <col min="9991" max="9991" width="39.44140625" customWidth="1"/>
    <col min="9992" max="9992" width="8.21875" customWidth="1"/>
    <col min="9993" max="9993" width="6.21875" customWidth="1"/>
    <col min="9994" max="9994" width="5.5546875" customWidth="1"/>
    <col min="9995" max="9995" width="5.21875" customWidth="1"/>
    <col min="9996" max="9996" width="5.5546875" customWidth="1"/>
    <col min="9997" max="9997" width="0.21875" customWidth="1"/>
    <col min="9998" max="10001" width="0" hidden="1" customWidth="1"/>
    <col min="10003" max="10003" width="15" bestFit="1" customWidth="1"/>
    <col min="10005" max="10005" width="15.77734375" customWidth="1"/>
    <col min="10006" max="10012" width="0" hidden="1" customWidth="1"/>
    <col min="10240" max="10240" width="7.5546875" customWidth="1"/>
    <col min="10241" max="10242" width="20.21875" customWidth="1"/>
    <col min="10243" max="10243" width="20" customWidth="1"/>
    <col min="10244" max="10244" width="29" customWidth="1"/>
    <col min="10245" max="10245" width="10.21875" customWidth="1"/>
    <col min="10246" max="10246" width="8.21875" customWidth="1"/>
    <col min="10247" max="10247" width="39.44140625" customWidth="1"/>
    <col min="10248" max="10248" width="8.21875" customWidth="1"/>
    <col min="10249" max="10249" width="6.21875" customWidth="1"/>
    <col min="10250" max="10250" width="5.5546875" customWidth="1"/>
    <col min="10251" max="10251" width="5.21875" customWidth="1"/>
    <col min="10252" max="10252" width="5.5546875" customWidth="1"/>
    <col min="10253" max="10253" width="0.21875" customWidth="1"/>
    <col min="10254" max="10257" width="0" hidden="1" customWidth="1"/>
    <col min="10259" max="10259" width="15" bestFit="1" customWidth="1"/>
    <col min="10261" max="10261" width="15.77734375" customWidth="1"/>
    <col min="10262" max="10268" width="0" hidden="1" customWidth="1"/>
    <col min="10496" max="10496" width="7.5546875" customWidth="1"/>
    <col min="10497" max="10498" width="20.21875" customWidth="1"/>
    <col min="10499" max="10499" width="20" customWidth="1"/>
    <col min="10500" max="10500" width="29" customWidth="1"/>
    <col min="10501" max="10501" width="10.21875" customWidth="1"/>
    <col min="10502" max="10502" width="8.21875" customWidth="1"/>
    <col min="10503" max="10503" width="39.44140625" customWidth="1"/>
    <col min="10504" max="10504" width="8.21875" customWidth="1"/>
    <col min="10505" max="10505" width="6.21875" customWidth="1"/>
    <col min="10506" max="10506" width="5.5546875" customWidth="1"/>
    <col min="10507" max="10507" width="5.21875" customWidth="1"/>
    <col min="10508" max="10508" width="5.5546875" customWidth="1"/>
    <col min="10509" max="10509" width="0.21875" customWidth="1"/>
    <col min="10510" max="10513" width="0" hidden="1" customWidth="1"/>
    <col min="10515" max="10515" width="15" bestFit="1" customWidth="1"/>
    <col min="10517" max="10517" width="15.77734375" customWidth="1"/>
    <col min="10518" max="10524" width="0" hidden="1" customWidth="1"/>
    <col min="10752" max="10752" width="7.5546875" customWidth="1"/>
    <col min="10753" max="10754" width="20.21875" customWidth="1"/>
    <col min="10755" max="10755" width="20" customWidth="1"/>
    <col min="10756" max="10756" width="29" customWidth="1"/>
    <col min="10757" max="10757" width="10.21875" customWidth="1"/>
    <col min="10758" max="10758" width="8.21875" customWidth="1"/>
    <col min="10759" max="10759" width="39.44140625" customWidth="1"/>
    <col min="10760" max="10760" width="8.21875" customWidth="1"/>
    <col min="10761" max="10761" width="6.21875" customWidth="1"/>
    <col min="10762" max="10762" width="5.5546875" customWidth="1"/>
    <col min="10763" max="10763" width="5.21875" customWidth="1"/>
    <col min="10764" max="10764" width="5.5546875" customWidth="1"/>
    <col min="10765" max="10765" width="0.21875" customWidth="1"/>
    <col min="10766" max="10769" width="0" hidden="1" customWidth="1"/>
    <col min="10771" max="10771" width="15" bestFit="1" customWidth="1"/>
    <col min="10773" max="10773" width="15.77734375" customWidth="1"/>
    <col min="10774" max="10780" width="0" hidden="1" customWidth="1"/>
    <col min="11008" max="11008" width="7.5546875" customWidth="1"/>
    <col min="11009" max="11010" width="20.21875" customWidth="1"/>
    <col min="11011" max="11011" width="20" customWidth="1"/>
    <col min="11012" max="11012" width="29" customWidth="1"/>
    <col min="11013" max="11013" width="10.21875" customWidth="1"/>
    <col min="11014" max="11014" width="8.21875" customWidth="1"/>
    <col min="11015" max="11015" width="39.44140625" customWidth="1"/>
    <col min="11016" max="11016" width="8.21875" customWidth="1"/>
    <col min="11017" max="11017" width="6.21875" customWidth="1"/>
    <col min="11018" max="11018" width="5.5546875" customWidth="1"/>
    <col min="11019" max="11019" width="5.21875" customWidth="1"/>
    <col min="11020" max="11020" width="5.5546875" customWidth="1"/>
    <col min="11021" max="11021" width="0.21875" customWidth="1"/>
    <col min="11022" max="11025" width="0" hidden="1" customWidth="1"/>
    <col min="11027" max="11027" width="15" bestFit="1" customWidth="1"/>
    <col min="11029" max="11029" width="15.77734375" customWidth="1"/>
    <col min="11030" max="11036" width="0" hidden="1" customWidth="1"/>
    <col min="11264" max="11264" width="7.5546875" customWidth="1"/>
    <col min="11265" max="11266" width="20.21875" customWidth="1"/>
    <col min="11267" max="11267" width="20" customWidth="1"/>
    <col min="11268" max="11268" width="29" customWidth="1"/>
    <col min="11269" max="11269" width="10.21875" customWidth="1"/>
    <col min="11270" max="11270" width="8.21875" customWidth="1"/>
    <col min="11271" max="11271" width="39.44140625" customWidth="1"/>
    <col min="11272" max="11272" width="8.21875" customWidth="1"/>
    <col min="11273" max="11273" width="6.21875" customWidth="1"/>
    <col min="11274" max="11274" width="5.5546875" customWidth="1"/>
    <col min="11275" max="11275" width="5.21875" customWidth="1"/>
    <col min="11276" max="11276" width="5.5546875" customWidth="1"/>
    <col min="11277" max="11277" width="0.21875" customWidth="1"/>
    <col min="11278" max="11281" width="0" hidden="1" customWidth="1"/>
    <col min="11283" max="11283" width="15" bestFit="1" customWidth="1"/>
    <col min="11285" max="11285" width="15.77734375" customWidth="1"/>
    <col min="11286" max="11292" width="0" hidden="1" customWidth="1"/>
    <col min="11520" max="11520" width="7.5546875" customWidth="1"/>
    <col min="11521" max="11522" width="20.21875" customWidth="1"/>
    <col min="11523" max="11523" width="20" customWidth="1"/>
    <col min="11524" max="11524" width="29" customWidth="1"/>
    <col min="11525" max="11525" width="10.21875" customWidth="1"/>
    <col min="11526" max="11526" width="8.21875" customWidth="1"/>
    <col min="11527" max="11527" width="39.44140625" customWidth="1"/>
    <col min="11528" max="11528" width="8.21875" customWidth="1"/>
    <col min="11529" max="11529" width="6.21875" customWidth="1"/>
    <col min="11530" max="11530" width="5.5546875" customWidth="1"/>
    <col min="11531" max="11531" width="5.21875" customWidth="1"/>
    <col min="11532" max="11532" width="5.5546875" customWidth="1"/>
    <col min="11533" max="11533" width="0.21875" customWidth="1"/>
    <col min="11534" max="11537" width="0" hidden="1" customWidth="1"/>
    <col min="11539" max="11539" width="15" bestFit="1" customWidth="1"/>
    <col min="11541" max="11541" width="15.77734375" customWidth="1"/>
    <col min="11542" max="11548" width="0" hidden="1" customWidth="1"/>
    <col min="11776" max="11776" width="7.5546875" customWidth="1"/>
    <col min="11777" max="11778" width="20.21875" customWidth="1"/>
    <col min="11779" max="11779" width="20" customWidth="1"/>
    <col min="11780" max="11780" width="29" customWidth="1"/>
    <col min="11781" max="11781" width="10.21875" customWidth="1"/>
    <col min="11782" max="11782" width="8.21875" customWidth="1"/>
    <col min="11783" max="11783" width="39.44140625" customWidth="1"/>
    <col min="11784" max="11784" width="8.21875" customWidth="1"/>
    <col min="11785" max="11785" width="6.21875" customWidth="1"/>
    <col min="11786" max="11786" width="5.5546875" customWidth="1"/>
    <col min="11787" max="11787" width="5.21875" customWidth="1"/>
    <col min="11788" max="11788" width="5.5546875" customWidth="1"/>
    <col min="11789" max="11789" width="0.21875" customWidth="1"/>
    <col min="11790" max="11793" width="0" hidden="1" customWidth="1"/>
    <col min="11795" max="11795" width="15" bestFit="1" customWidth="1"/>
    <col min="11797" max="11797" width="15.77734375" customWidth="1"/>
    <col min="11798" max="11804" width="0" hidden="1" customWidth="1"/>
    <col min="12032" max="12032" width="7.5546875" customWidth="1"/>
    <col min="12033" max="12034" width="20.21875" customWidth="1"/>
    <col min="12035" max="12035" width="20" customWidth="1"/>
    <col min="12036" max="12036" width="29" customWidth="1"/>
    <col min="12037" max="12037" width="10.21875" customWidth="1"/>
    <col min="12038" max="12038" width="8.21875" customWidth="1"/>
    <col min="12039" max="12039" width="39.44140625" customWidth="1"/>
    <col min="12040" max="12040" width="8.21875" customWidth="1"/>
    <col min="12041" max="12041" width="6.21875" customWidth="1"/>
    <col min="12042" max="12042" width="5.5546875" customWidth="1"/>
    <col min="12043" max="12043" width="5.21875" customWidth="1"/>
    <col min="12044" max="12044" width="5.5546875" customWidth="1"/>
    <col min="12045" max="12045" width="0.21875" customWidth="1"/>
    <col min="12046" max="12049" width="0" hidden="1" customWidth="1"/>
    <col min="12051" max="12051" width="15" bestFit="1" customWidth="1"/>
    <col min="12053" max="12053" width="15.77734375" customWidth="1"/>
    <col min="12054" max="12060" width="0" hidden="1" customWidth="1"/>
    <col min="12288" max="12288" width="7.5546875" customWidth="1"/>
    <col min="12289" max="12290" width="20.21875" customWidth="1"/>
    <col min="12291" max="12291" width="20" customWidth="1"/>
    <col min="12292" max="12292" width="29" customWidth="1"/>
    <col min="12293" max="12293" width="10.21875" customWidth="1"/>
    <col min="12294" max="12294" width="8.21875" customWidth="1"/>
    <col min="12295" max="12295" width="39.44140625" customWidth="1"/>
    <col min="12296" max="12296" width="8.21875" customWidth="1"/>
    <col min="12297" max="12297" width="6.21875" customWidth="1"/>
    <col min="12298" max="12298" width="5.5546875" customWidth="1"/>
    <col min="12299" max="12299" width="5.21875" customWidth="1"/>
    <col min="12300" max="12300" width="5.5546875" customWidth="1"/>
    <col min="12301" max="12301" width="0.21875" customWidth="1"/>
    <col min="12302" max="12305" width="0" hidden="1" customWidth="1"/>
    <col min="12307" max="12307" width="15" bestFit="1" customWidth="1"/>
    <col min="12309" max="12309" width="15.77734375" customWidth="1"/>
    <col min="12310" max="12316" width="0" hidden="1" customWidth="1"/>
    <col min="12544" max="12544" width="7.5546875" customWidth="1"/>
    <col min="12545" max="12546" width="20.21875" customWidth="1"/>
    <col min="12547" max="12547" width="20" customWidth="1"/>
    <col min="12548" max="12548" width="29" customWidth="1"/>
    <col min="12549" max="12549" width="10.21875" customWidth="1"/>
    <col min="12550" max="12550" width="8.21875" customWidth="1"/>
    <col min="12551" max="12551" width="39.44140625" customWidth="1"/>
    <col min="12552" max="12552" width="8.21875" customWidth="1"/>
    <col min="12553" max="12553" width="6.21875" customWidth="1"/>
    <col min="12554" max="12554" width="5.5546875" customWidth="1"/>
    <col min="12555" max="12555" width="5.21875" customWidth="1"/>
    <col min="12556" max="12556" width="5.5546875" customWidth="1"/>
    <col min="12557" max="12557" width="0.21875" customWidth="1"/>
    <col min="12558" max="12561" width="0" hidden="1" customWidth="1"/>
    <col min="12563" max="12563" width="15" bestFit="1" customWidth="1"/>
    <col min="12565" max="12565" width="15.77734375" customWidth="1"/>
    <col min="12566" max="12572" width="0" hidden="1" customWidth="1"/>
    <col min="12800" max="12800" width="7.5546875" customWidth="1"/>
    <col min="12801" max="12802" width="20.21875" customWidth="1"/>
    <col min="12803" max="12803" width="20" customWidth="1"/>
    <col min="12804" max="12804" width="29" customWidth="1"/>
    <col min="12805" max="12805" width="10.21875" customWidth="1"/>
    <col min="12806" max="12806" width="8.21875" customWidth="1"/>
    <col min="12807" max="12807" width="39.44140625" customWidth="1"/>
    <col min="12808" max="12808" width="8.21875" customWidth="1"/>
    <col min="12809" max="12809" width="6.21875" customWidth="1"/>
    <col min="12810" max="12810" width="5.5546875" customWidth="1"/>
    <col min="12811" max="12811" width="5.21875" customWidth="1"/>
    <col min="12812" max="12812" width="5.5546875" customWidth="1"/>
    <col min="12813" max="12813" width="0.21875" customWidth="1"/>
    <col min="12814" max="12817" width="0" hidden="1" customWidth="1"/>
    <col min="12819" max="12819" width="15" bestFit="1" customWidth="1"/>
    <col min="12821" max="12821" width="15.77734375" customWidth="1"/>
    <col min="12822" max="12828" width="0" hidden="1" customWidth="1"/>
    <col min="13056" max="13056" width="7.5546875" customWidth="1"/>
    <col min="13057" max="13058" width="20.21875" customWidth="1"/>
    <col min="13059" max="13059" width="20" customWidth="1"/>
    <col min="13060" max="13060" width="29" customWidth="1"/>
    <col min="13061" max="13061" width="10.21875" customWidth="1"/>
    <col min="13062" max="13062" width="8.21875" customWidth="1"/>
    <col min="13063" max="13063" width="39.44140625" customWidth="1"/>
    <col min="13064" max="13064" width="8.21875" customWidth="1"/>
    <col min="13065" max="13065" width="6.21875" customWidth="1"/>
    <col min="13066" max="13066" width="5.5546875" customWidth="1"/>
    <col min="13067" max="13067" width="5.21875" customWidth="1"/>
    <col min="13068" max="13068" width="5.5546875" customWidth="1"/>
    <col min="13069" max="13069" width="0.21875" customWidth="1"/>
    <col min="13070" max="13073" width="0" hidden="1" customWidth="1"/>
    <col min="13075" max="13075" width="15" bestFit="1" customWidth="1"/>
    <col min="13077" max="13077" width="15.77734375" customWidth="1"/>
    <col min="13078" max="13084" width="0" hidden="1" customWidth="1"/>
    <col min="13312" max="13312" width="7.5546875" customWidth="1"/>
    <col min="13313" max="13314" width="20.21875" customWidth="1"/>
    <col min="13315" max="13315" width="20" customWidth="1"/>
    <col min="13316" max="13316" width="29" customWidth="1"/>
    <col min="13317" max="13317" width="10.21875" customWidth="1"/>
    <col min="13318" max="13318" width="8.21875" customWidth="1"/>
    <col min="13319" max="13319" width="39.44140625" customWidth="1"/>
    <col min="13320" max="13320" width="8.21875" customWidth="1"/>
    <col min="13321" max="13321" width="6.21875" customWidth="1"/>
    <col min="13322" max="13322" width="5.5546875" customWidth="1"/>
    <col min="13323" max="13323" width="5.21875" customWidth="1"/>
    <col min="13324" max="13324" width="5.5546875" customWidth="1"/>
    <col min="13325" max="13325" width="0.21875" customWidth="1"/>
    <col min="13326" max="13329" width="0" hidden="1" customWidth="1"/>
    <col min="13331" max="13331" width="15" bestFit="1" customWidth="1"/>
    <col min="13333" max="13333" width="15.77734375" customWidth="1"/>
    <col min="13334" max="13340" width="0" hidden="1" customWidth="1"/>
    <col min="13568" max="13568" width="7.5546875" customWidth="1"/>
    <col min="13569" max="13570" width="20.21875" customWidth="1"/>
    <col min="13571" max="13571" width="20" customWidth="1"/>
    <col min="13572" max="13572" width="29" customWidth="1"/>
    <col min="13573" max="13573" width="10.21875" customWidth="1"/>
    <col min="13574" max="13574" width="8.21875" customWidth="1"/>
    <col min="13575" max="13575" width="39.44140625" customWidth="1"/>
    <col min="13576" max="13576" width="8.21875" customWidth="1"/>
    <col min="13577" max="13577" width="6.21875" customWidth="1"/>
    <col min="13578" max="13578" width="5.5546875" customWidth="1"/>
    <col min="13579" max="13579" width="5.21875" customWidth="1"/>
    <col min="13580" max="13580" width="5.5546875" customWidth="1"/>
    <col min="13581" max="13581" width="0.21875" customWidth="1"/>
    <col min="13582" max="13585" width="0" hidden="1" customWidth="1"/>
    <col min="13587" max="13587" width="15" bestFit="1" customWidth="1"/>
    <col min="13589" max="13589" width="15.77734375" customWidth="1"/>
    <col min="13590" max="13596" width="0" hidden="1" customWidth="1"/>
    <col min="13824" max="13824" width="7.5546875" customWidth="1"/>
    <col min="13825" max="13826" width="20.21875" customWidth="1"/>
    <col min="13827" max="13827" width="20" customWidth="1"/>
    <col min="13828" max="13828" width="29" customWidth="1"/>
    <col min="13829" max="13829" width="10.21875" customWidth="1"/>
    <col min="13830" max="13830" width="8.21875" customWidth="1"/>
    <col min="13831" max="13831" width="39.44140625" customWidth="1"/>
    <col min="13832" max="13832" width="8.21875" customWidth="1"/>
    <col min="13833" max="13833" width="6.21875" customWidth="1"/>
    <col min="13834" max="13834" width="5.5546875" customWidth="1"/>
    <col min="13835" max="13835" width="5.21875" customWidth="1"/>
    <col min="13836" max="13836" width="5.5546875" customWidth="1"/>
    <col min="13837" max="13837" width="0.21875" customWidth="1"/>
    <col min="13838" max="13841" width="0" hidden="1" customWidth="1"/>
    <col min="13843" max="13843" width="15" bestFit="1" customWidth="1"/>
    <col min="13845" max="13845" width="15.77734375" customWidth="1"/>
    <col min="13846" max="13852" width="0" hidden="1" customWidth="1"/>
    <col min="14080" max="14080" width="7.5546875" customWidth="1"/>
    <col min="14081" max="14082" width="20.21875" customWidth="1"/>
    <col min="14083" max="14083" width="20" customWidth="1"/>
    <col min="14084" max="14084" width="29" customWidth="1"/>
    <col min="14085" max="14085" width="10.21875" customWidth="1"/>
    <col min="14086" max="14086" width="8.21875" customWidth="1"/>
    <col min="14087" max="14087" width="39.44140625" customWidth="1"/>
    <col min="14088" max="14088" width="8.21875" customWidth="1"/>
    <col min="14089" max="14089" width="6.21875" customWidth="1"/>
    <col min="14090" max="14090" width="5.5546875" customWidth="1"/>
    <col min="14091" max="14091" width="5.21875" customWidth="1"/>
    <col min="14092" max="14092" width="5.5546875" customWidth="1"/>
    <col min="14093" max="14093" width="0.21875" customWidth="1"/>
    <col min="14094" max="14097" width="0" hidden="1" customWidth="1"/>
    <col min="14099" max="14099" width="15" bestFit="1" customWidth="1"/>
    <col min="14101" max="14101" width="15.77734375" customWidth="1"/>
    <col min="14102" max="14108" width="0" hidden="1" customWidth="1"/>
    <col min="14336" max="14336" width="7.5546875" customWidth="1"/>
    <col min="14337" max="14338" width="20.21875" customWidth="1"/>
    <col min="14339" max="14339" width="20" customWidth="1"/>
    <col min="14340" max="14340" width="29" customWidth="1"/>
    <col min="14341" max="14341" width="10.21875" customWidth="1"/>
    <col min="14342" max="14342" width="8.21875" customWidth="1"/>
    <col min="14343" max="14343" width="39.44140625" customWidth="1"/>
    <col min="14344" max="14344" width="8.21875" customWidth="1"/>
    <col min="14345" max="14345" width="6.21875" customWidth="1"/>
    <col min="14346" max="14346" width="5.5546875" customWidth="1"/>
    <col min="14347" max="14347" width="5.21875" customWidth="1"/>
    <col min="14348" max="14348" width="5.5546875" customWidth="1"/>
    <col min="14349" max="14349" width="0.21875" customWidth="1"/>
    <col min="14350" max="14353" width="0" hidden="1" customWidth="1"/>
    <col min="14355" max="14355" width="15" bestFit="1" customWidth="1"/>
    <col min="14357" max="14357" width="15.77734375" customWidth="1"/>
    <col min="14358" max="14364" width="0" hidden="1" customWidth="1"/>
    <col min="14592" max="14592" width="7.5546875" customWidth="1"/>
    <col min="14593" max="14594" width="20.21875" customWidth="1"/>
    <col min="14595" max="14595" width="20" customWidth="1"/>
    <col min="14596" max="14596" width="29" customWidth="1"/>
    <col min="14597" max="14597" width="10.21875" customWidth="1"/>
    <col min="14598" max="14598" width="8.21875" customWidth="1"/>
    <col min="14599" max="14599" width="39.44140625" customWidth="1"/>
    <col min="14600" max="14600" width="8.21875" customWidth="1"/>
    <col min="14601" max="14601" width="6.21875" customWidth="1"/>
    <col min="14602" max="14602" width="5.5546875" customWidth="1"/>
    <col min="14603" max="14603" width="5.21875" customWidth="1"/>
    <col min="14604" max="14604" width="5.5546875" customWidth="1"/>
    <col min="14605" max="14605" width="0.21875" customWidth="1"/>
    <col min="14606" max="14609" width="0" hidden="1" customWidth="1"/>
    <col min="14611" max="14611" width="15" bestFit="1" customWidth="1"/>
    <col min="14613" max="14613" width="15.77734375" customWidth="1"/>
    <col min="14614" max="14620" width="0" hidden="1" customWidth="1"/>
    <col min="14848" max="14848" width="7.5546875" customWidth="1"/>
    <col min="14849" max="14850" width="20.21875" customWidth="1"/>
    <col min="14851" max="14851" width="20" customWidth="1"/>
    <col min="14852" max="14852" width="29" customWidth="1"/>
    <col min="14853" max="14853" width="10.21875" customWidth="1"/>
    <col min="14854" max="14854" width="8.21875" customWidth="1"/>
    <col min="14855" max="14855" width="39.44140625" customWidth="1"/>
    <col min="14856" max="14856" width="8.21875" customWidth="1"/>
    <col min="14857" max="14857" width="6.21875" customWidth="1"/>
    <col min="14858" max="14858" width="5.5546875" customWidth="1"/>
    <col min="14859" max="14859" width="5.21875" customWidth="1"/>
    <col min="14860" max="14860" width="5.5546875" customWidth="1"/>
    <col min="14861" max="14861" width="0.21875" customWidth="1"/>
    <col min="14862" max="14865" width="0" hidden="1" customWidth="1"/>
    <col min="14867" max="14867" width="15" bestFit="1" customWidth="1"/>
    <col min="14869" max="14869" width="15.77734375" customWidth="1"/>
    <col min="14870" max="14876" width="0" hidden="1" customWidth="1"/>
    <col min="15104" max="15104" width="7.5546875" customWidth="1"/>
    <col min="15105" max="15106" width="20.21875" customWidth="1"/>
    <col min="15107" max="15107" width="20" customWidth="1"/>
    <col min="15108" max="15108" width="29" customWidth="1"/>
    <col min="15109" max="15109" width="10.21875" customWidth="1"/>
    <col min="15110" max="15110" width="8.21875" customWidth="1"/>
    <col min="15111" max="15111" width="39.44140625" customWidth="1"/>
    <col min="15112" max="15112" width="8.21875" customWidth="1"/>
    <col min="15113" max="15113" width="6.21875" customWidth="1"/>
    <col min="15114" max="15114" width="5.5546875" customWidth="1"/>
    <col min="15115" max="15115" width="5.21875" customWidth="1"/>
    <col min="15116" max="15116" width="5.5546875" customWidth="1"/>
    <col min="15117" max="15117" width="0.21875" customWidth="1"/>
    <col min="15118" max="15121" width="0" hidden="1" customWidth="1"/>
    <col min="15123" max="15123" width="15" bestFit="1" customWidth="1"/>
    <col min="15125" max="15125" width="15.77734375" customWidth="1"/>
    <col min="15126" max="15132" width="0" hidden="1" customWidth="1"/>
    <col min="15360" max="15360" width="7.5546875" customWidth="1"/>
    <col min="15361" max="15362" width="20.21875" customWidth="1"/>
    <col min="15363" max="15363" width="20" customWidth="1"/>
    <col min="15364" max="15364" width="29" customWidth="1"/>
    <col min="15365" max="15365" width="10.21875" customWidth="1"/>
    <col min="15366" max="15366" width="8.21875" customWidth="1"/>
    <col min="15367" max="15367" width="39.44140625" customWidth="1"/>
    <col min="15368" max="15368" width="8.21875" customWidth="1"/>
    <col min="15369" max="15369" width="6.21875" customWidth="1"/>
    <col min="15370" max="15370" width="5.5546875" customWidth="1"/>
    <col min="15371" max="15371" width="5.21875" customWidth="1"/>
    <col min="15372" max="15372" width="5.5546875" customWidth="1"/>
    <col min="15373" max="15373" width="0.21875" customWidth="1"/>
    <col min="15374" max="15377" width="0" hidden="1" customWidth="1"/>
    <col min="15379" max="15379" width="15" bestFit="1" customWidth="1"/>
    <col min="15381" max="15381" width="15.77734375" customWidth="1"/>
    <col min="15382" max="15388" width="0" hidden="1" customWidth="1"/>
    <col min="15616" max="15616" width="7.5546875" customWidth="1"/>
    <col min="15617" max="15618" width="20.21875" customWidth="1"/>
    <col min="15619" max="15619" width="20" customWidth="1"/>
    <col min="15620" max="15620" width="29" customWidth="1"/>
    <col min="15621" max="15621" width="10.21875" customWidth="1"/>
    <col min="15622" max="15622" width="8.21875" customWidth="1"/>
    <col min="15623" max="15623" width="39.44140625" customWidth="1"/>
    <col min="15624" max="15624" width="8.21875" customWidth="1"/>
    <col min="15625" max="15625" width="6.21875" customWidth="1"/>
    <col min="15626" max="15626" width="5.5546875" customWidth="1"/>
    <col min="15627" max="15627" width="5.21875" customWidth="1"/>
    <col min="15628" max="15628" width="5.5546875" customWidth="1"/>
    <col min="15629" max="15629" width="0.21875" customWidth="1"/>
    <col min="15630" max="15633" width="0" hidden="1" customWidth="1"/>
    <col min="15635" max="15635" width="15" bestFit="1" customWidth="1"/>
    <col min="15637" max="15637" width="15.77734375" customWidth="1"/>
    <col min="15638" max="15644" width="0" hidden="1" customWidth="1"/>
    <col min="15872" max="15872" width="7.5546875" customWidth="1"/>
    <col min="15873" max="15874" width="20.21875" customWidth="1"/>
    <col min="15875" max="15875" width="20" customWidth="1"/>
    <col min="15876" max="15876" width="29" customWidth="1"/>
    <col min="15877" max="15877" width="10.21875" customWidth="1"/>
    <col min="15878" max="15878" width="8.21875" customWidth="1"/>
    <col min="15879" max="15879" width="39.44140625" customWidth="1"/>
    <col min="15880" max="15880" width="8.21875" customWidth="1"/>
    <col min="15881" max="15881" width="6.21875" customWidth="1"/>
    <col min="15882" max="15882" width="5.5546875" customWidth="1"/>
    <col min="15883" max="15883" width="5.21875" customWidth="1"/>
    <col min="15884" max="15884" width="5.5546875" customWidth="1"/>
    <col min="15885" max="15885" width="0.21875" customWidth="1"/>
    <col min="15886" max="15889" width="0" hidden="1" customWidth="1"/>
    <col min="15891" max="15891" width="15" bestFit="1" customWidth="1"/>
    <col min="15893" max="15893" width="15.77734375" customWidth="1"/>
    <col min="15894" max="15900" width="0" hidden="1" customWidth="1"/>
    <col min="16128" max="16128" width="7.5546875" customWidth="1"/>
    <col min="16129" max="16130" width="20.21875" customWidth="1"/>
    <col min="16131" max="16131" width="20" customWidth="1"/>
    <col min="16132" max="16132" width="29" customWidth="1"/>
    <col min="16133" max="16133" width="10.21875" customWidth="1"/>
    <col min="16134" max="16134" width="8.21875" customWidth="1"/>
    <col min="16135" max="16135" width="39.44140625" customWidth="1"/>
    <col min="16136" max="16136" width="8.21875" customWidth="1"/>
    <col min="16137" max="16137" width="6.21875" customWidth="1"/>
    <col min="16138" max="16138" width="5.5546875" customWidth="1"/>
    <col min="16139" max="16139" width="5.21875" customWidth="1"/>
    <col min="16140" max="16140" width="5.5546875" customWidth="1"/>
    <col min="16141" max="16141" width="0.21875" customWidth="1"/>
    <col min="16142" max="16145" width="0" hidden="1" customWidth="1"/>
    <col min="16147" max="16147" width="15" bestFit="1" customWidth="1"/>
    <col min="16149" max="16149" width="15.77734375" customWidth="1"/>
    <col min="16150" max="16156" width="0" hidden="1" customWidth="1"/>
  </cols>
  <sheetData>
    <row r="1" spans="1:29" ht="15" customHeight="1" thickBot="1">
      <c r="A1" s="634"/>
      <c r="B1" s="526" t="s">
        <v>1123</v>
      </c>
      <c r="C1" s="525"/>
      <c r="D1" s="525"/>
      <c r="E1" s="525"/>
      <c r="F1" s="846"/>
      <c r="G1" s="634"/>
      <c r="H1" s="525"/>
      <c r="I1" s="525"/>
      <c r="J1" s="525"/>
      <c r="K1" s="525"/>
      <c r="L1" s="525"/>
      <c r="M1" s="525"/>
      <c r="N1" s="525"/>
      <c r="O1" s="525"/>
      <c r="P1" s="525"/>
      <c r="Q1" s="525"/>
      <c r="R1" s="1431"/>
      <c r="S1" s="1431"/>
      <c r="T1" s="1431"/>
      <c r="U1" s="525"/>
    </row>
    <row r="2" spans="1:29" ht="15" customHeight="1" thickBot="1">
      <c r="A2" s="634"/>
      <c r="B2" s="525"/>
      <c r="C2" s="525"/>
      <c r="D2" s="525"/>
      <c r="E2" s="525"/>
      <c r="F2" s="846"/>
      <c r="G2" s="634"/>
      <c r="H2" s="525"/>
      <c r="I2" s="525"/>
      <c r="J2" s="525"/>
      <c r="K2" s="525"/>
      <c r="L2" s="525"/>
      <c r="M2" s="1432"/>
      <c r="N2" s="1433"/>
      <c r="O2" s="1434" t="s">
        <v>31</v>
      </c>
      <c r="P2" s="40">
        <f>AVERAGE(P6:P138)</f>
        <v>0</v>
      </c>
      <c r="Q2" s="525"/>
      <c r="R2" s="1431"/>
      <c r="S2" s="1431"/>
      <c r="T2" s="1431"/>
      <c r="U2" s="525"/>
    </row>
    <row r="3" spans="1:29" ht="15" customHeight="1" thickBot="1">
      <c r="A3" s="634"/>
      <c r="B3" s="1435" t="s">
        <v>1124</v>
      </c>
      <c r="C3" s="1436"/>
      <c r="D3" s="525"/>
      <c r="E3" s="1436" t="s">
        <v>17</v>
      </c>
      <c r="F3" s="1455"/>
      <c r="G3" s="1533"/>
      <c r="H3" s="3129" t="s">
        <v>18</v>
      </c>
      <c r="I3" s="3130"/>
      <c r="J3" s="3130"/>
      <c r="K3" s="3131"/>
      <c r="L3" s="3132" t="s">
        <v>18</v>
      </c>
      <c r="M3" s="3132"/>
      <c r="N3" s="3132"/>
      <c r="O3" s="3132"/>
      <c r="P3" s="1531"/>
      <c r="Q3" s="525"/>
      <c r="R3" s="3133" t="s">
        <v>64</v>
      </c>
      <c r="S3" s="3134"/>
      <c r="T3" s="3135"/>
      <c r="U3" s="1437"/>
      <c r="V3" s="43"/>
      <c r="W3" s="44"/>
      <c r="X3" s="43"/>
      <c r="Y3" s="44"/>
      <c r="Z3" s="45"/>
      <c r="AA3" s="43"/>
      <c r="AB3" s="44"/>
    </row>
    <row r="4" spans="1:29" ht="15" customHeight="1" thickBot="1">
      <c r="A4" s="634"/>
      <c r="B4" s="525"/>
      <c r="C4" s="525"/>
      <c r="D4" s="525"/>
      <c r="E4" s="525"/>
      <c r="F4" s="846"/>
      <c r="G4" s="556"/>
      <c r="H4" s="3136" t="s">
        <v>32</v>
      </c>
      <c r="I4" s="3137"/>
      <c r="J4" s="3137"/>
      <c r="K4" s="3138"/>
      <c r="L4" s="3139" t="s">
        <v>33</v>
      </c>
      <c r="M4" s="3139"/>
      <c r="N4" s="3139"/>
      <c r="O4" s="3139"/>
      <c r="P4" s="1532" t="s">
        <v>34</v>
      </c>
      <c r="Q4" s="525"/>
      <c r="R4" s="3125" t="s">
        <v>13</v>
      </c>
      <c r="S4" s="3125" t="s">
        <v>19</v>
      </c>
      <c r="T4" s="3125" t="s">
        <v>1005</v>
      </c>
      <c r="U4" s="1437"/>
      <c r="V4" s="2842" t="s">
        <v>604</v>
      </c>
      <c r="W4" s="2843"/>
      <c r="X4" s="2843"/>
      <c r="Y4" s="2844"/>
      <c r="Z4" s="1209"/>
      <c r="AA4" s="2845" t="s">
        <v>20</v>
      </c>
      <c r="AB4" s="2846"/>
    </row>
    <row r="5" spans="1:29" ht="35.25" customHeight="1" thickBot="1">
      <c r="A5" s="1496" t="s">
        <v>1006</v>
      </c>
      <c r="B5" s="1576" t="s">
        <v>66</v>
      </c>
      <c r="C5" s="1577" t="s">
        <v>67</v>
      </c>
      <c r="D5" s="1578" t="s">
        <v>68</v>
      </c>
      <c r="E5" s="1579" t="s">
        <v>69</v>
      </c>
      <c r="F5" s="1580" t="s">
        <v>585</v>
      </c>
      <c r="G5" s="1581" t="s">
        <v>70</v>
      </c>
      <c r="H5" s="1582" t="s">
        <v>10</v>
      </c>
      <c r="I5" s="1583" t="s">
        <v>21</v>
      </c>
      <c r="J5" s="1583" t="s">
        <v>22</v>
      </c>
      <c r="K5" s="1584" t="s">
        <v>23</v>
      </c>
      <c r="L5" s="1585" t="s">
        <v>10</v>
      </c>
      <c r="M5" s="1586" t="s">
        <v>21</v>
      </c>
      <c r="N5" s="1586" t="s">
        <v>22</v>
      </c>
      <c r="O5" s="1587" t="s">
        <v>23</v>
      </c>
      <c r="P5" s="1588" t="s">
        <v>71</v>
      </c>
      <c r="Q5" s="525"/>
      <c r="R5" s="3126"/>
      <c r="S5" s="3126"/>
      <c r="T5" s="3126"/>
      <c r="U5" s="1438"/>
      <c r="V5" s="1528" t="s">
        <v>35</v>
      </c>
      <c r="W5" s="1529" t="s">
        <v>36</v>
      </c>
      <c r="X5" s="1529" t="s">
        <v>37</v>
      </c>
      <c r="Y5" s="1530" t="s">
        <v>38</v>
      </c>
      <c r="Z5" s="1213"/>
      <c r="AA5" s="1214" t="s">
        <v>2</v>
      </c>
      <c r="AB5" s="1215" t="s">
        <v>24</v>
      </c>
    </row>
    <row r="6" spans="1:29" ht="27.75" customHeight="1" thickBot="1">
      <c r="A6" s="3110" t="s">
        <v>1007</v>
      </c>
      <c r="B6" s="2555" t="s">
        <v>1008</v>
      </c>
      <c r="C6" s="2619" t="s">
        <v>74</v>
      </c>
      <c r="D6" s="2561">
        <v>0.87</v>
      </c>
      <c r="E6" s="2564" t="s">
        <v>75</v>
      </c>
      <c r="F6" s="1463" t="s">
        <v>1128</v>
      </c>
      <c r="G6" s="1543">
        <v>50</v>
      </c>
      <c r="H6" s="1572">
        <v>13</v>
      </c>
      <c r="I6" s="1011">
        <v>14</v>
      </c>
      <c r="J6" s="1011">
        <v>14</v>
      </c>
      <c r="K6" s="1573">
        <v>13</v>
      </c>
      <c r="L6" s="1562"/>
      <c r="M6" s="166"/>
      <c r="N6" s="166"/>
      <c r="O6" s="166"/>
      <c r="P6" s="55">
        <f>(SUM(L6:O6)/SUM(H6:K6))</f>
        <v>0</v>
      </c>
      <c r="Q6" s="525"/>
      <c r="R6" s="1439"/>
      <c r="S6" s="1440"/>
      <c r="T6" s="1441"/>
      <c r="U6" s="525"/>
      <c r="V6" s="341"/>
      <c r="W6" s="300"/>
      <c r="X6" s="300"/>
      <c r="Y6" s="305"/>
      <c r="AA6" s="188"/>
      <c r="AB6" s="189"/>
      <c r="AC6" s="1442"/>
    </row>
    <row r="7" spans="1:29" ht="27.75" customHeight="1" thickBot="1">
      <c r="A7" s="3096"/>
      <c r="B7" s="3093"/>
      <c r="C7" s="3096"/>
      <c r="D7" s="3099"/>
      <c r="E7" s="3104"/>
      <c r="F7" s="1497" t="s">
        <v>1129</v>
      </c>
      <c r="G7" s="1535">
        <v>1</v>
      </c>
      <c r="H7" s="1568"/>
      <c r="I7" s="1058">
        <v>1</v>
      </c>
      <c r="J7" s="1058"/>
      <c r="K7" s="1569"/>
      <c r="L7" s="1560"/>
      <c r="M7" s="313"/>
      <c r="N7" s="313"/>
      <c r="O7" s="313"/>
      <c r="P7" s="53">
        <f t="shared" ref="P7:P8" si="0">(SUM(L7:O7)/SUM(H7:K7))</f>
        <v>0</v>
      </c>
      <c r="Q7" s="525"/>
      <c r="R7" s="1498">
        <v>20000</v>
      </c>
      <c r="S7" s="1499">
        <v>20000</v>
      </c>
      <c r="T7" s="1500">
        <f t="shared" ref="T7:T70" si="1">R7-S7</f>
        <v>0</v>
      </c>
      <c r="U7" s="525"/>
      <c r="V7" s="190"/>
      <c r="W7" s="26"/>
      <c r="X7" s="26"/>
      <c r="Y7" s="191"/>
      <c r="AA7" s="188"/>
      <c r="AB7" s="189"/>
      <c r="AC7" s="1442"/>
    </row>
    <row r="8" spans="1:29" s="1325" customFormat="1" ht="27.75" customHeight="1" thickBot="1">
      <c r="A8" s="3096"/>
      <c r="B8" s="3093"/>
      <c r="C8" s="3096"/>
      <c r="D8" s="3099"/>
      <c r="E8" s="3104"/>
      <c r="F8" s="1505" t="s">
        <v>1009</v>
      </c>
      <c r="G8" s="1536">
        <v>2</v>
      </c>
      <c r="H8" s="1570">
        <v>1</v>
      </c>
      <c r="I8" s="993"/>
      <c r="J8" s="993"/>
      <c r="K8" s="1571">
        <v>1</v>
      </c>
      <c r="L8" s="1561"/>
      <c r="M8" s="164"/>
      <c r="N8" s="164"/>
      <c r="O8" s="164"/>
      <c r="P8" s="53">
        <f t="shared" si="0"/>
        <v>0</v>
      </c>
      <c r="Q8" s="720"/>
      <c r="R8" s="1506">
        <v>100000</v>
      </c>
      <c r="S8" s="1507">
        <v>100000</v>
      </c>
      <c r="T8" s="1508">
        <f t="shared" si="1"/>
        <v>0</v>
      </c>
      <c r="U8" s="720"/>
      <c r="V8" s="190"/>
      <c r="W8" s="26"/>
      <c r="X8" s="26"/>
      <c r="Y8" s="191"/>
      <c r="Z8"/>
      <c r="AA8" s="188"/>
      <c r="AB8" s="189"/>
      <c r="AC8" s="1509"/>
    </row>
    <row r="9" spans="1:29" ht="27.75" hidden="1" customHeight="1" thickBot="1">
      <c r="A9" s="3096"/>
      <c r="B9" s="3093"/>
      <c r="C9" s="3101"/>
      <c r="D9" s="3128"/>
      <c r="E9" s="3105"/>
      <c r="F9" s="1501"/>
      <c r="G9" s="1537"/>
      <c r="H9" s="1572"/>
      <c r="I9" s="1011"/>
      <c r="J9" s="1011"/>
      <c r="K9" s="1573"/>
      <c r="L9" s="1562"/>
      <c r="M9" s="166"/>
      <c r="N9" s="166"/>
      <c r="O9" s="166"/>
      <c r="P9" s="55"/>
      <c r="Q9" s="525"/>
      <c r="R9" s="1502"/>
      <c r="S9" s="1503"/>
      <c r="T9" s="1504">
        <f t="shared" si="1"/>
        <v>0</v>
      </c>
      <c r="U9" s="525"/>
      <c r="V9" s="190"/>
      <c r="W9" s="26"/>
      <c r="X9" s="26"/>
      <c r="Y9" s="191"/>
      <c r="AA9" s="188"/>
      <c r="AB9" s="189"/>
      <c r="AC9" s="1442"/>
    </row>
    <row r="10" spans="1:29" ht="40.049999999999997" customHeight="1" thickBot="1">
      <c r="A10" s="3096"/>
      <c r="B10" s="3093"/>
      <c r="C10" s="3118" t="s">
        <v>76</v>
      </c>
      <c r="D10" s="3113">
        <v>0.63</v>
      </c>
      <c r="E10" s="3116" t="s">
        <v>77</v>
      </c>
      <c r="F10" s="1455" t="s">
        <v>1010</v>
      </c>
      <c r="G10" s="1534">
        <v>4</v>
      </c>
      <c r="H10" s="1566">
        <v>1</v>
      </c>
      <c r="I10" s="979">
        <v>1</v>
      </c>
      <c r="J10" s="979">
        <v>1</v>
      </c>
      <c r="K10" s="1567">
        <v>1</v>
      </c>
      <c r="L10" s="1559"/>
      <c r="M10" s="163"/>
      <c r="N10" s="163"/>
      <c r="O10" s="163"/>
      <c r="P10" s="53">
        <f>(SUM(L10:O10)/SUM(H10:K10))</f>
        <v>0</v>
      </c>
      <c r="Q10" s="525"/>
      <c r="R10" s="1443">
        <v>40000</v>
      </c>
      <c r="S10" s="1444">
        <v>40000</v>
      </c>
      <c r="T10" s="1445">
        <f t="shared" si="1"/>
        <v>0</v>
      </c>
      <c r="U10" s="525"/>
      <c r="V10" s="190"/>
      <c r="W10" s="26"/>
      <c r="X10" s="26"/>
      <c r="Y10" s="191"/>
      <c r="AA10" s="188"/>
      <c r="AB10" s="189"/>
      <c r="AC10" s="1442"/>
    </row>
    <row r="11" spans="1:29" ht="27.75" hidden="1" customHeight="1">
      <c r="A11" s="3096"/>
      <c r="B11" s="3093"/>
      <c r="C11" s="3096"/>
      <c r="D11" s="3096"/>
      <c r="E11" s="3104"/>
      <c r="F11" s="1455"/>
      <c r="G11" s="1538"/>
      <c r="H11" s="1566"/>
      <c r="I11" s="979"/>
      <c r="J11" s="979"/>
      <c r="K11" s="1567"/>
      <c r="L11" s="1559"/>
      <c r="M11" s="163"/>
      <c r="N11" s="163"/>
      <c r="O11" s="163"/>
      <c r="P11" s="53"/>
      <c r="Q11" s="525"/>
      <c r="R11" s="1447"/>
      <c r="S11" s="1448"/>
      <c r="T11" s="1445">
        <f t="shared" si="1"/>
        <v>0</v>
      </c>
      <c r="U11" s="525"/>
      <c r="V11" s="190"/>
      <c r="W11" s="26"/>
      <c r="X11" s="26"/>
      <c r="Y11" s="191"/>
      <c r="AA11" s="188"/>
      <c r="AB11" s="189"/>
      <c r="AC11" s="1442"/>
    </row>
    <row r="12" spans="1:29" ht="27.75" hidden="1" customHeight="1">
      <c r="A12" s="3096"/>
      <c r="B12" s="3093"/>
      <c r="C12" s="3096"/>
      <c r="D12" s="3096"/>
      <c r="E12" s="3104"/>
      <c r="F12" s="1455"/>
      <c r="G12" s="1538"/>
      <c r="H12" s="1566"/>
      <c r="I12" s="979"/>
      <c r="J12" s="979"/>
      <c r="K12" s="1567"/>
      <c r="L12" s="1559"/>
      <c r="M12" s="163"/>
      <c r="N12" s="163"/>
      <c r="O12" s="163"/>
      <c r="P12" s="53"/>
      <c r="Q12" s="525"/>
      <c r="R12" s="1447"/>
      <c r="S12" s="1448"/>
      <c r="T12" s="1445">
        <f t="shared" si="1"/>
        <v>0</v>
      </c>
      <c r="U12" s="525"/>
      <c r="V12" s="190"/>
      <c r="W12" s="26"/>
      <c r="X12" s="26"/>
      <c r="Y12" s="191"/>
      <c r="AA12" s="188"/>
      <c r="AB12" s="189"/>
      <c r="AC12" s="1442"/>
    </row>
    <row r="13" spans="1:29" ht="32.25" hidden="1" customHeight="1" thickBot="1">
      <c r="A13" s="3096"/>
      <c r="B13" s="2557"/>
      <c r="C13" s="3101"/>
      <c r="D13" s="3101"/>
      <c r="E13" s="3105"/>
      <c r="F13" s="1464"/>
      <c r="G13" s="1539"/>
      <c r="H13" s="1566"/>
      <c r="I13" s="979"/>
      <c r="J13" s="979"/>
      <c r="K13" s="1567"/>
      <c r="L13" s="1559"/>
      <c r="M13" s="163"/>
      <c r="N13" s="163"/>
      <c r="O13" s="163"/>
      <c r="P13" s="53"/>
      <c r="Q13" s="525"/>
      <c r="R13" s="1447"/>
      <c r="S13" s="1448"/>
      <c r="T13" s="1445">
        <f t="shared" si="1"/>
        <v>0</v>
      </c>
      <c r="U13" s="525"/>
      <c r="V13" s="190"/>
      <c r="W13" s="26"/>
      <c r="X13" s="26"/>
      <c r="Y13" s="191"/>
      <c r="AA13" s="1317"/>
      <c r="AB13" s="1319"/>
      <c r="AC13" s="1442"/>
    </row>
    <row r="14" spans="1:29" ht="32.25" customHeight="1" thickBot="1">
      <c r="A14" s="3096"/>
      <c r="B14" s="2696" t="s">
        <v>1011</v>
      </c>
      <c r="C14" s="3118" t="s">
        <v>79</v>
      </c>
      <c r="D14" s="3113">
        <v>0.44</v>
      </c>
      <c r="E14" s="3116" t="s">
        <v>80</v>
      </c>
      <c r="F14" s="846" t="s">
        <v>1012</v>
      </c>
      <c r="G14" s="1540">
        <v>4</v>
      </c>
      <c r="H14" s="1568">
        <v>1</v>
      </c>
      <c r="I14" s="1058">
        <v>1</v>
      </c>
      <c r="J14" s="1058">
        <v>1</v>
      </c>
      <c r="K14" s="1569">
        <v>1</v>
      </c>
      <c r="L14" s="1560"/>
      <c r="M14" s="313"/>
      <c r="N14" s="313"/>
      <c r="O14" s="313"/>
      <c r="P14" s="53">
        <f t="shared" ref="P14:P15" si="2">(SUM(L14:O14)/SUM(H14:K14))</f>
        <v>0</v>
      </c>
      <c r="Q14" s="525"/>
      <c r="R14" s="1510"/>
      <c r="S14" s="1511"/>
      <c r="T14" s="1500">
        <f t="shared" si="1"/>
        <v>0</v>
      </c>
      <c r="U14" s="525"/>
      <c r="V14" s="190"/>
      <c r="W14" s="26"/>
      <c r="X14" s="26"/>
      <c r="Y14" s="191"/>
      <c r="Z14" s="1325"/>
      <c r="AA14" s="343"/>
      <c r="AB14" s="342"/>
      <c r="AC14" s="1442"/>
    </row>
    <row r="15" spans="1:29" s="1325" customFormat="1" ht="32.25" customHeight="1" thickBot="1">
      <c r="A15" s="3096"/>
      <c r="B15" s="3099"/>
      <c r="C15" s="3096"/>
      <c r="D15" s="3096"/>
      <c r="E15" s="3104"/>
      <c r="F15" s="1505" t="s">
        <v>1013</v>
      </c>
      <c r="G15" s="1541">
        <v>48</v>
      </c>
      <c r="H15" s="1570">
        <v>10</v>
      </c>
      <c r="I15" s="993">
        <v>12</v>
      </c>
      <c r="J15" s="993">
        <v>12</v>
      </c>
      <c r="K15" s="1571">
        <v>10</v>
      </c>
      <c r="L15" s="1561"/>
      <c r="M15" s="164"/>
      <c r="N15" s="164"/>
      <c r="O15" s="164"/>
      <c r="P15" s="53">
        <f t="shared" si="2"/>
        <v>0</v>
      </c>
      <c r="Q15" s="720"/>
      <c r="R15" s="1512"/>
      <c r="S15" s="1513"/>
      <c r="T15" s="1508">
        <f t="shared" si="1"/>
        <v>0</v>
      </c>
      <c r="U15" s="720"/>
      <c r="V15" s="190"/>
      <c r="W15" s="26"/>
      <c r="X15" s="26"/>
      <c r="Y15" s="191"/>
      <c r="Z15"/>
      <c r="AA15" s="341"/>
      <c r="AB15" s="305"/>
      <c r="AC15" s="1509"/>
    </row>
    <row r="16" spans="1:29" ht="32.25" hidden="1" customHeight="1">
      <c r="A16" s="3096"/>
      <c r="B16" s="3099"/>
      <c r="C16" s="3096"/>
      <c r="D16" s="3096"/>
      <c r="E16" s="3104"/>
      <c r="F16" s="1463"/>
      <c r="G16" s="1542"/>
      <c r="H16" s="1572"/>
      <c r="I16" s="1011"/>
      <c r="J16" s="1011"/>
      <c r="K16" s="1573"/>
      <c r="L16" s="1562"/>
      <c r="M16" s="166"/>
      <c r="N16" s="166"/>
      <c r="O16" s="166"/>
      <c r="P16" s="55"/>
      <c r="Q16" s="525"/>
      <c r="R16" s="1502"/>
      <c r="S16" s="1503"/>
      <c r="T16" s="1504">
        <f t="shared" si="1"/>
        <v>0</v>
      </c>
      <c r="U16" s="525"/>
      <c r="V16" s="190"/>
      <c r="W16" s="26"/>
      <c r="X16" s="26"/>
      <c r="Y16" s="191"/>
      <c r="AA16" s="188"/>
      <c r="AB16" s="189"/>
      <c r="AC16" s="1442"/>
    </row>
    <row r="17" spans="1:29" ht="33.75" hidden="1" customHeight="1" thickBot="1">
      <c r="A17" s="3096"/>
      <c r="B17" s="3099"/>
      <c r="C17" s="3101"/>
      <c r="D17" s="3101"/>
      <c r="E17" s="3105"/>
      <c r="F17" s="1464"/>
      <c r="G17" s="1539"/>
      <c r="H17" s="1566"/>
      <c r="I17" s="979"/>
      <c r="J17" s="979"/>
      <c r="K17" s="1567"/>
      <c r="L17" s="1559"/>
      <c r="M17" s="163"/>
      <c r="N17" s="163"/>
      <c r="O17" s="163"/>
      <c r="P17" s="53"/>
      <c r="Q17" s="525"/>
      <c r="R17" s="1447"/>
      <c r="S17" s="1448"/>
      <c r="T17" s="1445">
        <f t="shared" si="1"/>
        <v>0</v>
      </c>
      <c r="U17" s="525"/>
      <c r="V17" s="190"/>
      <c r="W17" s="26"/>
      <c r="X17" s="26"/>
      <c r="Y17" s="191"/>
      <c r="AA17" s="188"/>
      <c r="AB17" s="189"/>
      <c r="AC17" s="1442"/>
    </row>
    <row r="18" spans="1:29" ht="29.55" customHeight="1" thickBot="1">
      <c r="A18" s="3096"/>
      <c r="B18" s="3099"/>
      <c r="C18" s="3140" t="s">
        <v>81</v>
      </c>
      <c r="D18" s="3113"/>
      <c r="E18" s="3116"/>
      <c r="F18" s="1455" t="s">
        <v>1014</v>
      </c>
      <c r="G18" s="1534">
        <v>44</v>
      </c>
      <c r="H18" s="1566">
        <v>8</v>
      </c>
      <c r="I18" s="979">
        <v>13</v>
      </c>
      <c r="J18" s="979">
        <v>13</v>
      </c>
      <c r="K18" s="1567">
        <v>8</v>
      </c>
      <c r="L18" s="1559"/>
      <c r="M18" s="163"/>
      <c r="N18" s="163"/>
      <c r="O18" s="163"/>
      <c r="P18" s="53">
        <f t="shared" ref="P18:P23" si="3">(SUM(L18:O18)/SUM(H18:K18))</f>
        <v>0</v>
      </c>
      <c r="Q18" s="525"/>
      <c r="R18" s="1447"/>
      <c r="S18" s="1448"/>
      <c r="T18" s="1445">
        <f t="shared" si="1"/>
        <v>0</v>
      </c>
      <c r="U18" s="525"/>
      <c r="V18" s="190"/>
      <c r="W18" s="26"/>
      <c r="X18" s="26"/>
      <c r="Y18" s="191"/>
      <c r="AA18" s="188"/>
      <c r="AB18" s="189"/>
      <c r="AC18" s="1442"/>
    </row>
    <row r="19" spans="1:29" ht="29.55" customHeight="1" thickBot="1">
      <c r="A19" s="3096"/>
      <c r="B19" s="3099"/>
      <c r="C19" s="3096"/>
      <c r="D19" s="3096"/>
      <c r="E19" s="3104"/>
      <c r="F19" s="1463" t="s">
        <v>1015</v>
      </c>
      <c r="G19" s="1543">
        <v>40</v>
      </c>
      <c r="H19" s="1566">
        <v>8</v>
      </c>
      <c r="I19" s="979">
        <v>12</v>
      </c>
      <c r="J19" s="979">
        <v>12</v>
      </c>
      <c r="K19" s="1567">
        <v>8</v>
      </c>
      <c r="L19" s="1559"/>
      <c r="M19" s="163"/>
      <c r="N19" s="163"/>
      <c r="O19" s="163"/>
      <c r="P19" s="53">
        <f t="shared" si="3"/>
        <v>0</v>
      </c>
      <c r="Q19" s="525"/>
      <c r="R19" s="1447"/>
      <c r="S19" s="1448"/>
      <c r="T19" s="1445">
        <f t="shared" si="1"/>
        <v>0</v>
      </c>
      <c r="U19" s="525"/>
      <c r="V19" s="190"/>
      <c r="W19" s="26"/>
      <c r="X19" s="26"/>
      <c r="Y19" s="191"/>
      <c r="AA19" s="188"/>
      <c r="AB19" s="189"/>
      <c r="AC19" s="1442"/>
    </row>
    <row r="20" spans="1:29" ht="29.55" customHeight="1" thickBot="1">
      <c r="A20" s="3096"/>
      <c r="B20" s="3099"/>
      <c r="C20" s="3096"/>
      <c r="D20" s="3096"/>
      <c r="E20" s="3104"/>
      <c r="F20" s="1497" t="s">
        <v>490</v>
      </c>
      <c r="G20" s="1535">
        <v>48</v>
      </c>
      <c r="H20" s="1568">
        <v>10</v>
      </c>
      <c r="I20" s="1058">
        <v>13</v>
      </c>
      <c r="J20" s="1058">
        <v>13</v>
      </c>
      <c r="K20" s="1569">
        <v>12</v>
      </c>
      <c r="L20" s="1560"/>
      <c r="M20" s="313"/>
      <c r="N20" s="313"/>
      <c r="O20" s="313"/>
      <c r="P20" s="53">
        <f t="shared" si="3"/>
        <v>0</v>
      </c>
      <c r="Q20" s="525"/>
      <c r="R20" s="1510"/>
      <c r="S20" s="1511"/>
      <c r="T20" s="1500">
        <f t="shared" si="1"/>
        <v>0</v>
      </c>
      <c r="U20" s="525"/>
      <c r="V20" s="190"/>
      <c r="W20" s="26"/>
      <c r="X20" s="26"/>
      <c r="Y20" s="191"/>
      <c r="AA20" s="188"/>
      <c r="AB20" s="189"/>
      <c r="AC20" s="1442"/>
    </row>
    <row r="21" spans="1:29" s="1325" customFormat="1" ht="29.55" customHeight="1" thickBot="1">
      <c r="A21" s="3096"/>
      <c r="B21" s="2617"/>
      <c r="C21" s="3101"/>
      <c r="D21" s="3101"/>
      <c r="E21" s="3105"/>
      <c r="F21" s="1505" t="s">
        <v>1016</v>
      </c>
      <c r="G21" s="1536">
        <v>48</v>
      </c>
      <c r="H21" s="1570">
        <v>10</v>
      </c>
      <c r="I21" s="993">
        <v>13</v>
      </c>
      <c r="J21" s="993">
        <v>13</v>
      </c>
      <c r="K21" s="1571">
        <v>12</v>
      </c>
      <c r="L21" s="1561"/>
      <c r="M21" s="164"/>
      <c r="N21" s="164"/>
      <c r="O21" s="164"/>
      <c r="P21" s="53">
        <f t="shared" si="3"/>
        <v>0</v>
      </c>
      <c r="Q21" s="720"/>
      <c r="R21" s="1512"/>
      <c r="S21" s="1513"/>
      <c r="T21" s="1508">
        <f t="shared" si="1"/>
        <v>0</v>
      </c>
      <c r="U21" s="720"/>
      <c r="V21" s="190"/>
      <c r="W21" s="26"/>
      <c r="X21" s="26"/>
      <c r="Y21" s="191"/>
      <c r="Z21"/>
      <c r="AA21" s="1317"/>
      <c r="AB21" s="1319"/>
      <c r="AC21" s="1509"/>
    </row>
    <row r="22" spans="1:29" ht="33" customHeight="1" thickBot="1">
      <c r="A22" s="3096"/>
      <c r="B22" s="2696" t="s">
        <v>128</v>
      </c>
      <c r="C22" s="3118" t="s">
        <v>82</v>
      </c>
      <c r="D22" s="3113">
        <v>0.92</v>
      </c>
      <c r="E22" s="3116" t="s">
        <v>75</v>
      </c>
      <c r="F22" s="1463" t="s">
        <v>1017</v>
      </c>
      <c r="G22" s="1543">
        <v>52</v>
      </c>
      <c r="H22" s="1572">
        <v>13</v>
      </c>
      <c r="I22" s="1011">
        <v>13</v>
      </c>
      <c r="J22" s="1011">
        <v>13</v>
      </c>
      <c r="K22" s="1573">
        <v>13</v>
      </c>
      <c r="L22" s="1562"/>
      <c r="M22" s="166"/>
      <c r="N22" s="166"/>
      <c r="O22" s="166"/>
      <c r="P22" s="53">
        <f t="shared" si="3"/>
        <v>0</v>
      </c>
      <c r="Q22" s="525"/>
      <c r="R22" s="1502"/>
      <c r="S22" s="1503"/>
      <c r="T22" s="1504">
        <f t="shared" si="1"/>
        <v>0</v>
      </c>
      <c r="U22" s="525"/>
      <c r="V22" s="190"/>
      <c r="W22" s="26"/>
      <c r="X22" s="26"/>
      <c r="Y22" s="191"/>
      <c r="Z22" s="1325"/>
      <c r="AA22" s="343"/>
      <c r="AB22" s="342"/>
      <c r="AC22" s="1442"/>
    </row>
    <row r="23" spans="1:29" ht="32.25" customHeight="1" thickBot="1">
      <c r="A23" s="3096"/>
      <c r="B23" s="3099"/>
      <c r="C23" s="3096"/>
      <c r="D23" s="3096"/>
      <c r="E23" s="3104"/>
      <c r="F23" s="1455" t="s">
        <v>1018</v>
      </c>
      <c r="G23" s="1543">
        <v>48</v>
      </c>
      <c r="H23" s="1566">
        <v>10</v>
      </c>
      <c r="I23" s="979">
        <v>13</v>
      </c>
      <c r="J23" s="979">
        <v>13</v>
      </c>
      <c r="K23" s="1567">
        <v>12</v>
      </c>
      <c r="L23" s="1559"/>
      <c r="M23" s="163"/>
      <c r="N23" s="163"/>
      <c r="O23" s="163"/>
      <c r="P23" s="53">
        <f t="shared" si="3"/>
        <v>0</v>
      </c>
      <c r="Q23" s="525"/>
      <c r="R23" s="1447"/>
      <c r="S23" s="1448"/>
      <c r="T23" s="1445">
        <f t="shared" si="1"/>
        <v>0</v>
      </c>
      <c r="U23" s="525"/>
      <c r="V23" s="190"/>
      <c r="W23" s="26"/>
      <c r="X23" s="26"/>
      <c r="Y23" s="191"/>
      <c r="AA23" s="341"/>
      <c r="AB23" s="305"/>
      <c r="AC23" s="1442"/>
    </row>
    <row r="24" spans="1:29" ht="32.25" hidden="1" customHeight="1">
      <c r="A24" s="3096"/>
      <c r="B24" s="3099"/>
      <c r="C24" s="3096"/>
      <c r="D24" s="3096"/>
      <c r="E24" s="3104"/>
      <c r="F24" s="1455"/>
      <c r="G24" s="1538"/>
      <c r="H24" s="1566"/>
      <c r="I24" s="979"/>
      <c r="J24" s="979"/>
      <c r="K24" s="1567"/>
      <c r="L24" s="1559"/>
      <c r="M24" s="163"/>
      <c r="N24" s="163"/>
      <c r="O24" s="163"/>
      <c r="P24" s="53"/>
      <c r="Q24" s="525"/>
      <c r="R24" s="1447"/>
      <c r="S24" s="1448"/>
      <c r="T24" s="1445">
        <f t="shared" si="1"/>
        <v>0</v>
      </c>
      <c r="U24" s="525"/>
      <c r="V24" s="190"/>
      <c r="W24" s="26"/>
      <c r="X24" s="26"/>
      <c r="Y24" s="191"/>
      <c r="AA24" s="188"/>
      <c r="AB24" s="189"/>
      <c r="AC24" s="1442"/>
    </row>
    <row r="25" spans="1:29" ht="32.25" hidden="1" customHeight="1" thickBot="1">
      <c r="A25" s="3096"/>
      <c r="B25" s="3099"/>
      <c r="C25" s="3101"/>
      <c r="D25" s="3101"/>
      <c r="E25" s="3105"/>
      <c r="F25" s="1454"/>
      <c r="G25" s="1544"/>
      <c r="H25" s="1568"/>
      <c r="I25" s="1058"/>
      <c r="J25" s="1058"/>
      <c r="K25" s="1569"/>
      <c r="L25" s="1560"/>
      <c r="M25" s="313"/>
      <c r="N25" s="313"/>
      <c r="O25" s="313"/>
      <c r="P25" s="1255"/>
      <c r="Q25" s="525"/>
      <c r="R25" s="1510"/>
      <c r="S25" s="1511"/>
      <c r="T25" s="1500">
        <f t="shared" si="1"/>
        <v>0</v>
      </c>
      <c r="U25" s="525"/>
      <c r="V25" s="190"/>
      <c r="W25" s="26"/>
      <c r="X25" s="26"/>
      <c r="Y25" s="191"/>
      <c r="AA25" s="188"/>
      <c r="AB25" s="189"/>
      <c r="AC25" s="1442"/>
    </row>
    <row r="26" spans="1:29" s="1325" customFormat="1" ht="34.950000000000003" customHeight="1" thickBot="1">
      <c r="A26" s="3096"/>
      <c r="B26" s="3099"/>
      <c r="C26" s="3140" t="s">
        <v>83</v>
      </c>
      <c r="D26" s="3113">
        <v>0.83</v>
      </c>
      <c r="E26" s="3116" t="s">
        <v>77</v>
      </c>
      <c r="F26" s="1505" t="s">
        <v>1019</v>
      </c>
      <c r="G26" s="1536">
        <v>52</v>
      </c>
      <c r="H26" s="1570">
        <v>13</v>
      </c>
      <c r="I26" s="993">
        <v>13</v>
      </c>
      <c r="J26" s="993">
        <v>13</v>
      </c>
      <c r="K26" s="1571">
        <v>13</v>
      </c>
      <c r="L26" s="1561"/>
      <c r="M26" s="164"/>
      <c r="N26" s="164"/>
      <c r="O26" s="164"/>
      <c r="P26" s="53">
        <f>(SUM(L26:O26)/SUM(H26:K26))</f>
        <v>0</v>
      </c>
      <c r="Q26" s="720"/>
      <c r="R26" s="1512"/>
      <c r="S26" s="1513"/>
      <c r="T26" s="1508">
        <f t="shared" si="1"/>
        <v>0</v>
      </c>
      <c r="U26" s="720"/>
      <c r="V26" s="190"/>
      <c r="W26" s="26"/>
      <c r="X26" s="26"/>
      <c r="Y26" s="191"/>
      <c r="Z26"/>
      <c r="AA26" s="188"/>
      <c r="AB26" s="189"/>
      <c r="AC26" s="1509"/>
    </row>
    <row r="27" spans="1:29" ht="25.5" hidden="1" customHeight="1">
      <c r="A27" s="3096"/>
      <c r="B27" s="3099"/>
      <c r="C27" s="3096"/>
      <c r="D27" s="3096"/>
      <c r="E27" s="3104"/>
      <c r="F27" s="1463"/>
      <c r="G27" s="1543"/>
      <c r="H27" s="1572"/>
      <c r="I27" s="1011"/>
      <c r="J27" s="1011"/>
      <c r="K27" s="1573"/>
      <c r="L27" s="1562"/>
      <c r="M27" s="166"/>
      <c r="N27" s="166"/>
      <c r="O27" s="166"/>
      <c r="P27" s="55"/>
      <c r="Q27" s="525"/>
      <c r="R27" s="1502"/>
      <c r="S27" s="1503"/>
      <c r="T27" s="1504">
        <f t="shared" si="1"/>
        <v>0</v>
      </c>
      <c r="U27" s="525"/>
      <c r="V27" s="190"/>
      <c r="W27" s="26"/>
      <c r="X27" s="26"/>
      <c r="Y27" s="191"/>
      <c r="AA27" s="188"/>
      <c r="AB27" s="189"/>
      <c r="AC27" s="1442"/>
    </row>
    <row r="28" spans="1:29" ht="25.5" hidden="1" customHeight="1">
      <c r="A28" s="3096"/>
      <c r="B28" s="3099"/>
      <c r="C28" s="3096"/>
      <c r="D28" s="3096"/>
      <c r="E28" s="3104"/>
      <c r="F28" s="1455"/>
      <c r="G28" s="1538"/>
      <c r="H28" s="1566"/>
      <c r="I28" s="979"/>
      <c r="J28" s="979"/>
      <c r="K28" s="1567"/>
      <c r="L28" s="1559"/>
      <c r="M28" s="163"/>
      <c r="N28" s="163"/>
      <c r="O28" s="163"/>
      <c r="P28" s="53"/>
      <c r="Q28" s="525"/>
      <c r="R28" s="1447"/>
      <c r="S28" s="1448"/>
      <c r="T28" s="1445">
        <f t="shared" si="1"/>
        <v>0</v>
      </c>
      <c r="U28" s="525"/>
      <c r="V28" s="190"/>
      <c r="W28" s="26"/>
      <c r="X28" s="26"/>
      <c r="Y28" s="191"/>
      <c r="AA28" s="188"/>
      <c r="AB28" s="189"/>
      <c r="AC28" s="1442"/>
    </row>
    <row r="29" spans="1:29" ht="25.5" hidden="1" customHeight="1" thickBot="1">
      <c r="A29" s="3096"/>
      <c r="B29" s="2617"/>
      <c r="C29" s="3101"/>
      <c r="D29" s="3101"/>
      <c r="E29" s="3105"/>
      <c r="F29" s="1464"/>
      <c r="G29" s="1539"/>
      <c r="H29" s="1566"/>
      <c r="I29" s="979"/>
      <c r="J29" s="979"/>
      <c r="K29" s="1567"/>
      <c r="L29" s="1559"/>
      <c r="M29" s="163"/>
      <c r="N29" s="163"/>
      <c r="O29" s="163"/>
      <c r="P29" s="53"/>
      <c r="Q29" s="525"/>
      <c r="R29" s="1447"/>
      <c r="S29" s="1448"/>
      <c r="T29" s="1445">
        <f t="shared" si="1"/>
        <v>0</v>
      </c>
      <c r="U29" s="525"/>
      <c r="V29" s="190"/>
      <c r="W29" s="26"/>
      <c r="X29" s="26"/>
      <c r="Y29" s="191"/>
      <c r="AA29" s="1317"/>
      <c r="AB29" s="1319"/>
      <c r="AC29" s="1442"/>
    </row>
    <row r="30" spans="1:29" s="592" customFormat="1" ht="30.75" customHeight="1" thickBot="1">
      <c r="A30" s="3096"/>
      <c r="B30" s="3098" t="s">
        <v>84</v>
      </c>
      <c r="C30" s="3141" t="s">
        <v>85</v>
      </c>
      <c r="D30" s="3127">
        <v>0.84</v>
      </c>
      <c r="E30" s="2564" t="s">
        <v>75</v>
      </c>
      <c r="F30" s="1463" t="s">
        <v>1020</v>
      </c>
      <c r="G30" s="1543">
        <v>8</v>
      </c>
      <c r="H30" s="1566">
        <v>2</v>
      </c>
      <c r="I30" s="979">
        <v>2</v>
      </c>
      <c r="J30" s="979">
        <v>2</v>
      </c>
      <c r="K30" s="1567">
        <v>2</v>
      </c>
      <c r="L30" s="1559"/>
      <c r="M30" s="163"/>
      <c r="N30" s="163"/>
      <c r="O30" s="163"/>
      <c r="P30" s="53">
        <f t="shared" ref="P30:P93" si="4">(SUM(L30:O30)/SUM(H30:K30))</f>
        <v>0</v>
      </c>
      <c r="Q30" s="525"/>
      <c r="R30" s="1443">
        <v>31300</v>
      </c>
      <c r="S30" s="1448"/>
      <c r="T30" s="1445">
        <f t="shared" si="1"/>
        <v>31300</v>
      </c>
      <c r="U30" s="525"/>
      <c r="V30" s="190"/>
      <c r="W30" s="26"/>
      <c r="X30" s="26"/>
      <c r="Y30" s="191"/>
      <c r="Z30" s="1325"/>
      <c r="AA30" s="343"/>
      <c r="AB30" s="342"/>
      <c r="AC30" s="1442"/>
    </row>
    <row r="31" spans="1:29" s="592" customFormat="1" ht="28.5" customHeight="1" thickBot="1">
      <c r="A31" s="3096"/>
      <c r="B31" s="3099"/>
      <c r="C31" s="3096"/>
      <c r="D31" s="3096"/>
      <c r="E31" s="3104"/>
      <c r="F31" s="1463" t="s">
        <v>1021</v>
      </c>
      <c r="G31" s="1543">
        <v>2</v>
      </c>
      <c r="H31" s="1566">
        <v>1</v>
      </c>
      <c r="I31" s="979"/>
      <c r="J31" s="979">
        <v>1</v>
      </c>
      <c r="K31" s="1567"/>
      <c r="L31" s="1559"/>
      <c r="M31" s="163"/>
      <c r="N31" s="163"/>
      <c r="O31" s="163"/>
      <c r="P31" s="53">
        <f t="shared" si="4"/>
        <v>0</v>
      </c>
      <c r="Q31" s="525"/>
      <c r="R31" s="1443">
        <v>20000</v>
      </c>
      <c r="S31" s="1444">
        <v>20000</v>
      </c>
      <c r="T31" s="1445">
        <f t="shared" si="1"/>
        <v>0</v>
      </c>
      <c r="U31" s="525"/>
      <c r="V31" s="190"/>
      <c r="W31" s="26"/>
      <c r="X31" s="26"/>
      <c r="Y31" s="191"/>
      <c r="Z31"/>
      <c r="AA31" s="341"/>
      <c r="AB31" s="305"/>
      <c r="AC31" s="1442"/>
    </row>
    <row r="32" spans="1:29" s="592" customFormat="1" ht="31.5" customHeight="1" thickBot="1">
      <c r="A32" s="3096"/>
      <c r="B32" s="3099"/>
      <c r="C32" s="3096"/>
      <c r="D32" s="3096"/>
      <c r="E32" s="3104"/>
      <c r="F32" s="1463" t="s">
        <v>1022</v>
      </c>
      <c r="G32" s="1543">
        <v>2</v>
      </c>
      <c r="H32" s="1566">
        <v>1</v>
      </c>
      <c r="I32" s="979">
        <v>1</v>
      </c>
      <c r="J32" s="979"/>
      <c r="K32" s="1567"/>
      <c r="L32" s="1559"/>
      <c r="M32" s="163"/>
      <c r="N32" s="163"/>
      <c r="O32" s="163"/>
      <c r="P32" s="53">
        <f t="shared" si="4"/>
        <v>0</v>
      </c>
      <c r="Q32" s="525"/>
      <c r="R32" s="1443">
        <v>10000</v>
      </c>
      <c r="S32" s="1444">
        <v>10000</v>
      </c>
      <c r="T32" s="1445">
        <f t="shared" si="1"/>
        <v>0</v>
      </c>
      <c r="U32" s="525"/>
      <c r="V32" s="190"/>
      <c r="W32" s="26"/>
      <c r="X32" s="26"/>
      <c r="Y32" s="191"/>
      <c r="Z32"/>
      <c r="AA32" s="188"/>
      <c r="AB32" s="189"/>
      <c r="AC32" s="1442"/>
    </row>
    <row r="33" spans="1:38" s="592" customFormat="1" ht="31.5" customHeight="1" thickBot="1">
      <c r="A33" s="3097"/>
      <c r="B33" s="2617"/>
      <c r="C33" s="3097"/>
      <c r="D33" s="3097"/>
      <c r="E33" s="3109"/>
      <c r="F33" s="1463" t="s">
        <v>1023</v>
      </c>
      <c r="G33" s="1543">
        <v>2</v>
      </c>
      <c r="H33" s="1566">
        <v>1</v>
      </c>
      <c r="I33" s="979"/>
      <c r="J33" s="979">
        <v>1</v>
      </c>
      <c r="K33" s="1567"/>
      <c r="L33" s="1559"/>
      <c r="M33" s="163"/>
      <c r="N33" s="163"/>
      <c r="O33" s="163"/>
      <c r="P33" s="53">
        <f t="shared" si="4"/>
        <v>0</v>
      </c>
      <c r="Q33" s="525"/>
      <c r="R33" s="1443">
        <v>10000</v>
      </c>
      <c r="S33" s="1444">
        <v>10000</v>
      </c>
      <c r="T33" s="1445">
        <f t="shared" si="1"/>
        <v>0</v>
      </c>
      <c r="U33" s="525"/>
      <c r="V33" s="190"/>
      <c r="W33" s="26"/>
      <c r="X33" s="26"/>
      <c r="Y33" s="191"/>
      <c r="Z33"/>
      <c r="AA33" s="188"/>
      <c r="AB33" s="189"/>
      <c r="AC33" s="525"/>
      <c r="AD33" s="525"/>
      <c r="AE33" s="525"/>
      <c r="AF33" s="525"/>
      <c r="AG33" s="525"/>
      <c r="AH33" s="525"/>
      <c r="AI33" s="525"/>
      <c r="AJ33" s="525"/>
      <c r="AK33" s="525"/>
      <c r="AL33" s="525"/>
    </row>
    <row r="34" spans="1:38" s="158" customFormat="1" ht="12.45" customHeight="1" thickBot="1">
      <c r="A34" s="575"/>
      <c r="B34" s="576"/>
      <c r="C34" s="576"/>
      <c r="D34" s="576"/>
      <c r="E34" s="576"/>
      <c r="F34" s="1514"/>
      <c r="G34" s="1545"/>
      <c r="H34" s="1574"/>
      <c r="I34" s="1015"/>
      <c r="J34" s="1015"/>
      <c r="K34" s="1575"/>
      <c r="L34" s="1563"/>
      <c r="M34" s="100"/>
      <c r="N34" s="100"/>
      <c r="O34" s="100"/>
      <c r="P34" s="182"/>
      <c r="Q34" s="576"/>
      <c r="R34" s="1515"/>
      <c r="S34" s="1516"/>
      <c r="T34" s="1517">
        <f t="shared" si="1"/>
        <v>0</v>
      </c>
      <c r="U34" s="576"/>
      <c r="V34" s="194"/>
      <c r="W34" s="301"/>
      <c r="X34" s="301"/>
      <c r="Y34" s="195"/>
      <c r="AA34" s="1284"/>
      <c r="AB34" s="1286"/>
      <c r="AC34" s="576"/>
      <c r="AD34" s="576"/>
      <c r="AE34" s="576"/>
      <c r="AF34" s="576"/>
      <c r="AG34" s="576"/>
      <c r="AH34" s="576"/>
      <c r="AI34" s="576"/>
      <c r="AJ34" s="576"/>
      <c r="AK34" s="576"/>
      <c r="AL34" s="576"/>
    </row>
    <row r="35" spans="1:38" ht="17.25" customHeight="1" thickBot="1">
      <c r="A35" s="3110" t="s">
        <v>1024</v>
      </c>
      <c r="B35" s="2615" t="s">
        <v>1025</v>
      </c>
      <c r="C35" s="2618" t="s">
        <v>1026</v>
      </c>
      <c r="D35" s="2621">
        <v>0.5</v>
      </c>
      <c r="E35" s="2624">
        <v>0.6</v>
      </c>
      <c r="F35" s="1455" t="s">
        <v>1027</v>
      </c>
      <c r="G35" s="1538">
        <v>46</v>
      </c>
      <c r="H35" s="1566">
        <v>10</v>
      </c>
      <c r="I35" s="979">
        <v>13</v>
      </c>
      <c r="J35" s="979">
        <v>13</v>
      </c>
      <c r="K35" s="1567">
        <v>10</v>
      </c>
      <c r="L35" s="1559"/>
      <c r="M35" s="163"/>
      <c r="N35" s="163"/>
      <c r="O35" s="163"/>
      <c r="P35" s="53">
        <f t="shared" si="4"/>
        <v>0</v>
      </c>
      <c r="Q35" s="525"/>
      <c r="R35" s="1443">
        <v>100000</v>
      </c>
      <c r="S35" s="1444">
        <v>100000</v>
      </c>
      <c r="T35" s="1445">
        <f t="shared" si="1"/>
        <v>0</v>
      </c>
      <c r="U35" s="525"/>
      <c r="V35" s="190"/>
      <c r="W35" s="26"/>
      <c r="X35" s="26"/>
      <c r="Y35" s="191"/>
      <c r="AA35" s="188"/>
      <c r="AB35" s="189"/>
      <c r="AC35" s="525"/>
      <c r="AD35" s="525"/>
      <c r="AE35" s="525"/>
      <c r="AF35" s="525"/>
      <c r="AG35" s="525"/>
      <c r="AH35" s="525"/>
      <c r="AI35" s="525"/>
      <c r="AJ35" s="525"/>
      <c r="AK35" s="525"/>
      <c r="AL35" s="525"/>
    </row>
    <row r="36" spans="1:38" s="1453" customFormat="1" ht="33" customHeight="1" thickBot="1">
      <c r="A36" s="3096"/>
      <c r="B36" s="3099"/>
      <c r="C36" s="3096"/>
      <c r="D36" s="3096"/>
      <c r="E36" s="3104"/>
      <c r="F36" s="1455" t="s">
        <v>1028</v>
      </c>
      <c r="G36" s="1538">
        <v>46</v>
      </c>
      <c r="H36" s="1566">
        <v>10</v>
      </c>
      <c r="I36" s="979">
        <v>13</v>
      </c>
      <c r="J36" s="979">
        <v>13</v>
      </c>
      <c r="K36" s="1567">
        <v>10</v>
      </c>
      <c r="L36" s="1559"/>
      <c r="M36" s="163"/>
      <c r="N36" s="163"/>
      <c r="O36" s="163"/>
      <c r="P36" s="53">
        <f t="shared" si="4"/>
        <v>0</v>
      </c>
      <c r="Q36" s="525"/>
      <c r="R36" s="1452"/>
      <c r="S36" s="1452"/>
      <c r="T36" s="1445">
        <f t="shared" si="1"/>
        <v>0</v>
      </c>
      <c r="U36" s="525"/>
      <c r="V36" s="190"/>
      <c r="W36" s="26"/>
      <c r="X36" s="26"/>
      <c r="Y36" s="191"/>
      <c r="Z36"/>
      <c r="AA36" s="188"/>
      <c r="AB36" s="189"/>
      <c r="AC36" s="525"/>
      <c r="AD36" s="525"/>
      <c r="AE36" s="525"/>
      <c r="AF36" s="525"/>
      <c r="AG36" s="525"/>
      <c r="AH36" s="525"/>
      <c r="AI36" s="525"/>
      <c r="AJ36" s="525"/>
      <c r="AK36" s="525"/>
      <c r="AL36" s="525"/>
    </row>
    <row r="37" spans="1:38" s="1453" customFormat="1" ht="33" customHeight="1" thickBot="1">
      <c r="A37" s="3096"/>
      <c r="B37" s="3099"/>
      <c r="C37" s="3096"/>
      <c r="D37" s="3096"/>
      <c r="E37" s="3104"/>
      <c r="F37" s="1454" t="s">
        <v>1029</v>
      </c>
      <c r="G37" s="1544">
        <v>4</v>
      </c>
      <c r="H37" s="1568">
        <v>1</v>
      </c>
      <c r="I37" s="1058">
        <v>1</v>
      </c>
      <c r="J37" s="1058">
        <v>1</v>
      </c>
      <c r="K37" s="1569">
        <v>1</v>
      </c>
      <c r="L37" s="1560"/>
      <c r="M37" s="313"/>
      <c r="N37" s="313"/>
      <c r="O37" s="313"/>
      <c r="P37" s="1255">
        <f t="shared" si="4"/>
        <v>0</v>
      </c>
      <c r="Q37" s="525"/>
      <c r="R37" s="1498">
        <v>60000</v>
      </c>
      <c r="S37" s="1499">
        <v>60000</v>
      </c>
      <c r="T37" s="1500">
        <f t="shared" si="1"/>
        <v>0</v>
      </c>
      <c r="U37" s="525"/>
      <c r="V37" s="190"/>
      <c r="W37" s="26"/>
      <c r="X37" s="26"/>
      <c r="Y37" s="191"/>
      <c r="Z37"/>
      <c r="AA37" s="188"/>
      <c r="AB37" s="189"/>
      <c r="AC37" s="525"/>
      <c r="AD37" s="525"/>
      <c r="AE37" s="525"/>
      <c r="AF37" s="525"/>
      <c r="AG37" s="525"/>
      <c r="AH37" s="525"/>
      <c r="AI37" s="525"/>
      <c r="AJ37" s="525"/>
      <c r="AK37" s="525"/>
      <c r="AL37" s="525"/>
    </row>
    <row r="38" spans="1:38" s="1518" customFormat="1" ht="33" customHeight="1" thickBot="1">
      <c r="A38" s="3096"/>
      <c r="B38" s="3099"/>
      <c r="C38" s="3096"/>
      <c r="D38" s="3096"/>
      <c r="E38" s="3104"/>
      <c r="F38" s="1505" t="s">
        <v>1030</v>
      </c>
      <c r="G38" s="1541">
        <v>6</v>
      </c>
      <c r="H38" s="1570">
        <v>1</v>
      </c>
      <c r="I38" s="993">
        <v>2</v>
      </c>
      <c r="J38" s="993">
        <v>2</v>
      </c>
      <c r="K38" s="1571">
        <v>1</v>
      </c>
      <c r="L38" s="1561"/>
      <c r="M38" s="164"/>
      <c r="N38" s="164"/>
      <c r="O38" s="164"/>
      <c r="P38" s="184">
        <f t="shared" si="4"/>
        <v>0</v>
      </c>
      <c r="Q38" s="720"/>
      <c r="R38" s="1506">
        <v>300000</v>
      </c>
      <c r="S38" s="1507">
        <v>300000</v>
      </c>
      <c r="T38" s="1508">
        <f t="shared" si="1"/>
        <v>0</v>
      </c>
      <c r="U38" s="720"/>
      <c r="V38" s="190"/>
      <c r="W38" s="26"/>
      <c r="X38" s="26"/>
      <c r="Y38" s="191"/>
      <c r="Z38"/>
      <c r="AA38" s="188"/>
      <c r="AB38" s="189"/>
      <c r="AC38" s="720"/>
      <c r="AD38" s="720"/>
      <c r="AE38" s="720"/>
      <c r="AF38" s="720"/>
      <c r="AG38" s="720"/>
      <c r="AH38" s="720"/>
      <c r="AI38" s="720"/>
      <c r="AJ38" s="720"/>
      <c r="AK38" s="720"/>
      <c r="AL38" s="720"/>
    </row>
    <row r="39" spans="1:38" s="1453" customFormat="1" ht="33" hidden="1" customHeight="1" thickBot="1">
      <c r="A39" s="3096"/>
      <c r="B39" s="3099"/>
      <c r="C39" s="3101"/>
      <c r="D39" s="3101"/>
      <c r="E39" s="3105"/>
      <c r="F39" s="1501"/>
      <c r="G39" s="1537"/>
      <c r="H39" s="1572"/>
      <c r="I39" s="1011"/>
      <c r="J39" s="1011"/>
      <c r="K39" s="1573"/>
      <c r="L39" s="1562"/>
      <c r="M39" s="166"/>
      <c r="N39" s="166"/>
      <c r="O39" s="166"/>
      <c r="P39" s="55"/>
      <c r="Q39" s="525"/>
      <c r="R39" s="1502"/>
      <c r="S39" s="1503"/>
      <c r="T39" s="1504">
        <f t="shared" si="1"/>
        <v>0</v>
      </c>
      <c r="U39" s="525"/>
      <c r="V39" s="190"/>
      <c r="W39" s="26"/>
      <c r="X39" s="26"/>
      <c r="Y39" s="191"/>
      <c r="Z39"/>
      <c r="AA39" s="1317"/>
      <c r="AB39" s="1319"/>
      <c r="AC39" s="525"/>
      <c r="AD39" s="525"/>
      <c r="AE39" s="525"/>
      <c r="AF39" s="525"/>
      <c r="AG39" s="525"/>
      <c r="AH39" s="525"/>
      <c r="AI39" s="525"/>
      <c r="AJ39" s="525"/>
      <c r="AK39" s="525"/>
      <c r="AL39" s="525"/>
    </row>
    <row r="40" spans="1:38" s="1453" customFormat="1" ht="26.25" customHeight="1" thickBot="1">
      <c r="A40" s="3096"/>
      <c r="B40" s="3099"/>
      <c r="C40" s="3118" t="s">
        <v>1031</v>
      </c>
      <c r="D40" s="3113">
        <v>0.46</v>
      </c>
      <c r="E40" s="3114">
        <v>0.55000000000000004</v>
      </c>
      <c r="F40" s="1460" t="s">
        <v>1032</v>
      </c>
      <c r="G40" s="1546">
        <v>4</v>
      </c>
      <c r="H40" s="1566">
        <v>1</v>
      </c>
      <c r="I40" s="979">
        <v>1</v>
      </c>
      <c r="J40" s="979">
        <v>1</v>
      </c>
      <c r="K40" s="1567">
        <v>1</v>
      </c>
      <c r="L40" s="1559"/>
      <c r="M40" s="163"/>
      <c r="N40" s="163"/>
      <c r="O40" s="163"/>
      <c r="P40" s="53">
        <f t="shared" si="4"/>
        <v>0</v>
      </c>
      <c r="Q40" s="525"/>
      <c r="R40" s="1443">
        <v>20000</v>
      </c>
      <c r="S40" s="1444">
        <v>20000</v>
      </c>
      <c r="T40" s="1445">
        <f t="shared" si="1"/>
        <v>0</v>
      </c>
      <c r="U40" s="525"/>
      <c r="V40" s="190"/>
      <c r="W40" s="26"/>
      <c r="X40" s="26"/>
      <c r="Y40" s="191"/>
      <c r="Z40" s="1325"/>
      <c r="AA40" s="343"/>
      <c r="AB40" s="342"/>
      <c r="AC40" s="525"/>
      <c r="AD40" s="525"/>
      <c r="AE40" s="525"/>
      <c r="AF40" s="525"/>
      <c r="AG40" s="525"/>
      <c r="AH40" s="525"/>
      <c r="AI40" s="525"/>
      <c r="AJ40" s="525"/>
      <c r="AK40" s="525"/>
      <c r="AL40" s="525"/>
    </row>
    <row r="41" spans="1:38" s="1453" customFormat="1" ht="30" customHeight="1" thickBot="1">
      <c r="A41" s="3096"/>
      <c r="B41" s="3099"/>
      <c r="C41" s="3096"/>
      <c r="D41" s="3096"/>
      <c r="E41" s="3104"/>
      <c r="F41" s="1455" t="s">
        <v>1033</v>
      </c>
      <c r="G41" s="1538">
        <v>4</v>
      </c>
      <c r="H41" s="1566">
        <v>1</v>
      </c>
      <c r="I41" s="979">
        <v>1</v>
      </c>
      <c r="J41" s="979">
        <v>1</v>
      </c>
      <c r="K41" s="1567">
        <v>1</v>
      </c>
      <c r="L41" s="1559"/>
      <c r="M41" s="163"/>
      <c r="N41" s="163"/>
      <c r="O41" s="163"/>
      <c r="P41" s="53">
        <f t="shared" si="4"/>
        <v>0</v>
      </c>
      <c r="Q41" s="525"/>
      <c r="R41" s="1443">
        <v>20000</v>
      </c>
      <c r="S41" s="1444">
        <v>20000</v>
      </c>
      <c r="T41" s="1445">
        <f t="shared" si="1"/>
        <v>0</v>
      </c>
      <c r="U41" s="525"/>
      <c r="V41" s="190"/>
      <c r="W41" s="26"/>
      <c r="X41" s="26"/>
      <c r="Y41" s="191"/>
      <c r="Z41"/>
      <c r="AA41" s="341"/>
      <c r="AB41" s="305"/>
      <c r="AC41" s="525"/>
      <c r="AD41" s="525"/>
      <c r="AE41" s="525"/>
      <c r="AF41" s="525"/>
      <c r="AG41" s="525"/>
      <c r="AH41" s="525"/>
      <c r="AI41" s="525"/>
      <c r="AJ41" s="525"/>
      <c r="AK41" s="525"/>
      <c r="AL41" s="525"/>
    </row>
    <row r="42" spans="1:38" s="1453" customFormat="1" ht="28.5" customHeight="1" thickBot="1">
      <c r="A42" s="3096"/>
      <c r="B42" s="3099"/>
      <c r="C42" s="3096"/>
      <c r="D42" s="3096"/>
      <c r="E42" s="3104"/>
      <c r="F42" s="1455" t="s">
        <v>1034</v>
      </c>
      <c r="G42" s="1538">
        <v>4</v>
      </c>
      <c r="H42" s="1566">
        <v>1</v>
      </c>
      <c r="I42" s="979">
        <v>1</v>
      </c>
      <c r="J42" s="979">
        <v>1</v>
      </c>
      <c r="K42" s="1567">
        <v>1</v>
      </c>
      <c r="L42" s="1559"/>
      <c r="M42" s="163"/>
      <c r="N42" s="163"/>
      <c r="O42" s="163"/>
      <c r="P42" s="53">
        <f t="shared" si="4"/>
        <v>0</v>
      </c>
      <c r="Q42" s="525"/>
      <c r="R42" s="1447"/>
      <c r="S42" s="1448"/>
      <c r="T42" s="1445">
        <f t="shared" si="1"/>
        <v>0</v>
      </c>
      <c r="U42" s="525"/>
      <c r="V42" s="190"/>
      <c r="W42" s="26"/>
      <c r="X42" s="26"/>
      <c r="Y42" s="191"/>
      <c r="Z42"/>
      <c r="AA42" s="188"/>
      <c r="AB42" s="189"/>
      <c r="AC42" s="525"/>
      <c r="AD42" s="525"/>
      <c r="AE42" s="525"/>
      <c r="AF42" s="525"/>
      <c r="AG42" s="525"/>
      <c r="AH42" s="525"/>
      <c r="AI42" s="525"/>
      <c r="AJ42" s="525"/>
      <c r="AK42" s="525"/>
      <c r="AL42" s="525"/>
    </row>
    <row r="43" spans="1:38" s="1453" customFormat="1" ht="26.25" customHeight="1" thickBot="1">
      <c r="A43" s="3096"/>
      <c r="B43" s="2617"/>
      <c r="C43" s="3101"/>
      <c r="D43" s="3101"/>
      <c r="E43" s="3105"/>
      <c r="F43" s="1464" t="s">
        <v>1035</v>
      </c>
      <c r="G43" s="1539">
        <v>4</v>
      </c>
      <c r="H43" s="1566">
        <v>1</v>
      </c>
      <c r="I43" s="979">
        <v>1</v>
      </c>
      <c r="J43" s="979">
        <v>1</v>
      </c>
      <c r="K43" s="1567">
        <v>1</v>
      </c>
      <c r="L43" s="1559"/>
      <c r="M43" s="163"/>
      <c r="N43" s="163"/>
      <c r="O43" s="163"/>
      <c r="P43" s="53">
        <f t="shared" si="4"/>
        <v>0</v>
      </c>
      <c r="Q43" s="525"/>
      <c r="R43" s="1447"/>
      <c r="S43" s="1448"/>
      <c r="T43" s="1445">
        <f t="shared" si="1"/>
        <v>0</v>
      </c>
      <c r="U43" s="525"/>
      <c r="V43" s="190"/>
      <c r="W43" s="26"/>
      <c r="X43" s="26"/>
      <c r="Y43" s="191"/>
      <c r="Z43"/>
      <c r="AA43" s="1317"/>
      <c r="AB43" s="1319"/>
      <c r="AC43" s="525"/>
      <c r="AD43" s="525"/>
      <c r="AE43" s="525"/>
      <c r="AF43" s="525"/>
      <c r="AG43" s="525"/>
      <c r="AH43" s="525"/>
      <c r="AI43" s="525"/>
      <c r="AJ43" s="525"/>
      <c r="AK43" s="525"/>
      <c r="AL43" s="525"/>
    </row>
    <row r="44" spans="1:38" s="1453" customFormat="1" ht="26.25" customHeight="1" thickBot="1">
      <c r="A44" s="3096"/>
      <c r="B44" s="3111" t="s">
        <v>1036</v>
      </c>
      <c r="C44" s="3112" t="s">
        <v>91</v>
      </c>
      <c r="D44" s="3113">
        <v>0.28999999999999998</v>
      </c>
      <c r="E44" s="3114">
        <v>0.4</v>
      </c>
      <c r="F44" s="1460" t="s">
        <v>1037</v>
      </c>
      <c r="G44" s="1546">
        <v>40</v>
      </c>
      <c r="H44" s="1566">
        <v>8</v>
      </c>
      <c r="I44" s="979">
        <v>13</v>
      </c>
      <c r="J44" s="979">
        <v>13</v>
      </c>
      <c r="K44" s="1567">
        <v>10</v>
      </c>
      <c r="L44" s="1559"/>
      <c r="M44" s="163"/>
      <c r="N44" s="163"/>
      <c r="O44" s="163"/>
      <c r="P44" s="53">
        <f t="shared" si="4"/>
        <v>0</v>
      </c>
      <c r="Q44" s="525"/>
      <c r="R44" s="1443">
        <v>60000</v>
      </c>
      <c r="S44" s="1444">
        <v>40000</v>
      </c>
      <c r="T44" s="1445">
        <f t="shared" si="1"/>
        <v>20000</v>
      </c>
      <c r="U44" s="525"/>
      <c r="V44" s="190"/>
      <c r="W44" s="26"/>
      <c r="X44" s="26"/>
      <c r="Y44" s="191"/>
      <c r="Z44" s="1325"/>
      <c r="AA44" s="343"/>
      <c r="AB44" s="342"/>
      <c r="AC44" s="525"/>
      <c r="AD44" s="525"/>
      <c r="AE44" s="525"/>
      <c r="AF44" s="525"/>
      <c r="AG44" s="525"/>
      <c r="AH44" s="525"/>
      <c r="AI44" s="525"/>
      <c r="AJ44" s="525"/>
      <c r="AK44" s="525"/>
      <c r="AL44" s="525"/>
    </row>
    <row r="45" spans="1:38" s="1453" customFormat="1" ht="26.25" customHeight="1" thickBot="1">
      <c r="A45" s="3096"/>
      <c r="B45" s="3096"/>
      <c r="C45" s="3096"/>
      <c r="D45" s="3096"/>
      <c r="E45" s="3104"/>
      <c r="F45" s="1455" t="s">
        <v>1038</v>
      </c>
      <c r="G45" s="1538">
        <v>10</v>
      </c>
      <c r="H45" s="1566">
        <v>2</v>
      </c>
      <c r="I45" s="979">
        <v>3</v>
      </c>
      <c r="J45" s="979">
        <v>3</v>
      </c>
      <c r="K45" s="1567">
        <v>2</v>
      </c>
      <c r="L45" s="1559"/>
      <c r="M45" s="163"/>
      <c r="N45" s="163"/>
      <c r="O45" s="163"/>
      <c r="P45" s="53">
        <f t="shared" si="4"/>
        <v>0</v>
      </c>
      <c r="Q45" s="525"/>
      <c r="R45" s="1447"/>
      <c r="S45" s="1448"/>
      <c r="T45" s="1445">
        <f t="shared" si="1"/>
        <v>0</v>
      </c>
      <c r="U45" s="525"/>
      <c r="V45" s="190"/>
      <c r="W45" s="26"/>
      <c r="X45" s="26"/>
      <c r="Y45" s="191"/>
      <c r="Z45"/>
      <c r="AA45" s="341"/>
      <c r="AB45" s="305"/>
      <c r="AC45" s="525"/>
      <c r="AD45" s="525"/>
      <c r="AE45" s="525"/>
      <c r="AF45" s="525"/>
      <c r="AG45" s="525"/>
      <c r="AH45" s="525"/>
      <c r="AI45" s="525"/>
      <c r="AJ45" s="525"/>
      <c r="AK45" s="525"/>
      <c r="AL45" s="525"/>
    </row>
    <row r="46" spans="1:38" s="1453" customFormat="1" ht="26.25" customHeight="1" thickBot="1">
      <c r="A46" s="3096"/>
      <c r="B46" s="3096"/>
      <c r="C46" s="3096"/>
      <c r="D46" s="3096"/>
      <c r="E46" s="3104"/>
      <c r="F46" s="1455" t="s">
        <v>1039</v>
      </c>
      <c r="G46" s="1538">
        <v>3</v>
      </c>
      <c r="H46" s="1566"/>
      <c r="I46" s="979">
        <v>1</v>
      </c>
      <c r="J46" s="979">
        <v>1</v>
      </c>
      <c r="K46" s="1567">
        <v>1</v>
      </c>
      <c r="L46" s="1559"/>
      <c r="M46" s="163"/>
      <c r="N46" s="163"/>
      <c r="O46" s="163"/>
      <c r="P46" s="53">
        <f t="shared" si="4"/>
        <v>0</v>
      </c>
      <c r="Q46" s="525"/>
      <c r="R46" s="1443">
        <v>60000</v>
      </c>
      <c r="S46" s="1444">
        <v>60000</v>
      </c>
      <c r="T46" s="1445">
        <f t="shared" si="1"/>
        <v>0</v>
      </c>
      <c r="U46" s="525"/>
      <c r="V46" s="190"/>
      <c r="W46" s="26"/>
      <c r="X46" s="26"/>
      <c r="Y46" s="191"/>
      <c r="Z46"/>
      <c r="AA46" s="188"/>
      <c r="AB46" s="189"/>
      <c r="AC46" s="525"/>
      <c r="AD46" s="525"/>
      <c r="AE46" s="525"/>
      <c r="AF46" s="525"/>
      <c r="AG46" s="525"/>
      <c r="AH46" s="525"/>
      <c r="AI46" s="525"/>
      <c r="AJ46" s="525"/>
      <c r="AK46" s="525"/>
      <c r="AL46" s="525"/>
    </row>
    <row r="47" spans="1:38" s="1453" customFormat="1" ht="39" customHeight="1" thickBot="1">
      <c r="A47" s="3096"/>
      <c r="B47" s="3096"/>
      <c r="C47" s="3096"/>
      <c r="D47" s="3096"/>
      <c r="E47" s="3104"/>
      <c r="F47" s="1454" t="s">
        <v>1040</v>
      </c>
      <c r="G47" s="1544">
        <v>2</v>
      </c>
      <c r="H47" s="1566">
        <v>1</v>
      </c>
      <c r="I47" s="979"/>
      <c r="J47" s="979">
        <v>1</v>
      </c>
      <c r="K47" s="1567"/>
      <c r="L47" s="1559"/>
      <c r="M47" s="163"/>
      <c r="N47" s="163"/>
      <c r="O47" s="163"/>
      <c r="P47" s="53">
        <f t="shared" si="4"/>
        <v>0</v>
      </c>
      <c r="Q47" s="525"/>
      <c r="R47" s="1443"/>
      <c r="S47" s="1444"/>
      <c r="T47" s="1445">
        <f t="shared" si="1"/>
        <v>0</v>
      </c>
      <c r="U47" s="525"/>
      <c r="V47" s="190"/>
      <c r="W47" s="26"/>
      <c r="X47" s="26"/>
      <c r="Y47" s="191"/>
      <c r="Z47"/>
      <c r="AA47" s="188"/>
      <c r="AB47" s="189"/>
      <c r="AC47" s="525"/>
      <c r="AD47" s="525"/>
      <c r="AE47" s="525"/>
      <c r="AF47" s="525"/>
      <c r="AG47" s="525"/>
      <c r="AH47" s="525"/>
      <c r="AI47" s="525"/>
      <c r="AJ47" s="525"/>
      <c r="AK47" s="525"/>
      <c r="AL47" s="525"/>
    </row>
    <row r="48" spans="1:38" s="1453" customFormat="1" ht="33.75" customHeight="1" thickBot="1">
      <c r="A48" s="3096"/>
      <c r="B48" s="3096"/>
      <c r="C48" s="3101"/>
      <c r="D48" s="3101"/>
      <c r="E48" s="3105"/>
      <c r="F48" s="1464" t="s">
        <v>1041</v>
      </c>
      <c r="G48" s="1539">
        <v>1</v>
      </c>
      <c r="H48" s="1566"/>
      <c r="I48" s="979">
        <v>1</v>
      </c>
      <c r="J48" s="979"/>
      <c r="K48" s="1567"/>
      <c r="L48" s="1559"/>
      <c r="M48" s="163"/>
      <c r="N48" s="163"/>
      <c r="O48" s="163"/>
      <c r="P48" s="53">
        <f t="shared" si="4"/>
        <v>0</v>
      </c>
      <c r="Q48" s="525"/>
      <c r="R48" s="1443">
        <v>5000</v>
      </c>
      <c r="S48" s="1444">
        <v>5000</v>
      </c>
      <c r="T48" s="1445">
        <f t="shared" si="1"/>
        <v>0</v>
      </c>
      <c r="U48" s="525"/>
      <c r="V48" s="190"/>
      <c r="W48" s="26"/>
      <c r="X48" s="26"/>
      <c r="Y48" s="191"/>
      <c r="Z48"/>
      <c r="AA48" s="188"/>
      <c r="AB48" s="189"/>
      <c r="AC48" s="525"/>
      <c r="AD48" s="525"/>
      <c r="AE48" s="525"/>
      <c r="AF48" s="525"/>
      <c r="AG48" s="525"/>
      <c r="AH48" s="525"/>
      <c r="AI48" s="525"/>
      <c r="AJ48" s="525"/>
      <c r="AK48" s="525"/>
      <c r="AL48" s="525"/>
    </row>
    <row r="49" spans="1:29" s="1453" customFormat="1" ht="33.75" customHeight="1" thickBot="1">
      <c r="A49" s="3096"/>
      <c r="B49" s="3096"/>
      <c r="C49" s="3112" t="s">
        <v>92</v>
      </c>
      <c r="D49" s="3113">
        <v>0.27</v>
      </c>
      <c r="E49" s="3114">
        <v>0.4</v>
      </c>
      <c r="F49" s="1460" t="s">
        <v>1042</v>
      </c>
      <c r="G49" s="1546">
        <v>10</v>
      </c>
      <c r="H49" s="1566">
        <v>2</v>
      </c>
      <c r="I49" s="979">
        <v>3</v>
      </c>
      <c r="J49" s="979">
        <v>3</v>
      </c>
      <c r="K49" s="1567">
        <v>2</v>
      </c>
      <c r="L49" s="1559"/>
      <c r="M49" s="163"/>
      <c r="N49" s="163"/>
      <c r="O49" s="163"/>
      <c r="P49" s="53">
        <f t="shared" si="4"/>
        <v>0</v>
      </c>
      <c r="Q49" s="525"/>
      <c r="R49" s="1447"/>
      <c r="S49" s="1448"/>
      <c r="T49" s="1445">
        <f t="shared" si="1"/>
        <v>0</v>
      </c>
      <c r="U49" s="525"/>
      <c r="V49" s="190"/>
      <c r="W49" s="26"/>
      <c r="X49" s="26"/>
      <c r="Y49" s="191"/>
      <c r="Z49"/>
      <c r="AA49" s="188"/>
      <c r="AB49" s="189"/>
      <c r="AC49" s="1442"/>
    </row>
    <row r="50" spans="1:29" s="1453" customFormat="1" ht="33.75" customHeight="1" thickBot="1">
      <c r="A50" s="3096"/>
      <c r="B50" s="3096"/>
      <c r="C50" s="3096"/>
      <c r="D50" s="3096"/>
      <c r="E50" s="3104"/>
      <c r="F50" s="1455" t="s">
        <v>1043</v>
      </c>
      <c r="G50" s="1538">
        <v>10</v>
      </c>
      <c r="H50" s="1566">
        <v>2</v>
      </c>
      <c r="I50" s="979">
        <v>2</v>
      </c>
      <c r="J50" s="979">
        <v>3</v>
      </c>
      <c r="K50" s="1567">
        <v>3</v>
      </c>
      <c r="L50" s="1559"/>
      <c r="M50" s="163"/>
      <c r="N50" s="163"/>
      <c r="O50" s="163"/>
      <c r="P50" s="53">
        <f t="shared" si="4"/>
        <v>0</v>
      </c>
      <c r="Q50" s="525"/>
      <c r="R50" s="1447"/>
      <c r="S50" s="1448"/>
      <c r="T50" s="1445">
        <f t="shared" si="1"/>
        <v>0</v>
      </c>
      <c r="U50" s="525"/>
      <c r="V50" s="190"/>
      <c r="W50" s="26"/>
      <c r="X50" s="26"/>
      <c r="Y50" s="191"/>
      <c r="Z50"/>
      <c r="AA50" s="188"/>
      <c r="AB50" s="189"/>
      <c r="AC50" s="1442"/>
    </row>
    <row r="51" spans="1:29" s="1453" customFormat="1" ht="33.75" customHeight="1" thickBot="1">
      <c r="A51" s="3096"/>
      <c r="B51" s="3096"/>
      <c r="C51" s="3096"/>
      <c r="D51" s="3096"/>
      <c r="E51" s="3104"/>
      <c r="F51" s="1455" t="s">
        <v>1044</v>
      </c>
      <c r="G51" s="1538">
        <v>1</v>
      </c>
      <c r="H51" s="1566"/>
      <c r="I51" s="979"/>
      <c r="J51" s="979">
        <v>1</v>
      </c>
      <c r="K51" s="1567"/>
      <c r="L51" s="1559"/>
      <c r="M51" s="163"/>
      <c r="N51" s="163"/>
      <c r="O51" s="163"/>
      <c r="P51" s="53">
        <f t="shared" si="4"/>
        <v>0</v>
      </c>
      <c r="Q51" s="525"/>
      <c r="R51" s="1443">
        <v>26000</v>
      </c>
      <c r="S51" s="1444">
        <v>18200</v>
      </c>
      <c r="T51" s="1445">
        <f t="shared" si="1"/>
        <v>7800</v>
      </c>
      <c r="U51" s="525"/>
      <c r="V51" s="190"/>
      <c r="W51" s="26"/>
      <c r="X51" s="26"/>
      <c r="Y51" s="191"/>
      <c r="Z51"/>
      <c r="AA51" s="188"/>
      <c r="AB51" s="189"/>
      <c r="AC51" s="1442"/>
    </row>
    <row r="52" spans="1:29" s="1453" customFormat="1" ht="33.75" customHeight="1" thickBot="1">
      <c r="A52" s="3096"/>
      <c r="B52" s="3096"/>
      <c r="C52" s="3101"/>
      <c r="D52" s="3101"/>
      <c r="E52" s="3105"/>
      <c r="F52" s="1464" t="s">
        <v>1045</v>
      </c>
      <c r="G52" s="1539">
        <v>4</v>
      </c>
      <c r="H52" s="1566">
        <v>1</v>
      </c>
      <c r="I52" s="979">
        <v>1</v>
      </c>
      <c r="J52" s="979">
        <v>1</v>
      </c>
      <c r="K52" s="1567">
        <v>1</v>
      </c>
      <c r="L52" s="1559"/>
      <c r="M52" s="163"/>
      <c r="N52" s="163"/>
      <c r="O52" s="163"/>
      <c r="P52" s="53">
        <f t="shared" si="4"/>
        <v>0</v>
      </c>
      <c r="Q52" s="525"/>
      <c r="R52" s="1443">
        <v>10000</v>
      </c>
      <c r="S52" s="1444">
        <v>10000</v>
      </c>
      <c r="T52" s="1445">
        <f t="shared" si="1"/>
        <v>0</v>
      </c>
      <c r="U52" s="525"/>
      <c r="V52" s="190"/>
      <c r="W52" s="26"/>
      <c r="X52" s="26"/>
      <c r="Y52" s="191"/>
      <c r="Z52"/>
      <c r="AA52" s="1317"/>
      <c r="AB52" s="1319"/>
      <c r="AC52" s="1442"/>
    </row>
    <row r="53" spans="1:29" s="1453" customFormat="1" ht="33.75" customHeight="1" thickBot="1">
      <c r="A53" s="3096"/>
      <c r="B53" s="3111" t="s">
        <v>93</v>
      </c>
      <c r="C53" s="3112" t="s">
        <v>1046</v>
      </c>
      <c r="D53" s="3115" t="s">
        <v>95</v>
      </c>
      <c r="E53" s="3115" t="s">
        <v>96</v>
      </c>
      <c r="F53" s="1519" t="s">
        <v>1047</v>
      </c>
      <c r="G53" s="1456">
        <v>2</v>
      </c>
      <c r="H53" s="1566">
        <v>1</v>
      </c>
      <c r="I53" s="979"/>
      <c r="J53" s="979">
        <v>1</v>
      </c>
      <c r="K53" s="1567"/>
      <c r="L53" s="1559"/>
      <c r="M53" s="163"/>
      <c r="N53" s="163"/>
      <c r="O53" s="163"/>
      <c r="P53" s="53">
        <f t="shared" si="4"/>
        <v>0</v>
      </c>
      <c r="Q53" s="525"/>
      <c r="R53" s="1447"/>
      <c r="S53" s="1448"/>
      <c r="T53" s="1445">
        <f t="shared" si="1"/>
        <v>0</v>
      </c>
      <c r="U53" s="525"/>
      <c r="V53" s="190"/>
      <c r="W53" s="26"/>
      <c r="X53" s="26"/>
      <c r="Y53" s="191"/>
      <c r="Z53" s="1325"/>
      <c r="AA53" s="343"/>
      <c r="AB53" s="342"/>
      <c r="AC53" s="1442"/>
    </row>
    <row r="54" spans="1:29" s="1453" customFormat="1" ht="33.75" customHeight="1">
      <c r="A54" s="3096"/>
      <c r="B54" s="3096"/>
      <c r="C54" s="3096"/>
      <c r="D54" s="3096"/>
      <c r="E54" s="3096"/>
      <c r="F54" s="1486" t="s">
        <v>1048</v>
      </c>
      <c r="G54" s="1542">
        <v>4</v>
      </c>
      <c r="H54" s="1566">
        <v>1</v>
      </c>
      <c r="I54" s="979">
        <v>1</v>
      </c>
      <c r="J54" s="979">
        <v>1</v>
      </c>
      <c r="K54" s="1567">
        <v>1</v>
      </c>
      <c r="L54" s="1559"/>
      <c r="M54" s="163"/>
      <c r="N54" s="163"/>
      <c r="O54" s="163"/>
      <c r="P54" s="53">
        <f t="shared" si="4"/>
        <v>0</v>
      </c>
      <c r="Q54" s="525"/>
      <c r="R54" s="1447"/>
      <c r="S54" s="1448"/>
      <c r="T54" s="1445">
        <f t="shared" si="1"/>
        <v>0</v>
      </c>
      <c r="U54" s="525"/>
      <c r="V54" s="190"/>
      <c r="W54" s="26"/>
      <c r="X54" s="26"/>
      <c r="Y54" s="191"/>
      <c r="Z54"/>
      <c r="AA54" s="1247"/>
      <c r="AB54" s="1364"/>
      <c r="AC54" s="1442"/>
    </row>
    <row r="55" spans="1:29" s="1453" customFormat="1" ht="33.75" customHeight="1" thickBot="1">
      <c r="A55" s="3096"/>
      <c r="B55" s="3096"/>
      <c r="C55" s="3096"/>
      <c r="D55" s="3096"/>
      <c r="E55" s="3096"/>
      <c r="F55" s="1487" t="s">
        <v>1049</v>
      </c>
      <c r="G55" s="1542">
        <v>4</v>
      </c>
      <c r="H55" s="1566">
        <v>1</v>
      </c>
      <c r="I55" s="979">
        <v>1</v>
      </c>
      <c r="J55" s="979">
        <v>1</v>
      </c>
      <c r="K55" s="1567">
        <v>1</v>
      </c>
      <c r="L55" s="1559"/>
      <c r="M55" s="163"/>
      <c r="N55" s="163"/>
      <c r="O55" s="163"/>
      <c r="P55" s="53">
        <f t="shared" si="4"/>
        <v>0</v>
      </c>
      <c r="Q55" s="525"/>
      <c r="R55" s="1447"/>
      <c r="S55" s="1448"/>
      <c r="T55" s="1445">
        <f t="shared" si="1"/>
        <v>0</v>
      </c>
      <c r="U55" s="525"/>
      <c r="V55" s="190"/>
      <c r="W55" s="26"/>
      <c r="X55" s="26"/>
      <c r="Y55" s="191"/>
      <c r="Z55" s="1325"/>
      <c r="AA55" s="343"/>
      <c r="AB55" s="342"/>
      <c r="AC55" s="1442"/>
    </row>
    <row r="56" spans="1:29" s="1453" customFormat="1" ht="33.75" customHeight="1" thickBot="1">
      <c r="A56" s="3096"/>
      <c r="B56" s="3096"/>
      <c r="C56" s="3096"/>
      <c r="D56" s="3096"/>
      <c r="E56" s="3096"/>
      <c r="F56" s="1486" t="s">
        <v>1050</v>
      </c>
      <c r="G56" s="1542">
        <v>10</v>
      </c>
      <c r="H56" s="1566">
        <v>2</v>
      </c>
      <c r="I56" s="979">
        <v>3</v>
      </c>
      <c r="J56" s="979">
        <v>3</v>
      </c>
      <c r="K56" s="1567">
        <v>2</v>
      </c>
      <c r="L56" s="1559"/>
      <c r="M56" s="163"/>
      <c r="N56" s="163"/>
      <c r="O56" s="163"/>
      <c r="P56" s="53">
        <f t="shared" si="4"/>
        <v>0</v>
      </c>
      <c r="Q56" s="525"/>
      <c r="R56" s="1447"/>
      <c r="S56" s="1448"/>
      <c r="T56" s="1445">
        <f t="shared" si="1"/>
        <v>0</v>
      </c>
      <c r="U56" s="525"/>
      <c r="V56" s="190"/>
      <c r="W56" s="26"/>
      <c r="X56" s="26"/>
      <c r="Y56" s="191"/>
      <c r="Z56"/>
      <c r="AA56" s="341"/>
      <c r="AB56" s="305"/>
      <c r="AC56" s="1442"/>
    </row>
    <row r="57" spans="1:29" s="1453" customFormat="1" ht="33.75" customHeight="1">
      <c r="A57" s="3096"/>
      <c r="B57" s="3096"/>
      <c r="C57" s="3096"/>
      <c r="D57" s="3096"/>
      <c r="E57" s="3096"/>
      <c r="F57" s="1486" t="s">
        <v>1051</v>
      </c>
      <c r="G57" s="1542">
        <v>4</v>
      </c>
      <c r="H57" s="1566">
        <v>1</v>
      </c>
      <c r="I57" s="979">
        <v>1</v>
      </c>
      <c r="J57" s="979">
        <v>1</v>
      </c>
      <c r="K57" s="1567">
        <v>1</v>
      </c>
      <c r="L57" s="1559"/>
      <c r="M57" s="163"/>
      <c r="N57" s="163"/>
      <c r="O57" s="163"/>
      <c r="P57" s="53">
        <f t="shared" si="4"/>
        <v>0</v>
      </c>
      <c r="Q57" s="525"/>
      <c r="R57" s="1447"/>
      <c r="S57" s="1448"/>
      <c r="T57" s="1445">
        <f t="shared" si="1"/>
        <v>0</v>
      </c>
      <c r="U57" s="525"/>
      <c r="V57" s="190"/>
      <c r="W57" s="26"/>
      <c r="X57" s="26"/>
      <c r="Y57" s="191"/>
      <c r="Z57"/>
      <c r="AA57" s="1317"/>
      <c r="AB57" s="1319"/>
      <c r="AC57" s="1442"/>
    </row>
    <row r="58" spans="1:29" s="1453" customFormat="1" ht="33.75" customHeight="1" thickBot="1">
      <c r="A58" s="3096"/>
      <c r="B58" s="3096"/>
      <c r="C58" s="3096"/>
      <c r="D58" s="3096"/>
      <c r="E58" s="3096"/>
      <c r="F58" s="1455" t="s">
        <v>1052</v>
      </c>
      <c r="G58" s="1538">
        <v>4</v>
      </c>
      <c r="H58" s="1566">
        <v>1</v>
      </c>
      <c r="I58" s="979">
        <v>1</v>
      </c>
      <c r="J58" s="979">
        <v>1</v>
      </c>
      <c r="K58" s="1567">
        <v>1</v>
      </c>
      <c r="L58" s="1559"/>
      <c r="M58" s="163"/>
      <c r="N58" s="163"/>
      <c r="O58" s="163"/>
      <c r="P58" s="53">
        <f t="shared" si="4"/>
        <v>0</v>
      </c>
      <c r="Q58" s="525"/>
      <c r="R58" s="1447"/>
      <c r="S58" s="1448"/>
      <c r="T58" s="1445">
        <f t="shared" si="1"/>
        <v>0</v>
      </c>
      <c r="U58" s="525"/>
      <c r="V58" s="190"/>
      <c r="W58" s="26"/>
      <c r="X58" s="26"/>
      <c r="Y58" s="191"/>
      <c r="Z58" s="1325"/>
      <c r="AA58" s="343"/>
      <c r="AB58" s="342"/>
      <c r="AC58" s="1442"/>
    </row>
    <row r="59" spans="1:29" s="1453" customFormat="1" ht="33.75" customHeight="1" thickBot="1">
      <c r="A59" s="3096"/>
      <c r="B59" s="3096"/>
      <c r="C59" s="3096"/>
      <c r="D59" s="3096"/>
      <c r="E59" s="3096"/>
      <c r="F59" s="1454" t="s">
        <v>1053</v>
      </c>
      <c r="G59" s="1547">
        <v>10</v>
      </c>
      <c r="H59" s="1568">
        <v>2</v>
      </c>
      <c r="I59" s="1058">
        <v>3</v>
      </c>
      <c r="J59" s="1058">
        <v>3</v>
      </c>
      <c r="K59" s="1569">
        <v>2</v>
      </c>
      <c r="L59" s="1560"/>
      <c r="M59" s="313"/>
      <c r="N59" s="313"/>
      <c r="O59" s="313"/>
      <c r="P59" s="1255">
        <f t="shared" si="4"/>
        <v>0</v>
      </c>
      <c r="Q59" s="525"/>
      <c r="R59" s="1510"/>
      <c r="S59" s="1511"/>
      <c r="T59" s="1500">
        <f t="shared" si="1"/>
        <v>0</v>
      </c>
      <c r="U59" s="525"/>
      <c r="V59" s="190"/>
      <c r="W59" s="26"/>
      <c r="X59" s="26"/>
      <c r="Y59" s="191"/>
      <c r="Z59"/>
      <c r="AA59" s="341"/>
      <c r="AB59" s="305"/>
      <c r="AC59" s="1442"/>
    </row>
    <row r="60" spans="1:29" s="1518" customFormat="1" ht="33.75" customHeight="1" thickBot="1">
      <c r="A60" s="3096"/>
      <c r="B60" s="3096"/>
      <c r="C60" s="3101"/>
      <c r="D60" s="3101"/>
      <c r="E60" s="3101"/>
      <c r="F60" s="1505" t="s">
        <v>1054</v>
      </c>
      <c r="G60" s="1541">
        <v>1</v>
      </c>
      <c r="H60" s="1570"/>
      <c r="I60" s="993"/>
      <c r="J60" s="993">
        <v>1</v>
      </c>
      <c r="K60" s="1571"/>
      <c r="L60" s="1561"/>
      <c r="M60" s="164"/>
      <c r="N60" s="164"/>
      <c r="O60" s="164"/>
      <c r="P60" s="184">
        <f t="shared" si="4"/>
        <v>0</v>
      </c>
      <c r="Q60" s="720"/>
      <c r="R60" s="1506">
        <v>5000</v>
      </c>
      <c r="S60" s="1513"/>
      <c r="T60" s="1508">
        <f t="shared" si="1"/>
        <v>5000</v>
      </c>
      <c r="U60" s="720"/>
      <c r="V60" s="190"/>
      <c r="W60" s="26"/>
      <c r="X60" s="26"/>
      <c r="Y60" s="191"/>
      <c r="Z60"/>
      <c r="AA60" s="188"/>
      <c r="AB60" s="189"/>
      <c r="AC60" s="1509"/>
    </row>
    <row r="61" spans="1:29" ht="33.75" customHeight="1" thickBot="1">
      <c r="A61" s="3096"/>
      <c r="B61" s="3096"/>
      <c r="C61" s="3119" t="s">
        <v>1055</v>
      </c>
      <c r="D61" s="3115" t="s">
        <v>98</v>
      </c>
      <c r="E61" s="3115"/>
      <c r="F61" s="1463" t="s">
        <v>1125</v>
      </c>
      <c r="G61" s="1548" t="s">
        <v>1126</v>
      </c>
      <c r="H61" s="1572">
        <v>1</v>
      </c>
      <c r="I61" s="1011">
        <v>1</v>
      </c>
      <c r="J61" s="1011">
        <v>1</v>
      </c>
      <c r="K61" s="1573">
        <v>1</v>
      </c>
      <c r="L61" s="1562"/>
      <c r="M61" s="166"/>
      <c r="N61" s="166"/>
      <c r="O61" s="166"/>
      <c r="P61" s="55">
        <f t="shared" si="4"/>
        <v>0</v>
      </c>
      <c r="Q61" s="525"/>
      <c r="R61" s="1502"/>
      <c r="S61" s="1503"/>
      <c r="T61" s="1504">
        <f t="shared" si="1"/>
        <v>0</v>
      </c>
      <c r="U61" s="525"/>
      <c r="V61" s="190"/>
      <c r="W61" s="26"/>
      <c r="X61" s="26"/>
      <c r="Y61" s="191"/>
      <c r="AA61" s="188"/>
      <c r="AB61" s="189"/>
      <c r="AC61" s="1442"/>
    </row>
    <row r="62" spans="1:29" ht="33.75" hidden="1" customHeight="1">
      <c r="A62" s="3096"/>
      <c r="B62" s="3096"/>
      <c r="C62" s="3096"/>
      <c r="D62" s="3096"/>
      <c r="E62" s="3096"/>
      <c r="F62" s="1455"/>
      <c r="G62" s="1538"/>
      <c r="H62" s="1566"/>
      <c r="I62" s="979"/>
      <c r="J62" s="979"/>
      <c r="K62" s="1567"/>
      <c r="L62" s="1559"/>
      <c r="M62" s="163"/>
      <c r="N62" s="163"/>
      <c r="O62" s="163"/>
      <c r="P62" s="53"/>
      <c r="Q62" s="525"/>
      <c r="R62" s="1447"/>
      <c r="S62" s="1448"/>
      <c r="T62" s="1445">
        <f t="shared" si="1"/>
        <v>0</v>
      </c>
      <c r="U62" s="525"/>
      <c r="V62" s="190"/>
      <c r="W62" s="26"/>
      <c r="X62" s="26"/>
      <c r="Y62" s="191"/>
      <c r="AA62" s="188"/>
      <c r="AB62" s="189"/>
      <c r="AC62" s="1442"/>
    </row>
    <row r="63" spans="1:29" s="1453" customFormat="1" ht="33.75" hidden="1" customHeight="1">
      <c r="A63" s="3096"/>
      <c r="B63" s="3096"/>
      <c r="C63" s="3096"/>
      <c r="D63" s="3096"/>
      <c r="E63" s="3096"/>
      <c r="F63" s="1455"/>
      <c r="G63" s="1538"/>
      <c r="H63" s="1566"/>
      <c r="I63" s="979"/>
      <c r="J63" s="979"/>
      <c r="K63" s="1567"/>
      <c r="L63" s="1559"/>
      <c r="M63" s="163"/>
      <c r="N63" s="163"/>
      <c r="O63" s="163"/>
      <c r="P63" s="53"/>
      <c r="Q63" s="525"/>
      <c r="R63" s="1447"/>
      <c r="S63" s="1448"/>
      <c r="T63" s="1445">
        <f t="shared" si="1"/>
        <v>0</v>
      </c>
      <c r="U63" s="525"/>
      <c r="V63" s="190"/>
      <c r="W63" s="26"/>
      <c r="X63" s="26"/>
      <c r="Y63" s="191"/>
      <c r="Z63"/>
      <c r="AA63" s="188"/>
      <c r="AB63" s="189"/>
      <c r="AC63" s="1442"/>
    </row>
    <row r="64" spans="1:29" s="1453" customFormat="1" ht="33.75" hidden="1" customHeight="1" thickBot="1">
      <c r="A64" s="3096"/>
      <c r="B64" s="3097"/>
      <c r="C64" s="3101"/>
      <c r="D64" s="3101"/>
      <c r="E64" s="3101"/>
      <c r="F64" s="1464"/>
      <c r="G64" s="1539"/>
      <c r="H64" s="1566"/>
      <c r="I64" s="979"/>
      <c r="J64" s="979"/>
      <c r="K64" s="1567"/>
      <c r="L64" s="1559"/>
      <c r="M64" s="163"/>
      <c r="N64" s="163"/>
      <c r="O64" s="163"/>
      <c r="P64" s="53"/>
      <c r="Q64" s="525"/>
      <c r="R64" s="1447"/>
      <c r="S64" s="1448"/>
      <c r="T64" s="1445">
        <f t="shared" si="1"/>
        <v>0</v>
      </c>
      <c r="U64" s="525"/>
      <c r="V64" s="190"/>
      <c r="W64" s="26"/>
      <c r="X64" s="26"/>
      <c r="Y64" s="191"/>
      <c r="Z64"/>
      <c r="AA64" s="188"/>
      <c r="AB64" s="189"/>
      <c r="AC64" s="1442"/>
    </row>
    <row r="65" spans="1:38" s="1453" customFormat="1" ht="33.75" customHeight="1" thickBot="1">
      <c r="A65" s="3096"/>
      <c r="B65" s="3120" t="s">
        <v>99</v>
      </c>
      <c r="C65" s="3119" t="s">
        <v>100</v>
      </c>
      <c r="D65" s="3124">
        <v>0.12</v>
      </c>
      <c r="E65" s="3124">
        <v>0.4</v>
      </c>
      <c r="F65" s="1460" t="s">
        <v>1056</v>
      </c>
      <c r="G65" s="1546">
        <v>10</v>
      </c>
      <c r="H65" s="1566">
        <v>2</v>
      </c>
      <c r="I65" s="979">
        <v>3</v>
      </c>
      <c r="J65" s="979">
        <v>3</v>
      </c>
      <c r="K65" s="1567">
        <v>2</v>
      </c>
      <c r="L65" s="1559"/>
      <c r="M65" s="163"/>
      <c r="N65" s="163"/>
      <c r="O65" s="163"/>
      <c r="P65" s="53">
        <f t="shared" si="4"/>
        <v>0</v>
      </c>
      <c r="Q65" s="525"/>
      <c r="R65" s="1443">
        <v>60000</v>
      </c>
      <c r="S65" s="1444">
        <v>40000</v>
      </c>
      <c r="T65" s="1445">
        <f t="shared" si="1"/>
        <v>20000</v>
      </c>
      <c r="U65" s="525"/>
      <c r="V65" s="190"/>
      <c r="W65" s="26"/>
      <c r="X65" s="26"/>
      <c r="Y65" s="191"/>
      <c r="Z65"/>
      <c r="AA65" s="188"/>
      <c r="AB65" s="189"/>
      <c r="AC65" s="525"/>
      <c r="AD65" s="525"/>
      <c r="AE65" s="525"/>
      <c r="AF65" s="525"/>
      <c r="AG65" s="525"/>
      <c r="AH65" s="525"/>
      <c r="AI65" s="525"/>
      <c r="AJ65" s="525"/>
      <c r="AK65" s="525"/>
      <c r="AL65" s="525"/>
    </row>
    <row r="66" spans="1:38" s="1453" customFormat="1" ht="33.75" customHeight="1" thickBot="1">
      <c r="A66" s="3096"/>
      <c r="B66" s="3104"/>
      <c r="C66" s="3096"/>
      <c r="D66" s="3096"/>
      <c r="E66" s="3096"/>
      <c r="F66" s="1455" t="s">
        <v>1057</v>
      </c>
      <c r="G66" s="1538">
        <v>4</v>
      </c>
      <c r="H66" s="1566">
        <v>1</v>
      </c>
      <c r="I66" s="979">
        <v>1</v>
      </c>
      <c r="J66" s="979">
        <v>1</v>
      </c>
      <c r="K66" s="1567">
        <v>1</v>
      </c>
      <c r="L66" s="1559"/>
      <c r="M66" s="163"/>
      <c r="N66" s="163"/>
      <c r="O66" s="163"/>
      <c r="P66" s="53">
        <f t="shared" si="4"/>
        <v>0</v>
      </c>
      <c r="Q66" s="525"/>
      <c r="R66" s="1447">
        <v>20000</v>
      </c>
      <c r="S66" s="1448"/>
      <c r="T66" s="1445">
        <f t="shared" si="1"/>
        <v>20000</v>
      </c>
      <c r="U66" s="525"/>
      <c r="V66" s="190"/>
      <c r="W66" s="26"/>
      <c r="X66" s="26"/>
      <c r="Y66" s="191"/>
      <c r="Z66"/>
      <c r="AA66" s="188"/>
      <c r="AB66" s="189"/>
      <c r="AC66" s="525"/>
      <c r="AD66" s="525"/>
      <c r="AE66" s="525"/>
      <c r="AF66" s="525"/>
      <c r="AG66" s="525"/>
      <c r="AH66" s="525"/>
      <c r="AI66" s="525"/>
      <c r="AJ66" s="525"/>
      <c r="AK66" s="525"/>
      <c r="AL66" s="525"/>
    </row>
    <row r="67" spans="1:38" ht="33.75" customHeight="1" thickBot="1">
      <c r="A67" s="3096"/>
      <c r="B67" s="3104"/>
      <c r="C67" s="3096"/>
      <c r="D67" s="3096"/>
      <c r="E67" s="3096"/>
      <c r="F67" s="1455" t="s">
        <v>1058</v>
      </c>
      <c r="G67" s="1538">
        <v>12</v>
      </c>
      <c r="H67" s="1566">
        <v>3</v>
      </c>
      <c r="I67" s="979">
        <v>3</v>
      </c>
      <c r="J67" s="979">
        <v>3</v>
      </c>
      <c r="K67" s="1567">
        <v>3</v>
      </c>
      <c r="L67" s="1559"/>
      <c r="M67" s="163"/>
      <c r="N67" s="163"/>
      <c r="O67" s="163"/>
      <c r="P67" s="53">
        <f t="shared" si="4"/>
        <v>0</v>
      </c>
      <c r="Q67" s="525"/>
      <c r="R67" s="1443">
        <v>47400</v>
      </c>
      <c r="S67" s="1448"/>
      <c r="T67" s="1445">
        <f t="shared" si="1"/>
        <v>47400</v>
      </c>
      <c r="U67" s="525"/>
      <c r="V67" s="190"/>
      <c r="W67" s="26"/>
      <c r="X67" s="26"/>
      <c r="Y67" s="191"/>
      <c r="AA67" s="188"/>
      <c r="AB67" s="189"/>
      <c r="AC67" s="525"/>
      <c r="AD67" s="525"/>
      <c r="AE67" s="525"/>
      <c r="AF67" s="525"/>
      <c r="AG67" s="525"/>
      <c r="AH67" s="525"/>
      <c r="AI67" s="525"/>
      <c r="AJ67" s="525"/>
      <c r="AK67" s="525"/>
      <c r="AL67" s="525"/>
    </row>
    <row r="68" spans="1:38" s="1453" customFormat="1" ht="33.75" customHeight="1" thickBot="1">
      <c r="A68" s="3097"/>
      <c r="B68" s="3109"/>
      <c r="C68" s="3101"/>
      <c r="D68" s="3101"/>
      <c r="E68" s="3101"/>
      <c r="F68" s="1464" t="s">
        <v>1059</v>
      </c>
      <c r="G68" s="1539">
        <v>1</v>
      </c>
      <c r="H68" s="1566"/>
      <c r="I68" s="979">
        <v>1</v>
      </c>
      <c r="J68" s="979"/>
      <c r="K68" s="1567"/>
      <c r="L68" s="1559"/>
      <c r="M68" s="163"/>
      <c r="N68" s="163"/>
      <c r="O68" s="163"/>
      <c r="P68" s="53">
        <f t="shared" si="4"/>
        <v>0</v>
      </c>
      <c r="Q68" s="525"/>
      <c r="R68" s="1443">
        <v>75000</v>
      </c>
      <c r="S68" s="1444">
        <v>22500</v>
      </c>
      <c r="T68" s="1445">
        <f t="shared" si="1"/>
        <v>52500</v>
      </c>
      <c r="U68" s="525"/>
      <c r="V68" s="190"/>
      <c r="W68" s="26"/>
      <c r="X68" s="26"/>
      <c r="Y68" s="191"/>
      <c r="Z68"/>
      <c r="AA68" s="188"/>
      <c r="AB68" s="189"/>
      <c r="AC68" s="525"/>
      <c r="AD68" s="525"/>
      <c r="AE68" s="525"/>
      <c r="AF68" s="525"/>
      <c r="AG68" s="525"/>
      <c r="AH68" s="525"/>
      <c r="AI68" s="525"/>
      <c r="AJ68" s="525"/>
      <c r="AK68" s="525"/>
      <c r="AL68" s="525"/>
    </row>
    <row r="69" spans="1:38" s="1521" customFormat="1" ht="9.4499999999999993" customHeight="1" thickBot="1">
      <c r="A69" s="575"/>
      <c r="B69" s="576"/>
      <c r="C69" s="576"/>
      <c r="D69" s="576"/>
      <c r="E69" s="576"/>
      <c r="F69" s="1514"/>
      <c r="G69" s="1549"/>
      <c r="H69" s="1574"/>
      <c r="I69" s="1015"/>
      <c r="J69" s="1015"/>
      <c r="K69" s="1575"/>
      <c r="L69" s="1563"/>
      <c r="M69" s="100"/>
      <c r="N69" s="100"/>
      <c r="O69" s="100"/>
      <c r="P69" s="182"/>
      <c r="Q69" s="1520"/>
      <c r="R69" s="1515"/>
      <c r="S69" s="1516"/>
      <c r="T69" s="1517">
        <f t="shared" si="1"/>
        <v>0</v>
      </c>
      <c r="U69" s="576"/>
      <c r="V69" s="194"/>
      <c r="W69" s="301"/>
      <c r="X69" s="301"/>
      <c r="Y69" s="195"/>
      <c r="Z69" s="158"/>
      <c r="AA69" s="1284"/>
      <c r="AB69" s="1286"/>
      <c r="AC69" s="576"/>
      <c r="AD69" s="576"/>
      <c r="AE69" s="576"/>
      <c r="AF69" s="576"/>
      <c r="AG69" s="576"/>
      <c r="AH69" s="576"/>
      <c r="AI69" s="576"/>
      <c r="AJ69" s="576"/>
      <c r="AK69" s="576"/>
      <c r="AL69" s="576"/>
    </row>
    <row r="70" spans="1:38" s="1453" customFormat="1" ht="34.5" customHeight="1" thickBot="1">
      <c r="A70" s="3110" t="s">
        <v>1060</v>
      </c>
      <c r="B70" s="3111" t="s">
        <v>1061</v>
      </c>
      <c r="C70" s="2651" t="s">
        <v>103</v>
      </c>
      <c r="D70" s="2621">
        <v>0.22</v>
      </c>
      <c r="E70" s="2624">
        <v>0.55000000000000004</v>
      </c>
      <c r="F70" s="1455" t="s">
        <v>1062</v>
      </c>
      <c r="G70" s="1538">
        <v>4</v>
      </c>
      <c r="H70" s="1566">
        <v>1</v>
      </c>
      <c r="I70" s="979">
        <v>1</v>
      </c>
      <c r="J70" s="979">
        <v>1</v>
      </c>
      <c r="K70" s="1567">
        <v>1</v>
      </c>
      <c r="L70" s="1559"/>
      <c r="M70" s="163"/>
      <c r="N70" s="163"/>
      <c r="O70" s="163"/>
      <c r="P70" s="53">
        <f t="shared" si="4"/>
        <v>0</v>
      </c>
      <c r="Q70" s="525"/>
      <c r="R70" s="1443">
        <v>30000</v>
      </c>
      <c r="S70" s="1444">
        <v>30000</v>
      </c>
      <c r="T70" s="1445">
        <f t="shared" si="1"/>
        <v>0</v>
      </c>
      <c r="U70" s="525"/>
      <c r="V70" s="190"/>
      <c r="W70" s="26"/>
      <c r="X70" s="26"/>
      <c r="Y70" s="191"/>
      <c r="Z70"/>
      <c r="AA70" s="188"/>
      <c r="AB70" s="189"/>
      <c r="AC70" s="525"/>
      <c r="AD70" s="525"/>
      <c r="AE70" s="525"/>
      <c r="AF70" s="525"/>
      <c r="AG70" s="525"/>
      <c r="AH70" s="525"/>
      <c r="AI70" s="525"/>
      <c r="AJ70" s="525"/>
      <c r="AK70" s="525"/>
      <c r="AL70" s="525"/>
    </row>
    <row r="71" spans="1:38" s="1453" customFormat="1" ht="34.5" customHeight="1" thickBot="1">
      <c r="A71" s="3096"/>
      <c r="B71" s="3096"/>
      <c r="C71" s="3096"/>
      <c r="D71" s="3096"/>
      <c r="E71" s="3104"/>
      <c r="F71" s="1455" t="s">
        <v>1063</v>
      </c>
      <c r="G71" s="1538">
        <v>2</v>
      </c>
      <c r="H71" s="1566"/>
      <c r="I71" s="979">
        <v>1</v>
      </c>
      <c r="J71" s="979"/>
      <c r="K71" s="1567">
        <v>1</v>
      </c>
      <c r="L71" s="1559"/>
      <c r="M71" s="163"/>
      <c r="N71" s="163"/>
      <c r="O71" s="163"/>
      <c r="P71" s="53">
        <f t="shared" si="4"/>
        <v>0</v>
      </c>
      <c r="Q71" s="525"/>
      <c r="R71" s="1443">
        <v>50000</v>
      </c>
      <c r="S71" s="1444">
        <v>50000</v>
      </c>
      <c r="T71" s="1445">
        <f t="shared" ref="T71:T133" si="5">R71-S71</f>
        <v>0</v>
      </c>
      <c r="U71" s="525"/>
      <c r="V71" s="190"/>
      <c r="W71" s="26"/>
      <c r="X71" s="26"/>
      <c r="Y71" s="191"/>
      <c r="Z71"/>
      <c r="AA71" s="188"/>
      <c r="AB71" s="189"/>
      <c r="AC71" s="525"/>
      <c r="AD71" s="525"/>
      <c r="AE71" s="525"/>
      <c r="AF71" s="525"/>
      <c r="AG71" s="525"/>
      <c r="AH71" s="525"/>
      <c r="AI71" s="525"/>
      <c r="AJ71" s="525"/>
      <c r="AK71" s="525"/>
      <c r="AL71" s="525"/>
    </row>
    <row r="72" spans="1:38" s="1453" customFormat="1" ht="34.5" customHeight="1" thickBot="1">
      <c r="A72" s="3096"/>
      <c r="B72" s="3096"/>
      <c r="C72" s="3096"/>
      <c r="D72" s="3096"/>
      <c r="E72" s="3104"/>
      <c r="F72" s="1454" t="s">
        <v>1064</v>
      </c>
      <c r="G72" s="1544">
        <v>1</v>
      </c>
      <c r="H72" s="1568"/>
      <c r="I72" s="1058"/>
      <c r="J72" s="1058"/>
      <c r="K72" s="1569">
        <v>1</v>
      </c>
      <c r="L72" s="1560"/>
      <c r="M72" s="313"/>
      <c r="N72" s="313"/>
      <c r="O72" s="313"/>
      <c r="P72" s="1255">
        <f t="shared" si="4"/>
        <v>0</v>
      </c>
      <c r="Q72" s="525"/>
      <c r="R72" s="1498">
        <v>25000</v>
      </c>
      <c r="S72" s="1499">
        <v>25000</v>
      </c>
      <c r="T72" s="1500">
        <f t="shared" si="5"/>
        <v>0</v>
      </c>
      <c r="U72" s="525"/>
      <c r="V72" s="190"/>
      <c r="W72" s="26"/>
      <c r="X72" s="26"/>
      <c r="Y72" s="191"/>
      <c r="Z72"/>
      <c r="AA72" s="188"/>
      <c r="AB72" s="189"/>
      <c r="AC72" s="525"/>
      <c r="AD72" s="525"/>
      <c r="AE72" s="525"/>
      <c r="AF72" s="525"/>
      <c r="AG72" s="525"/>
      <c r="AH72" s="525"/>
      <c r="AI72" s="525"/>
      <c r="AJ72" s="525"/>
      <c r="AK72" s="525"/>
      <c r="AL72" s="525"/>
    </row>
    <row r="73" spans="1:38" s="1325" customFormat="1" ht="34.5" customHeight="1" thickBot="1">
      <c r="A73" s="3096"/>
      <c r="B73" s="3097"/>
      <c r="C73" s="3101"/>
      <c r="D73" s="3101"/>
      <c r="E73" s="3105"/>
      <c r="F73" s="1505" t="s">
        <v>1065</v>
      </c>
      <c r="G73" s="1541">
        <v>1</v>
      </c>
      <c r="H73" s="1570"/>
      <c r="I73" s="993"/>
      <c r="J73" s="993"/>
      <c r="K73" s="1571">
        <v>1</v>
      </c>
      <c r="L73" s="1561"/>
      <c r="M73" s="164"/>
      <c r="N73" s="164"/>
      <c r="O73" s="164"/>
      <c r="P73" s="184">
        <f t="shared" si="4"/>
        <v>0</v>
      </c>
      <c r="Q73" s="720"/>
      <c r="R73" s="1506">
        <v>45000</v>
      </c>
      <c r="S73" s="1507">
        <v>15000</v>
      </c>
      <c r="T73" s="1508">
        <f t="shared" si="5"/>
        <v>30000</v>
      </c>
      <c r="U73" s="720"/>
      <c r="V73" s="190"/>
      <c r="W73" s="26"/>
      <c r="X73" s="26"/>
      <c r="Y73" s="191"/>
      <c r="Z73"/>
      <c r="AA73" s="188"/>
      <c r="AB73" s="189"/>
      <c r="AC73" s="720"/>
      <c r="AD73" s="720"/>
      <c r="AE73" s="720"/>
      <c r="AF73" s="720"/>
      <c r="AG73" s="720"/>
      <c r="AH73" s="720"/>
      <c r="AI73" s="720"/>
      <c r="AJ73" s="720"/>
      <c r="AK73" s="720"/>
      <c r="AL73" s="720"/>
    </row>
    <row r="74" spans="1:38" s="1453" customFormat="1" ht="34.5" customHeight="1">
      <c r="A74" s="3096"/>
      <c r="B74" s="3111" t="s">
        <v>1066</v>
      </c>
      <c r="C74" s="3112" t="s">
        <v>105</v>
      </c>
      <c r="D74" s="3113">
        <v>0.45</v>
      </c>
      <c r="E74" s="3114">
        <v>0.65</v>
      </c>
      <c r="F74" s="1463" t="s">
        <v>1067</v>
      </c>
      <c r="G74" s="1542">
        <v>2</v>
      </c>
      <c r="H74" s="1572">
        <v>1</v>
      </c>
      <c r="I74" s="1011"/>
      <c r="J74" s="1011">
        <v>1</v>
      </c>
      <c r="K74" s="1573"/>
      <c r="L74" s="1562"/>
      <c r="M74" s="166"/>
      <c r="N74" s="166"/>
      <c r="O74" s="166"/>
      <c r="P74" s="55">
        <f t="shared" si="4"/>
        <v>0</v>
      </c>
      <c r="Q74" s="525"/>
      <c r="R74" s="1522">
        <v>20000</v>
      </c>
      <c r="S74" s="1503"/>
      <c r="T74" s="1504">
        <f t="shared" si="5"/>
        <v>20000</v>
      </c>
      <c r="U74" s="525"/>
      <c r="V74" s="190"/>
      <c r="W74" s="26"/>
      <c r="X74" s="26"/>
      <c r="Y74" s="191"/>
      <c r="Z74"/>
      <c r="AA74" s="1317"/>
      <c r="AB74" s="1319"/>
      <c r="AC74" s="525"/>
      <c r="AD74" s="525"/>
      <c r="AE74" s="525"/>
      <c r="AF74" s="525"/>
      <c r="AG74" s="525"/>
      <c r="AH74" s="525"/>
      <c r="AI74" s="525"/>
      <c r="AJ74" s="525"/>
      <c r="AK74" s="525"/>
      <c r="AL74" s="525"/>
    </row>
    <row r="75" spans="1:38" ht="34.5" customHeight="1" thickBot="1">
      <c r="A75" s="3096"/>
      <c r="B75" s="3096"/>
      <c r="C75" s="3096"/>
      <c r="D75" s="3096"/>
      <c r="E75" s="3104"/>
      <c r="F75" s="1455" t="s">
        <v>1068</v>
      </c>
      <c r="G75" s="1538">
        <v>10</v>
      </c>
      <c r="H75" s="1566">
        <v>3</v>
      </c>
      <c r="I75" s="979">
        <v>2</v>
      </c>
      <c r="J75" s="979">
        <v>3</v>
      </c>
      <c r="K75" s="1567">
        <v>2</v>
      </c>
      <c r="L75" s="1559"/>
      <c r="M75" s="163"/>
      <c r="N75" s="163"/>
      <c r="O75" s="163"/>
      <c r="P75" s="53">
        <f t="shared" si="4"/>
        <v>0</v>
      </c>
      <c r="Q75" s="525"/>
      <c r="R75" s="1443">
        <v>60000</v>
      </c>
      <c r="S75" s="1448"/>
      <c r="T75" s="1445">
        <f t="shared" si="5"/>
        <v>60000</v>
      </c>
      <c r="U75" s="525"/>
      <c r="V75" s="190"/>
      <c r="W75" s="26"/>
      <c r="X75" s="26"/>
      <c r="Y75" s="191"/>
      <c r="Z75" s="1325"/>
      <c r="AA75" s="343"/>
      <c r="AB75" s="342"/>
      <c r="AC75" s="525"/>
      <c r="AD75" s="525"/>
      <c r="AE75" s="525"/>
      <c r="AF75" s="525"/>
      <c r="AG75" s="525"/>
      <c r="AH75" s="525"/>
      <c r="AI75" s="525"/>
      <c r="AJ75" s="525"/>
      <c r="AK75" s="525"/>
      <c r="AL75" s="525"/>
    </row>
    <row r="76" spans="1:38" s="1453" customFormat="1" ht="34.5" hidden="1" customHeight="1">
      <c r="A76" s="3096"/>
      <c r="B76" s="3096"/>
      <c r="C76" s="3096"/>
      <c r="D76" s="3096"/>
      <c r="E76" s="3104"/>
      <c r="F76" s="1455"/>
      <c r="G76" s="1538"/>
      <c r="H76" s="1566"/>
      <c r="I76" s="979"/>
      <c r="J76" s="979"/>
      <c r="K76" s="1567"/>
      <c r="L76" s="1559"/>
      <c r="M76" s="163"/>
      <c r="N76" s="163"/>
      <c r="O76" s="163"/>
      <c r="P76" s="53"/>
      <c r="Q76" s="525"/>
      <c r="R76" s="1447"/>
      <c r="S76" s="1448"/>
      <c r="T76" s="1445">
        <f t="shared" si="5"/>
        <v>0</v>
      </c>
      <c r="U76" s="525"/>
      <c r="V76" s="190"/>
      <c r="W76" s="26"/>
      <c r="X76" s="26"/>
      <c r="Y76" s="191"/>
      <c r="Z76"/>
      <c r="AA76" s="341"/>
      <c r="AB76" s="305"/>
      <c r="AC76" s="525"/>
      <c r="AD76" s="525"/>
      <c r="AE76" s="525"/>
      <c r="AF76" s="525"/>
      <c r="AG76" s="525"/>
      <c r="AH76" s="525"/>
      <c r="AI76" s="525"/>
      <c r="AJ76" s="525"/>
      <c r="AK76" s="525"/>
      <c r="AL76" s="525"/>
    </row>
    <row r="77" spans="1:38" s="1453" customFormat="1" ht="34.5" hidden="1" customHeight="1" thickBot="1">
      <c r="A77" s="3096"/>
      <c r="B77" s="3097"/>
      <c r="C77" s="3101"/>
      <c r="D77" s="3101"/>
      <c r="E77" s="3105"/>
      <c r="F77" s="1464"/>
      <c r="G77" s="1539"/>
      <c r="H77" s="1566"/>
      <c r="I77" s="979"/>
      <c r="J77" s="979"/>
      <c r="K77" s="1567"/>
      <c r="L77" s="1559"/>
      <c r="M77" s="163"/>
      <c r="N77" s="163"/>
      <c r="O77" s="163"/>
      <c r="P77" s="53"/>
      <c r="Q77" s="525"/>
      <c r="R77" s="1447"/>
      <c r="S77" s="1448"/>
      <c r="T77" s="1445">
        <f t="shared" si="5"/>
        <v>0</v>
      </c>
      <c r="U77" s="525"/>
      <c r="V77" s="190"/>
      <c r="W77" s="26"/>
      <c r="X77" s="26"/>
      <c r="Y77" s="191"/>
      <c r="Z77"/>
      <c r="AA77" s="1317"/>
      <c r="AB77" s="1319"/>
      <c r="AC77" s="525"/>
      <c r="AD77" s="525"/>
      <c r="AE77" s="525"/>
      <c r="AF77" s="525"/>
      <c r="AG77" s="525"/>
      <c r="AH77" s="525"/>
      <c r="AI77" s="525"/>
      <c r="AJ77" s="525"/>
      <c r="AK77" s="525"/>
      <c r="AL77" s="525"/>
    </row>
    <row r="78" spans="1:38" s="1453" customFormat="1" ht="34.5" hidden="1" customHeight="1">
      <c r="A78" s="3096"/>
      <c r="B78" s="2696" t="s">
        <v>1069</v>
      </c>
      <c r="C78" s="3112" t="s">
        <v>107</v>
      </c>
      <c r="D78" s="3115">
        <v>3</v>
      </c>
      <c r="E78" s="3116">
        <v>5</v>
      </c>
      <c r="F78" s="1460"/>
      <c r="G78" s="1546"/>
      <c r="H78" s="1566"/>
      <c r="I78" s="979"/>
      <c r="J78" s="979"/>
      <c r="K78" s="1567"/>
      <c r="L78" s="1559"/>
      <c r="M78" s="163"/>
      <c r="N78" s="163"/>
      <c r="O78" s="163"/>
      <c r="P78" s="53"/>
      <c r="Q78" s="525"/>
      <c r="R78" s="1447"/>
      <c r="S78" s="1448"/>
      <c r="T78" s="1445">
        <f t="shared" si="5"/>
        <v>0</v>
      </c>
      <c r="U78" s="525"/>
      <c r="V78" s="190"/>
      <c r="W78" s="26"/>
      <c r="X78" s="26"/>
      <c r="Y78" s="191"/>
      <c r="Z78" s="1325"/>
      <c r="AA78" s="343"/>
      <c r="AB78" s="342"/>
      <c r="AC78" s="525"/>
      <c r="AD78" s="525"/>
      <c r="AE78" s="525"/>
      <c r="AF78" s="525"/>
      <c r="AG78" s="525"/>
      <c r="AH78" s="525"/>
      <c r="AI78" s="525"/>
      <c r="AJ78" s="525"/>
      <c r="AK78" s="525"/>
      <c r="AL78" s="525"/>
    </row>
    <row r="79" spans="1:38" s="1453" customFormat="1" ht="34.5" hidden="1" customHeight="1">
      <c r="A79" s="3096"/>
      <c r="B79" s="3099"/>
      <c r="C79" s="3096"/>
      <c r="D79" s="3096"/>
      <c r="E79" s="3104"/>
      <c r="F79" s="1455"/>
      <c r="G79" s="1538"/>
      <c r="H79" s="1566"/>
      <c r="I79" s="979"/>
      <c r="J79" s="979"/>
      <c r="K79" s="1567"/>
      <c r="L79" s="1559"/>
      <c r="M79" s="163"/>
      <c r="N79" s="163"/>
      <c r="O79" s="163"/>
      <c r="P79" s="53"/>
      <c r="Q79" s="525"/>
      <c r="R79" s="1447"/>
      <c r="S79" s="1448"/>
      <c r="T79" s="1445">
        <f t="shared" si="5"/>
        <v>0</v>
      </c>
      <c r="U79" s="525"/>
      <c r="V79" s="190"/>
      <c r="W79" s="26"/>
      <c r="X79" s="26"/>
      <c r="Y79" s="191"/>
      <c r="Z79"/>
      <c r="AA79" s="341"/>
      <c r="AB79" s="305"/>
      <c r="AC79" s="525"/>
      <c r="AD79" s="525"/>
      <c r="AE79" s="525"/>
      <c r="AF79" s="525"/>
      <c r="AG79" s="525"/>
      <c r="AH79" s="525"/>
      <c r="AI79" s="525"/>
      <c r="AJ79" s="525"/>
      <c r="AK79" s="525"/>
      <c r="AL79" s="525"/>
    </row>
    <row r="80" spans="1:38" s="1453" customFormat="1" ht="36" hidden="1" customHeight="1">
      <c r="A80" s="3096"/>
      <c r="B80" s="3099"/>
      <c r="C80" s="3096"/>
      <c r="D80" s="3096"/>
      <c r="E80" s="3104"/>
      <c r="F80" s="1455"/>
      <c r="G80" s="1538"/>
      <c r="H80" s="1566"/>
      <c r="I80" s="979"/>
      <c r="J80" s="979"/>
      <c r="K80" s="1567"/>
      <c r="L80" s="1559"/>
      <c r="M80" s="163"/>
      <c r="N80" s="163"/>
      <c r="O80" s="163"/>
      <c r="P80" s="53"/>
      <c r="Q80" s="525"/>
      <c r="R80" s="1447"/>
      <c r="S80" s="1448"/>
      <c r="T80" s="1445">
        <f t="shared" si="5"/>
        <v>0</v>
      </c>
      <c r="U80" s="525"/>
      <c r="V80" s="190"/>
      <c r="W80" s="26"/>
      <c r="X80" s="26"/>
      <c r="Y80" s="191"/>
      <c r="Z80"/>
      <c r="AA80" s="188"/>
      <c r="AB80" s="189"/>
      <c r="AC80" s="525"/>
      <c r="AD80" s="525"/>
      <c r="AE80" s="525"/>
      <c r="AF80" s="525"/>
      <c r="AG80" s="525"/>
      <c r="AH80" s="525"/>
      <c r="AI80" s="525"/>
      <c r="AJ80" s="525"/>
      <c r="AK80" s="525"/>
      <c r="AL80" s="525"/>
    </row>
    <row r="81" spans="1:38" s="1453" customFormat="1" ht="36" hidden="1" customHeight="1" thickBot="1">
      <c r="A81" s="3096"/>
      <c r="B81" s="3099"/>
      <c r="C81" s="3101"/>
      <c r="D81" s="3101"/>
      <c r="E81" s="3105"/>
      <c r="F81" s="1464"/>
      <c r="G81" s="1539"/>
      <c r="H81" s="1566"/>
      <c r="I81" s="979"/>
      <c r="J81" s="979"/>
      <c r="K81" s="1567"/>
      <c r="L81" s="1559"/>
      <c r="M81" s="163"/>
      <c r="N81" s="163"/>
      <c r="O81" s="163"/>
      <c r="P81" s="53"/>
      <c r="Q81" s="525"/>
      <c r="R81" s="1450"/>
      <c r="S81" s="1451"/>
      <c r="T81" s="1445">
        <f t="shared" si="5"/>
        <v>0</v>
      </c>
      <c r="U81" s="525"/>
      <c r="V81" s="190"/>
      <c r="W81" s="26"/>
      <c r="X81" s="26"/>
      <c r="Y81" s="191"/>
      <c r="Z81"/>
      <c r="AA81" s="188"/>
      <c r="AB81" s="189"/>
      <c r="AC81" s="525"/>
      <c r="AD81" s="525"/>
      <c r="AE81" s="525"/>
      <c r="AF81" s="525"/>
      <c r="AG81" s="525"/>
      <c r="AH81" s="525"/>
      <c r="AI81" s="525"/>
      <c r="AJ81" s="525"/>
      <c r="AK81" s="525"/>
      <c r="AL81" s="525"/>
    </row>
    <row r="82" spans="1:38" s="592" customFormat="1" ht="36" customHeight="1" thickBot="1">
      <c r="A82" s="3096"/>
      <c r="B82" s="3099"/>
      <c r="C82" s="3112" t="s">
        <v>1070</v>
      </c>
      <c r="D82" s="3115">
        <v>28</v>
      </c>
      <c r="E82" s="3117">
        <v>35</v>
      </c>
      <c r="F82" s="1523" t="s">
        <v>1127</v>
      </c>
      <c r="G82" s="1550" t="s">
        <v>989</v>
      </c>
      <c r="H82" s="1566">
        <v>13</v>
      </c>
      <c r="I82" s="979">
        <v>13</v>
      </c>
      <c r="J82" s="979">
        <v>13</v>
      </c>
      <c r="K82" s="1567">
        <v>13</v>
      </c>
      <c r="L82" s="1559"/>
      <c r="M82" s="163"/>
      <c r="N82" s="163"/>
      <c r="O82" s="163"/>
      <c r="P82" s="53">
        <f t="shared" si="4"/>
        <v>0</v>
      </c>
      <c r="Q82" s="1457"/>
      <c r="R82" s="1443">
        <v>100000</v>
      </c>
      <c r="S82" s="1444">
        <v>100000</v>
      </c>
      <c r="T82" s="1458">
        <f t="shared" si="5"/>
        <v>0</v>
      </c>
      <c r="U82" s="1457"/>
      <c r="V82" s="190"/>
      <c r="W82" s="26"/>
      <c r="X82" s="26"/>
      <c r="Y82" s="191"/>
      <c r="Z82"/>
      <c r="AA82" s="188"/>
      <c r="AB82" s="189"/>
      <c r="AC82" s="1457"/>
      <c r="AD82" s="1457"/>
      <c r="AE82" s="1457"/>
      <c r="AF82" s="1457"/>
      <c r="AG82" s="1457"/>
      <c r="AH82" s="1457"/>
      <c r="AI82" s="1457"/>
      <c r="AJ82" s="1457"/>
      <c r="AK82" s="1457"/>
      <c r="AL82" s="1457"/>
    </row>
    <row r="83" spans="1:38" s="1453" customFormat="1" ht="36" customHeight="1" thickBot="1">
      <c r="A83" s="3096"/>
      <c r="B83" s="3099"/>
      <c r="C83" s="3096"/>
      <c r="D83" s="3096"/>
      <c r="E83" s="3104"/>
      <c r="F83" s="1463" t="s">
        <v>1071</v>
      </c>
      <c r="G83" s="1542" t="s">
        <v>990</v>
      </c>
      <c r="H83" s="1566">
        <v>2</v>
      </c>
      <c r="I83" s="979">
        <v>3</v>
      </c>
      <c r="J83" s="979">
        <v>3</v>
      </c>
      <c r="K83" s="1567">
        <v>2</v>
      </c>
      <c r="L83" s="1559"/>
      <c r="M83" s="163"/>
      <c r="N83" s="163"/>
      <c r="O83" s="163"/>
      <c r="P83" s="53">
        <f t="shared" si="4"/>
        <v>0</v>
      </c>
      <c r="Q83" s="525"/>
      <c r="R83" s="1450"/>
      <c r="S83" s="1451"/>
      <c r="T83" s="1445">
        <f t="shared" si="5"/>
        <v>0</v>
      </c>
      <c r="U83" s="525"/>
      <c r="V83" s="190"/>
      <c r="W83" s="26"/>
      <c r="X83" s="26"/>
      <c r="Y83" s="191"/>
      <c r="Z83"/>
      <c r="AA83" s="188"/>
      <c r="AB83" s="189"/>
      <c r="AC83" s="525"/>
      <c r="AD83" s="525"/>
      <c r="AE83" s="525"/>
      <c r="AF83" s="525"/>
      <c r="AG83" s="525"/>
      <c r="AH83" s="525"/>
      <c r="AI83" s="525"/>
      <c r="AJ83" s="525"/>
      <c r="AK83" s="525"/>
      <c r="AL83" s="525"/>
    </row>
    <row r="84" spans="1:38" ht="30.45" customHeight="1" thickBot="1">
      <c r="A84" s="3096"/>
      <c r="B84" s="3099"/>
      <c r="C84" s="3096"/>
      <c r="D84" s="3096"/>
      <c r="E84" s="3104"/>
      <c r="F84" s="1463" t="s">
        <v>1072</v>
      </c>
      <c r="G84" s="1542" t="s">
        <v>989</v>
      </c>
      <c r="H84" s="1566">
        <v>13</v>
      </c>
      <c r="I84" s="979">
        <v>13</v>
      </c>
      <c r="J84" s="979">
        <v>13</v>
      </c>
      <c r="K84" s="1567">
        <v>13</v>
      </c>
      <c r="L84" s="1559"/>
      <c r="M84" s="163"/>
      <c r="N84" s="163"/>
      <c r="O84" s="163"/>
      <c r="P84" s="53">
        <f t="shared" si="4"/>
        <v>0</v>
      </c>
      <c r="Q84" s="525"/>
      <c r="R84" s="1450"/>
      <c r="S84" s="1451"/>
      <c r="T84" s="1445">
        <f t="shared" si="5"/>
        <v>0</v>
      </c>
      <c r="U84" s="525"/>
      <c r="V84" s="192"/>
      <c r="W84" s="83"/>
      <c r="X84" s="83"/>
      <c r="Y84" s="193"/>
      <c r="Z84" s="1"/>
      <c r="AA84" s="1216"/>
      <c r="AB84" s="1218"/>
      <c r="AC84" s="525"/>
      <c r="AD84" s="525"/>
      <c r="AE84" s="525"/>
      <c r="AF84" s="525"/>
      <c r="AG84" s="525"/>
      <c r="AH84" s="525"/>
      <c r="AI84" s="525"/>
      <c r="AJ84" s="525"/>
      <c r="AK84" s="525"/>
      <c r="AL84" s="525"/>
    </row>
    <row r="85" spans="1:38" s="1453" customFormat="1" ht="36.75" customHeight="1" thickBot="1">
      <c r="A85" s="3096"/>
      <c r="B85" s="3099"/>
      <c r="C85" s="3096"/>
      <c r="D85" s="3096"/>
      <c r="E85" s="3104"/>
      <c r="F85" s="1463" t="s">
        <v>1073</v>
      </c>
      <c r="G85" s="1542" t="s">
        <v>989</v>
      </c>
      <c r="H85" s="1566">
        <v>11</v>
      </c>
      <c r="I85" s="979">
        <v>13</v>
      </c>
      <c r="J85" s="979">
        <v>13</v>
      </c>
      <c r="K85" s="1567">
        <v>11</v>
      </c>
      <c r="L85" s="1559"/>
      <c r="M85" s="163"/>
      <c r="N85" s="163"/>
      <c r="O85" s="163"/>
      <c r="P85" s="53">
        <f t="shared" si="4"/>
        <v>0</v>
      </c>
      <c r="Q85" s="525"/>
      <c r="R85" s="1450"/>
      <c r="S85" s="1451"/>
      <c r="T85" s="1445">
        <f t="shared" si="5"/>
        <v>0</v>
      </c>
      <c r="U85" s="525"/>
      <c r="V85" s="190"/>
      <c r="W85" s="26"/>
      <c r="X85" s="26"/>
      <c r="Y85" s="191"/>
      <c r="Z85"/>
      <c r="AA85" s="188"/>
      <c r="AB85" s="189"/>
      <c r="AC85" s="525"/>
      <c r="AD85" s="525"/>
      <c r="AE85" s="525"/>
      <c r="AF85" s="525"/>
      <c r="AG85" s="525"/>
      <c r="AH85" s="525"/>
      <c r="AI85" s="525"/>
      <c r="AJ85" s="525"/>
      <c r="AK85" s="525"/>
      <c r="AL85" s="525"/>
    </row>
    <row r="86" spans="1:38" s="1453" customFormat="1" ht="36.75" customHeight="1" thickBot="1">
      <c r="A86" s="3096"/>
      <c r="B86" s="3099"/>
      <c r="C86" s="3096"/>
      <c r="D86" s="3096"/>
      <c r="E86" s="3104"/>
      <c r="F86" s="1463" t="s">
        <v>1074</v>
      </c>
      <c r="G86" s="1542" t="s">
        <v>990</v>
      </c>
      <c r="H86" s="1566">
        <v>2</v>
      </c>
      <c r="I86" s="979">
        <v>3</v>
      </c>
      <c r="J86" s="979">
        <v>3</v>
      </c>
      <c r="K86" s="1567">
        <v>2</v>
      </c>
      <c r="L86" s="1559"/>
      <c r="M86" s="163"/>
      <c r="N86" s="163"/>
      <c r="O86" s="163"/>
      <c r="P86" s="53">
        <f t="shared" si="4"/>
        <v>0</v>
      </c>
      <c r="Q86" s="525"/>
      <c r="R86" s="1450"/>
      <c r="S86" s="1451"/>
      <c r="T86" s="1445">
        <f t="shared" si="5"/>
        <v>0</v>
      </c>
      <c r="U86" s="525"/>
      <c r="V86" s="190"/>
      <c r="W86" s="26"/>
      <c r="X86" s="26"/>
      <c r="Y86" s="191"/>
      <c r="Z86"/>
      <c r="AA86" s="188"/>
      <c r="AB86" s="189"/>
      <c r="AC86" s="525"/>
      <c r="AD86" s="525"/>
      <c r="AE86" s="525"/>
      <c r="AF86" s="525"/>
      <c r="AG86" s="525"/>
      <c r="AH86" s="525"/>
      <c r="AI86" s="525"/>
      <c r="AJ86" s="525"/>
      <c r="AK86" s="525"/>
      <c r="AL86" s="525"/>
    </row>
    <row r="87" spans="1:38" s="1453" customFormat="1" ht="36.75" customHeight="1" thickBot="1">
      <c r="A87" s="3096"/>
      <c r="B87" s="3099"/>
      <c r="C87" s="3096"/>
      <c r="D87" s="3096"/>
      <c r="E87" s="3104"/>
      <c r="F87" s="1463" t="s">
        <v>1075</v>
      </c>
      <c r="G87" s="1542" t="s">
        <v>989</v>
      </c>
      <c r="H87" s="1566">
        <v>13</v>
      </c>
      <c r="I87" s="979">
        <v>13</v>
      </c>
      <c r="J87" s="979">
        <v>13</v>
      </c>
      <c r="K87" s="1567">
        <v>13</v>
      </c>
      <c r="L87" s="1559"/>
      <c r="M87" s="163"/>
      <c r="N87" s="163"/>
      <c r="O87" s="163"/>
      <c r="P87" s="53">
        <f t="shared" si="4"/>
        <v>0</v>
      </c>
      <c r="Q87" s="525"/>
      <c r="R87" s="1450"/>
      <c r="S87" s="1451"/>
      <c r="T87" s="1445">
        <f t="shared" si="5"/>
        <v>0</v>
      </c>
      <c r="U87" s="525"/>
      <c r="V87" s="190"/>
      <c r="W87" s="26"/>
      <c r="X87" s="26"/>
      <c r="Y87" s="191"/>
      <c r="Z87"/>
      <c r="AA87" s="188"/>
      <c r="AB87" s="189"/>
      <c r="AC87" s="525"/>
      <c r="AD87" s="525"/>
      <c r="AE87" s="525"/>
      <c r="AF87" s="525"/>
      <c r="AG87" s="525"/>
      <c r="AH87" s="525"/>
      <c r="AI87" s="525"/>
      <c r="AJ87" s="525"/>
      <c r="AK87" s="525"/>
      <c r="AL87" s="525"/>
    </row>
    <row r="88" spans="1:38" s="1453" customFormat="1" ht="36.75" customHeight="1" thickBot="1">
      <c r="A88" s="3096"/>
      <c r="B88" s="3099"/>
      <c r="C88" s="3096"/>
      <c r="D88" s="3096"/>
      <c r="E88" s="3104"/>
      <c r="F88" s="1463" t="s">
        <v>1076</v>
      </c>
      <c r="G88" s="1542" t="s">
        <v>990</v>
      </c>
      <c r="H88" s="1566">
        <v>2</v>
      </c>
      <c r="I88" s="979">
        <v>3</v>
      </c>
      <c r="J88" s="979">
        <v>3</v>
      </c>
      <c r="K88" s="1567">
        <v>2</v>
      </c>
      <c r="L88" s="1559"/>
      <c r="M88" s="163"/>
      <c r="N88" s="163"/>
      <c r="O88" s="163"/>
      <c r="P88" s="53">
        <f t="shared" si="4"/>
        <v>0</v>
      </c>
      <c r="Q88" s="525"/>
      <c r="R88" s="1450"/>
      <c r="S88" s="1451"/>
      <c r="T88" s="1445">
        <f t="shared" si="5"/>
        <v>0</v>
      </c>
      <c r="U88" s="525"/>
      <c r="V88" s="310"/>
      <c r="W88" s="306"/>
      <c r="X88" s="306"/>
      <c r="Y88" s="309"/>
      <c r="Z88" s="1389"/>
      <c r="AA88" s="327"/>
      <c r="AB88" s="326"/>
      <c r="AC88" s="525"/>
      <c r="AD88" s="525"/>
      <c r="AE88" s="525"/>
      <c r="AF88" s="525"/>
      <c r="AG88" s="525"/>
      <c r="AH88" s="525"/>
      <c r="AI88" s="525"/>
      <c r="AJ88" s="525"/>
      <c r="AK88" s="525"/>
      <c r="AL88" s="525"/>
    </row>
    <row r="89" spans="1:38" s="1453" customFormat="1" ht="42" customHeight="1" thickBot="1">
      <c r="A89" s="3096"/>
      <c r="B89" s="3099"/>
      <c r="C89" s="3096"/>
      <c r="D89" s="3096"/>
      <c r="E89" s="3104"/>
      <c r="F89" s="1463" t="s">
        <v>1077</v>
      </c>
      <c r="G89" s="1542" t="s">
        <v>989</v>
      </c>
      <c r="H89" s="1566">
        <v>13</v>
      </c>
      <c r="I89" s="979">
        <v>13</v>
      </c>
      <c r="J89" s="979">
        <v>13</v>
      </c>
      <c r="K89" s="1567">
        <v>13</v>
      </c>
      <c r="L89" s="1559"/>
      <c r="M89" s="163"/>
      <c r="N89" s="163"/>
      <c r="O89" s="163"/>
      <c r="P89" s="53">
        <f t="shared" si="4"/>
        <v>0</v>
      </c>
      <c r="Q89" s="525"/>
      <c r="R89" s="1450"/>
      <c r="S89" s="1451"/>
      <c r="T89" s="1445">
        <f t="shared" si="5"/>
        <v>0</v>
      </c>
      <c r="U89" s="525"/>
      <c r="V89" s="310"/>
      <c r="W89" s="306"/>
      <c r="X89" s="306"/>
      <c r="Y89" s="309"/>
      <c r="Z89" s="1389"/>
      <c r="AA89" s="327"/>
      <c r="AB89" s="326"/>
      <c r="AC89" s="525"/>
      <c r="AD89" s="525"/>
      <c r="AE89" s="525"/>
      <c r="AF89" s="525"/>
      <c r="AG89" s="525"/>
      <c r="AH89" s="525"/>
      <c r="AI89" s="525"/>
      <c r="AJ89" s="525"/>
      <c r="AK89" s="525"/>
      <c r="AL89" s="525"/>
    </row>
    <row r="90" spans="1:38" s="1453" customFormat="1" ht="30.45" customHeight="1" thickBot="1">
      <c r="A90" s="3096"/>
      <c r="B90" s="3099"/>
      <c r="C90" s="3096"/>
      <c r="D90" s="3096"/>
      <c r="E90" s="3104"/>
      <c r="F90" s="1486" t="s">
        <v>1078</v>
      </c>
      <c r="G90" s="1542" t="s">
        <v>989</v>
      </c>
      <c r="H90" s="1566">
        <v>10</v>
      </c>
      <c r="I90" s="979">
        <v>13</v>
      </c>
      <c r="J90" s="979">
        <v>13</v>
      </c>
      <c r="K90" s="1567">
        <v>10</v>
      </c>
      <c r="L90" s="1559"/>
      <c r="M90" s="163"/>
      <c r="N90" s="163"/>
      <c r="O90" s="163"/>
      <c r="P90" s="53">
        <f t="shared" si="4"/>
        <v>0</v>
      </c>
      <c r="Q90" s="525"/>
      <c r="R90" s="1450"/>
      <c r="S90" s="1451"/>
      <c r="T90" s="1445">
        <f t="shared" si="5"/>
        <v>0</v>
      </c>
      <c r="U90" s="525"/>
      <c r="V90" s="310"/>
      <c r="W90" s="306"/>
      <c r="X90" s="306"/>
      <c r="Y90" s="309"/>
      <c r="Z90" s="1389"/>
      <c r="AA90" s="327"/>
      <c r="AB90" s="326"/>
      <c r="AC90" s="525"/>
      <c r="AD90" s="525"/>
      <c r="AE90" s="525"/>
      <c r="AF90" s="525"/>
      <c r="AG90" s="525"/>
      <c r="AH90" s="525"/>
      <c r="AI90" s="525"/>
      <c r="AJ90" s="525"/>
      <c r="AK90" s="525"/>
      <c r="AL90" s="525"/>
    </row>
    <row r="91" spans="1:38" s="1453" customFormat="1" ht="30.45" customHeight="1">
      <c r="A91" s="3096"/>
      <c r="B91" s="3099"/>
      <c r="C91" s="3096"/>
      <c r="D91" s="3096"/>
      <c r="E91" s="3104"/>
      <c r="F91" s="1463" t="s">
        <v>1079</v>
      </c>
      <c r="G91" s="1542" t="s">
        <v>990</v>
      </c>
      <c r="H91" s="1566">
        <v>2</v>
      </c>
      <c r="I91" s="979">
        <v>3</v>
      </c>
      <c r="J91" s="979">
        <v>3</v>
      </c>
      <c r="K91" s="1567">
        <v>2</v>
      </c>
      <c r="L91" s="1559"/>
      <c r="M91" s="163"/>
      <c r="N91" s="163"/>
      <c r="O91" s="163"/>
      <c r="P91" s="53">
        <f t="shared" si="4"/>
        <v>0</v>
      </c>
      <c r="Q91" s="525"/>
      <c r="R91" s="1450"/>
      <c r="S91" s="1451"/>
      <c r="T91" s="1445">
        <f t="shared" si="5"/>
        <v>0</v>
      </c>
      <c r="U91" s="525"/>
      <c r="V91" s="190"/>
      <c r="W91" s="26"/>
      <c r="X91" s="26"/>
      <c r="Y91" s="191"/>
      <c r="Z91"/>
      <c r="AA91" s="1317"/>
      <c r="AB91" s="1319"/>
      <c r="AC91" s="525"/>
      <c r="AD91" s="525"/>
      <c r="AE91" s="525"/>
      <c r="AF91" s="525"/>
      <c r="AG91" s="525"/>
      <c r="AH91" s="525"/>
      <c r="AI91" s="525"/>
      <c r="AJ91" s="525"/>
      <c r="AK91" s="525"/>
      <c r="AL91" s="525"/>
    </row>
    <row r="92" spans="1:38" s="1453" customFormat="1" ht="42.75" customHeight="1">
      <c r="A92" s="3096"/>
      <c r="B92" s="3099"/>
      <c r="C92" s="3096"/>
      <c r="D92" s="3096"/>
      <c r="E92" s="3104"/>
      <c r="F92" s="1455" t="s">
        <v>1080</v>
      </c>
      <c r="G92" s="1542" t="s">
        <v>990</v>
      </c>
      <c r="H92" s="1566">
        <v>2</v>
      </c>
      <c r="I92" s="979">
        <v>3</v>
      </c>
      <c r="J92" s="979">
        <v>3</v>
      </c>
      <c r="K92" s="1567">
        <v>2</v>
      </c>
      <c r="L92" s="1559"/>
      <c r="M92" s="163"/>
      <c r="N92" s="163"/>
      <c r="O92" s="163"/>
      <c r="P92" s="53">
        <f t="shared" si="4"/>
        <v>0</v>
      </c>
      <c r="Q92" s="525"/>
      <c r="R92" s="1450"/>
      <c r="S92" s="1451"/>
      <c r="T92" s="1445">
        <f t="shared" si="5"/>
        <v>0</v>
      </c>
      <c r="U92" s="525"/>
      <c r="V92" s="190"/>
      <c r="W92" s="26"/>
      <c r="X92" s="26"/>
      <c r="Y92" s="191"/>
      <c r="Z92"/>
      <c r="AA92" s="1247"/>
      <c r="AB92" s="1364"/>
      <c r="AC92" s="525"/>
      <c r="AD92" s="525"/>
      <c r="AE92" s="525"/>
      <c r="AF92" s="525"/>
      <c r="AG92" s="525"/>
      <c r="AH92" s="525"/>
      <c r="AI92" s="525"/>
      <c r="AJ92" s="525"/>
      <c r="AK92" s="525"/>
      <c r="AL92" s="525"/>
    </row>
    <row r="93" spans="1:38" s="1453" customFormat="1" ht="33.75" customHeight="1" thickBot="1">
      <c r="A93" s="3096"/>
      <c r="B93" s="3099"/>
      <c r="C93" s="3096"/>
      <c r="D93" s="3096"/>
      <c r="E93" s="3104"/>
      <c r="F93" s="1455" t="s">
        <v>1081</v>
      </c>
      <c r="G93" s="1542" t="s">
        <v>989</v>
      </c>
      <c r="H93" s="1566">
        <v>10</v>
      </c>
      <c r="I93" s="979">
        <v>13</v>
      </c>
      <c r="J93" s="979">
        <v>13</v>
      </c>
      <c r="K93" s="1567">
        <v>10</v>
      </c>
      <c r="L93" s="1559"/>
      <c r="M93" s="163"/>
      <c r="N93" s="163"/>
      <c r="O93" s="163"/>
      <c r="P93" s="53">
        <f t="shared" si="4"/>
        <v>0</v>
      </c>
      <c r="Q93" s="525"/>
      <c r="R93" s="1450"/>
      <c r="S93" s="1451"/>
      <c r="T93" s="1445">
        <f t="shared" si="5"/>
        <v>0</v>
      </c>
      <c r="U93" s="525"/>
      <c r="V93" s="190"/>
      <c r="W93" s="26"/>
      <c r="X93" s="26"/>
      <c r="Y93" s="191"/>
      <c r="Z93" s="1325"/>
      <c r="AA93" s="343"/>
      <c r="AB93" s="342"/>
      <c r="AC93" s="525"/>
      <c r="AD93" s="525"/>
      <c r="AE93" s="525"/>
      <c r="AF93" s="525"/>
      <c r="AG93" s="525"/>
      <c r="AH93" s="525"/>
      <c r="AI93" s="525"/>
      <c r="AJ93" s="525"/>
      <c r="AK93" s="525"/>
      <c r="AL93" s="525"/>
    </row>
    <row r="94" spans="1:38" s="1453" customFormat="1" ht="33.75" hidden="1" customHeight="1" thickBot="1">
      <c r="A94" s="3097"/>
      <c r="B94" s="2617"/>
      <c r="C94" s="3101"/>
      <c r="D94" s="3101"/>
      <c r="E94" s="3105"/>
      <c r="F94" s="1464"/>
      <c r="G94" s="1539"/>
      <c r="H94" s="1566"/>
      <c r="I94" s="979"/>
      <c r="J94" s="979"/>
      <c r="K94" s="1567"/>
      <c r="L94" s="1559"/>
      <c r="M94" s="163"/>
      <c r="N94" s="163"/>
      <c r="O94" s="163"/>
      <c r="P94" s="53"/>
      <c r="Q94" s="525"/>
      <c r="R94" s="1450"/>
      <c r="S94" s="1451"/>
      <c r="T94" s="1445">
        <f t="shared" si="5"/>
        <v>0</v>
      </c>
      <c r="U94" s="525"/>
      <c r="V94" s="194"/>
      <c r="W94" s="301"/>
      <c r="X94" s="301"/>
      <c r="Y94" s="195"/>
      <c r="Z94" s="158"/>
      <c r="AA94" s="1284"/>
      <c r="AB94" s="1286"/>
      <c r="AC94" s="525"/>
      <c r="AD94" s="525"/>
      <c r="AE94" s="525"/>
      <c r="AF94" s="525"/>
      <c r="AG94" s="525"/>
      <c r="AH94" s="525"/>
      <c r="AI94" s="525"/>
      <c r="AJ94" s="525"/>
      <c r="AK94" s="525"/>
      <c r="AL94" s="525"/>
    </row>
    <row r="95" spans="1:38" s="1521" customFormat="1" ht="13.95" customHeight="1" thickBot="1">
      <c r="A95" s="575"/>
      <c r="B95" s="576"/>
      <c r="C95" s="576"/>
      <c r="D95" s="576"/>
      <c r="E95" s="576"/>
      <c r="F95" s="1514"/>
      <c r="G95" s="1549"/>
      <c r="H95" s="1574"/>
      <c r="I95" s="1015"/>
      <c r="J95" s="1015"/>
      <c r="K95" s="1575"/>
      <c r="L95" s="1563"/>
      <c r="M95" s="100"/>
      <c r="N95" s="100"/>
      <c r="O95" s="100"/>
      <c r="P95" s="182"/>
      <c r="Q95" s="576"/>
      <c r="R95" s="1515"/>
      <c r="S95" s="1516"/>
      <c r="T95" s="1517">
        <f t="shared" si="5"/>
        <v>0</v>
      </c>
      <c r="U95" s="576"/>
      <c r="V95" s="194"/>
      <c r="W95" s="301"/>
      <c r="X95" s="301"/>
      <c r="Y95" s="195"/>
      <c r="Z95" s="158"/>
      <c r="AA95" s="1284"/>
      <c r="AB95" s="1286"/>
      <c r="AC95" s="576"/>
      <c r="AD95" s="576"/>
      <c r="AE95" s="576"/>
      <c r="AF95" s="576"/>
      <c r="AG95" s="576"/>
      <c r="AH95" s="576"/>
      <c r="AI95" s="576"/>
      <c r="AJ95" s="576"/>
      <c r="AK95" s="576"/>
      <c r="AL95" s="576"/>
    </row>
    <row r="96" spans="1:38" s="1453" customFormat="1" ht="61.5" customHeight="1">
      <c r="A96" s="3121" t="s">
        <v>1082</v>
      </c>
      <c r="B96" s="3111" t="s">
        <v>1083</v>
      </c>
      <c r="C96" s="2651" t="s">
        <v>1084</v>
      </c>
      <c r="D96" s="2621">
        <v>0.49</v>
      </c>
      <c r="E96" s="2624">
        <v>0.6</v>
      </c>
      <c r="F96" s="1455" t="s">
        <v>1085</v>
      </c>
      <c r="G96" s="1538">
        <v>48</v>
      </c>
      <c r="H96" s="1566">
        <v>12</v>
      </c>
      <c r="I96" s="979">
        <v>13</v>
      </c>
      <c r="J96" s="979">
        <v>13</v>
      </c>
      <c r="K96" s="1567">
        <v>10</v>
      </c>
      <c r="L96" s="1559"/>
      <c r="M96" s="163"/>
      <c r="N96" s="163"/>
      <c r="O96" s="163"/>
      <c r="P96" s="53">
        <f t="shared" ref="P96:P130" si="6">(SUM(L96:O96)/SUM(H96:K96))</f>
        <v>0</v>
      </c>
      <c r="Q96" s="525"/>
      <c r="R96" s="1443">
        <v>87500</v>
      </c>
      <c r="S96" s="1451"/>
      <c r="T96" s="1445">
        <f t="shared" si="5"/>
        <v>87500</v>
      </c>
      <c r="U96" s="525"/>
      <c r="V96" s="190"/>
      <c r="W96" s="26"/>
      <c r="X96" s="26"/>
      <c r="Y96" s="191"/>
      <c r="Z96"/>
      <c r="AA96" s="1317"/>
      <c r="AB96" s="1319"/>
      <c r="AC96" s="525"/>
      <c r="AD96" s="525"/>
      <c r="AE96" s="525"/>
      <c r="AF96" s="525"/>
      <c r="AG96" s="525"/>
      <c r="AH96" s="525"/>
      <c r="AI96" s="525"/>
      <c r="AJ96" s="525"/>
      <c r="AK96" s="525"/>
      <c r="AL96" s="525"/>
    </row>
    <row r="97" spans="1:29" s="1453" customFormat="1" ht="73.5" customHeight="1" thickBot="1">
      <c r="A97" s="3099"/>
      <c r="B97" s="3096"/>
      <c r="C97" s="3096"/>
      <c r="D97" s="3096"/>
      <c r="E97" s="3104"/>
      <c r="F97" s="1455" t="s">
        <v>1086</v>
      </c>
      <c r="G97" s="1538">
        <v>4</v>
      </c>
      <c r="H97" s="1566">
        <v>1</v>
      </c>
      <c r="I97" s="979">
        <v>1</v>
      </c>
      <c r="J97" s="979">
        <v>1</v>
      </c>
      <c r="K97" s="1567">
        <v>1</v>
      </c>
      <c r="L97" s="1559"/>
      <c r="M97" s="163"/>
      <c r="N97" s="163"/>
      <c r="O97" s="163"/>
      <c r="P97" s="53">
        <f t="shared" si="6"/>
        <v>0</v>
      </c>
      <c r="Q97" s="525"/>
      <c r="R97" s="1443">
        <v>125000</v>
      </c>
      <c r="S97" s="1451"/>
      <c r="T97" s="1445">
        <f t="shared" si="5"/>
        <v>125000</v>
      </c>
      <c r="U97" s="525"/>
      <c r="V97" s="190"/>
      <c r="W97" s="26"/>
      <c r="X97" s="26"/>
      <c r="Y97" s="191"/>
      <c r="Z97" s="1325"/>
      <c r="AA97" s="343"/>
      <c r="AB97" s="342"/>
      <c r="AC97" s="1442"/>
    </row>
    <row r="98" spans="1:29" s="1453" customFormat="1" ht="33.75" customHeight="1" thickBot="1">
      <c r="A98" s="3099"/>
      <c r="B98" s="3096"/>
      <c r="C98" s="3096"/>
      <c r="D98" s="3096"/>
      <c r="E98" s="3104"/>
      <c r="F98" s="1455" t="s">
        <v>1087</v>
      </c>
      <c r="G98" s="1538">
        <v>1</v>
      </c>
      <c r="H98" s="1566"/>
      <c r="I98" s="979"/>
      <c r="J98" s="979">
        <v>1</v>
      </c>
      <c r="K98" s="1567"/>
      <c r="L98" s="1559"/>
      <c r="M98" s="163"/>
      <c r="N98" s="163"/>
      <c r="O98" s="163"/>
      <c r="P98" s="53">
        <f t="shared" si="6"/>
        <v>0</v>
      </c>
      <c r="Q98" s="525"/>
      <c r="R98" s="1443">
        <v>6000</v>
      </c>
      <c r="S98" s="1451"/>
      <c r="T98" s="1445">
        <f t="shared" si="5"/>
        <v>6000</v>
      </c>
      <c r="U98" s="525"/>
      <c r="V98" s="190"/>
      <c r="W98" s="26"/>
      <c r="X98" s="26"/>
      <c r="Y98" s="191"/>
      <c r="Z98"/>
      <c r="AA98" s="341"/>
      <c r="AB98" s="305"/>
      <c r="AC98" s="1442"/>
    </row>
    <row r="99" spans="1:29" s="1453" customFormat="1" ht="33" customHeight="1" thickBot="1">
      <c r="A99" s="3099"/>
      <c r="B99" s="3097"/>
      <c r="C99" s="3101"/>
      <c r="D99" s="3101"/>
      <c r="E99" s="3105"/>
      <c r="F99" s="1464" t="s">
        <v>1088</v>
      </c>
      <c r="G99" s="1539">
        <v>4</v>
      </c>
      <c r="H99" s="1566">
        <v>1</v>
      </c>
      <c r="I99" s="979">
        <v>1</v>
      </c>
      <c r="J99" s="979">
        <v>1</v>
      </c>
      <c r="K99" s="1567">
        <v>1</v>
      </c>
      <c r="L99" s="1559"/>
      <c r="M99" s="163"/>
      <c r="N99" s="163"/>
      <c r="O99" s="163"/>
      <c r="P99" s="53">
        <f t="shared" si="6"/>
        <v>0</v>
      </c>
      <c r="Q99" s="525"/>
      <c r="R99" s="1443">
        <v>165000</v>
      </c>
      <c r="S99" s="1459">
        <v>65000</v>
      </c>
      <c r="T99" s="1445">
        <f t="shared" si="5"/>
        <v>100000</v>
      </c>
      <c r="U99" s="525"/>
      <c r="V99" s="190"/>
      <c r="W99" s="26"/>
      <c r="X99" s="26"/>
      <c r="Y99" s="191"/>
      <c r="Z99"/>
      <c r="AA99" s="188"/>
      <c r="AB99" s="189"/>
      <c r="AC99" s="1442"/>
    </row>
    <row r="100" spans="1:29" s="1453" customFormat="1" ht="43.05" customHeight="1" thickBot="1">
      <c r="A100" s="3099"/>
      <c r="B100" s="3111" t="s">
        <v>1089</v>
      </c>
      <c r="C100" s="3119" t="s">
        <v>1090</v>
      </c>
      <c r="D100" s="3107">
        <v>0.13</v>
      </c>
      <c r="E100" s="3114">
        <v>0.45</v>
      </c>
      <c r="F100" s="1460" t="s">
        <v>1091</v>
      </c>
      <c r="G100" s="1546">
        <v>30</v>
      </c>
      <c r="H100" s="1566">
        <v>10</v>
      </c>
      <c r="I100" s="979">
        <v>10</v>
      </c>
      <c r="J100" s="979">
        <v>10</v>
      </c>
      <c r="K100" s="1567"/>
      <c r="L100" s="1559"/>
      <c r="M100" s="163"/>
      <c r="N100" s="163"/>
      <c r="O100" s="163"/>
      <c r="P100" s="53">
        <f t="shared" si="6"/>
        <v>0</v>
      </c>
      <c r="Q100" s="525"/>
      <c r="R100" s="1443">
        <v>36000</v>
      </c>
      <c r="S100" s="1451"/>
      <c r="T100" s="1445">
        <f t="shared" si="5"/>
        <v>36000</v>
      </c>
      <c r="U100" s="525"/>
      <c r="V100" s="190"/>
      <c r="W100" s="26"/>
      <c r="X100" s="26"/>
      <c r="Y100" s="191"/>
      <c r="Z100"/>
      <c r="AA100" s="188"/>
      <c r="AB100" s="189"/>
      <c r="AC100" s="1442"/>
    </row>
    <row r="101" spans="1:29" s="1453" customFormat="1" ht="33" customHeight="1" thickBot="1">
      <c r="A101" s="3099"/>
      <c r="B101" s="3096"/>
      <c r="C101" s="3096"/>
      <c r="D101" s="3096"/>
      <c r="E101" s="3104"/>
      <c r="F101" s="1461" t="s">
        <v>1092</v>
      </c>
      <c r="G101" s="1538">
        <v>48</v>
      </c>
      <c r="H101" s="1566">
        <v>12</v>
      </c>
      <c r="I101" s="979">
        <v>13</v>
      </c>
      <c r="J101" s="979">
        <v>13</v>
      </c>
      <c r="K101" s="1567">
        <v>10</v>
      </c>
      <c r="L101" s="1559"/>
      <c r="M101" s="163"/>
      <c r="N101" s="163"/>
      <c r="O101" s="163"/>
      <c r="P101" s="53">
        <f t="shared" si="6"/>
        <v>0</v>
      </c>
      <c r="Q101" s="525"/>
      <c r="R101" s="1447"/>
      <c r="S101" s="1451"/>
      <c r="T101" s="1445">
        <f t="shared" si="5"/>
        <v>0</v>
      </c>
      <c r="U101" s="525"/>
      <c r="V101" s="190"/>
      <c r="W101" s="26"/>
      <c r="X101" s="26"/>
      <c r="Y101" s="191"/>
      <c r="Z101"/>
      <c r="AA101" s="188"/>
      <c r="AB101" s="189"/>
      <c r="AC101" s="1442"/>
    </row>
    <row r="102" spans="1:29" s="1453" customFormat="1" ht="42.45" customHeight="1">
      <c r="A102" s="3099"/>
      <c r="B102" s="3096"/>
      <c r="C102" s="3096"/>
      <c r="D102" s="3096"/>
      <c r="E102" s="3104"/>
      <c r="F102" s="1462" t="s">
        <v>1093</v>
      </c>
      <c r="G102" s="1542">
        <v>10</v>
      </c>
      <c r="H102" s="1566"/>
      <c r="I102" s="979">
        <v>3</v>
      </c>
      <c r="J102" s="979">
        <v>3</v>
      </c>
      <c r="K102" s="1567">
        <v>4</v>
      </c>
      <c r="L102" s="1559"/>
      <c r="M102" s="163"/>
      <c r="N102" s="163"/>
      <c r="O102" s="163"/>
      <c r="P102" s="53">
        <f t="shared" si="6"/>
        <v>0</v>
      </c>
      <c r="Q102" s="525"/>
      <c r="R102" s="1443">
        <v>10000</v>
      </c>
      <c r="S102" s="1451"/>
      <c r="T102" s="1445">
        <f t="shared" si="5"/>
        <v>10000</v>
      </c>
      <c r="U102" s="525"/>
      <c r="V102" s="190"/>
      <c r="W102" s="26"/>
      <c r="X102" s="26"/>
      <c r="Y102" s="191"/>
      <c r="Z102"/>
      <c r="AA102" s="1317"/>
      <c r="AB102" s="1319"/>
      <c r="AC102" s="1442"/>
    </row>
    <row r="103" spans="1:29" s="1453" customFormat="1" ht="45" customHeight="1" thickBot="1">
      <c r="A103" s="3099"/>
      <c r="B103" s="3096"/>
      <c r="C103" s="3096"/>
      <c r="D103" s="3096"/>
      <c r="E103" s="3104"/>
      <c r="F103" s="1463" t="s">
        <v>1094</v>
      </c>
      <c r="G103" s="1542">
        <v>1</v>
      </c>
      <c r="H103" s="1566"/>
      <c r="I103" s="979">
        <v>1</v>
      </c>
      <c r="J103" s="979"/>
      <c r="K103" s="1567"/>
      <c r="L103" s="1559"/>
      <c r="M103" s="163"/>
      <c r="N103" s="163"/>
      <c r="O103" s="163"/>
      <c r="P103" s="53">
        <f t="shared" si="6"/>
        <v>0</v>
      </c>
      <c r="Q103" s="525"/>
      <c r="R103" s="1443">
        <v>200000</v>
      </c>
      <c r="S103" s="1459">
        <v>100000</v>
      </c>
      <c r="T103" s="1445">
        <f t="shared" si="5"/>
        <v>100000</v>
      </c>
      <c r="U103" s="525"/>
      <c r="V103" s="190"/>
      <c r="W103" s="26"/>
      <c r="X103" s="26"/>
      <c r="Y103" s="191"/>
      <c r="Z103" s="1325"/>
      <c r="AA103" s="343"/>
      <c r="AB103" s="342"/>
      <c r="AC103" s="1442"/>
    </row>
    <row r="104" spans="1:29" s="1453" customFormat="1" ht="33" customHeight="1" thickBot="1">
      <c r="A104" s="3099"/>
      <c r="B104" s="3096"/>
      <c r="C104" s="3096"/>
      <c r="D104" s="3096"/>
      <c r="E104" s="3104"/>
      <c r="F104" s="1463" t="s">
        <v>1095</v>
      </c>
      <c r="G104" s="1542">
        <v>1</v>
      </c>
      <c r="H104" s="1566"/>
      <c r="I104" s="979"/>
      <c r="J104" s="979">
        <v>1</v>
      </c>
      <c r="K104" s="1567"/>
      <c r="L104" s="1559"/>
      <c r="M104" s="163"/>
      <c r="N104" s="163"/>
      <c r="O104" s="163"/>
      <c r="P104" s="53">
        <f t="shared" si="6"/>
        <v>0</v>
      </c>
      <c r="Q104" s="525"/>
      <c r="R104" s="1443">
        <v>10000</v>
      </c>
      <c r="S104" s="1451"/>
      <c r="T104" s="1445">
        <f t="shared" si="5"/>
        <v>10000</v>
      </c>
      <c r="U104" s="525"/>
      <c r="V104" s="190"/>
      <c r="W104" s="26"/>
      <c r="X104" s="26"/>
      <c r="Y104" s="191"/>
      <c r="Z104"/>
      <c r="AA104" s="341"/>
      <c r="AB104" s="305"/>
      <c r="AC104" s="1442"/>
    </row>
    <row r="105" spans="1:29" s="1453" customFormat="1" ht="27.45" customHeight="1" thickBot="1">
      <c r="A105" s="3099"/>
      <c r="B105" s="3096"/>
      <c r="C105" s="3101"/>
      <c r="D105" s="3101"/>
      <c r="E105" s="3105"/>
      <c r="F105" s="1455" t="s">
        <v>1096</v>
      </c>
      <c r="G105" s="1538">
        <v>1</v>
      </c>
      <c r="H105" s="1566"/>
      <c r="I105" s="979"/>
      <c r="J105" s="979"/>
      <c r="K105" s="1567">
        <v>1</v>
      </c>
      <c r="L105" s="1559"/>
      <c r="M105" s="163"/>
      <c r="N105" s="163"/>
      <c r="O105" s="163"/>
      <c r="P105" s="53">
        <f t="shared" si="6"/>
        <v>0</v>
      </c>
      <c r="Q105" s="525"/>
      <c r="R105" s="1443">
        <v>100000</v>
      </c>
      <c r="S105" s="1459">
        <v>30000</v>
      </c>
      <c r="T105" s="1445">
        <f t="shared" si="5"/>
        <v>70000</v>
      </c>
      <c r="U105" s="525"/>
      <c r="V105" s="190"/>
      <c r="W105" s="26"/>
      <c r="X105" s="26"/>
      <c r="Y105" s="191"/>
      <c r="Z105"/>
      <c r="AA105" s="188"/>
      <c r="AB105" s="189"/>
      <c r="AC105" s="1442"/>
    </row>
    <row r="106" spans="1:29" s="1453" customFormat="1" ht="57.45" customHeight="1" thickBot="1">
      <c r="A106" s="3099"/>
      <c r="B106" s="3096"/>
      <c r="C106" s="3122" t="s">
        <v>1097</v>
      </c>
      <c r="D106" s="3123"/>
      <c r="E106" s="3094">
        <v>0.45</v>
      </c>
      <c r="F106" s="1464" t="s">
        <v>1098</v>
      </c>
      <c r="G106" s="1544">
        <v>16</v>
      </c>
      <c r="H106" s="1566">
        <v>4</v>
      </c>
      <c r="I106" s="979">
        <v>4</v>
      </c>
      <c r="J106" s="979">
        <v>4</v>
      </c>
      <c r="K106" s="1567">
        <v>4</v>
      </c>
      <c r="L106" s="1559"/>
      <c r="M106" s="163"/>
      <c r="N106" s="163"/>
      <c r="O106" s="163"/>
      <c r="P106" s="53">
        <f t="shared" si="6"/>
        <v>0</v>
      </c>
      <c r="Q106" s="525"/>
      <c r="R106" s="1443">
        <v>12000</v>
      </c>
      <c r="S106" s="1451"/>
      <c r="T106" s="1445">
        <f t="shared" si="5"/>
        <v>12000</v>
      </c>
      <c r="U106" s="525"/>
      <c r="V106" s="190"/>
      <c r="W106" s="26"/>
      <c r="X106" s="26"/>
      <c r="Y106" s="191"/>
      <c r="Z106"/>
      <c r="AA106" s="188"/>
      <c r="AB106" s="189"/>
      <c r="AC106" s="1442"/>
    </row>
    <row r="107" spans="1:29" ht="39" customHeight="1" thickBot="1">
      <c r="A107" s="3099"/>
      <c r="B107" s="3096"/>
      <c r="C107" s="3096"/>
      <c r="D107" s="3096"/>
      <c r="E107" s="3093"/>
      <c r="F107" s="1464" t="s">
        <v>1099</v>
      </c>
      <c r="G107" s="1544">
        <v>16</v>
      </c>
      <c r="H107" s="1566">
        <v>4</v>
      </c>
      <c r="I107" s="979">
        <v>4</v>
      </c>
      <c r="J107" s="979">
        <v>4</v>
      </c>
      <c r="K107" s="1567">
        <v>4</v>
      </c>
      <c r="L107" s="1559"/>
      <c r="M107" s="163"/>
      <c r="N107" s="163"/>
      <c r="O107" s="163"/>
      <c r="P107" s="53">
        <f t="shared" si="6"/>
        <v>0</v>
      </c>
      <c r="Q107" s="525"/>
      <c r="R107" s="1443">
        <v>10000</v>
      </c>
      <c r="S107" s="1451"/>
      <c r="T107" s="1445">
        <f t="shared" si="5"/>
        <v>10000</v>
      </c>
      <c r="U107" s="525"/>
      <c r="V107" s="190"/>
      <c r="W107" s="26"/>
      <c r="X107" s="26"/>
      <c r="Y107" s="191"/>
      <c r="AA107" s="188"/>
      <c r="AB107" s="189"/>
      <c r="AC107" s="1442"/>
    </row>
    <row r="108" spans="1:29" ht="36.75" customHeight="1" thickBot="1">
      <c r="A108" s="3099"/>
      <c r="B108" s="3096"/>
      <c r="C108" s="3096"/>
      <c r="D108" s="3096"/>
      <c r="E108" s="3093"/>
      <c r="F108" s="1464" t="s">
        <v>1100</v>
      </c>
      <c r="G108" s="1544">
        <v>4</v>
      </c>
      <c r="H108" s="1566">
        <v>1</v>
      </c>
      <c r="I108" s="979">
        <v>1</v>
      </c>
      <c r="J108" s="979">
        <v>1</v>
      </c>
      <c r="K108" s="1567">
        <v>1</v>
      </c>
      <c r="L108" s="1559"/>
      <c r="M108" s="163"/>
      <c r="N108" s="163"/>
      <c r="O108" s="163"/>
      <c r="P108" s="53">
        <f t="shared" si="6"/>
        <v>0</v>
      </c>
      <c r="Q108" s="525"/>
      <c r="R108" s="1443">
        <v>10000</v>
      </c>
      <c r="S108" s="1451"/>
      <c r="T108" s="1445">
        <f t="shared" si="5"/>
        <v>10000</v>
      </c>
      <c r="U108" s="525"/>
      <c r="V108" s="192"/>
      <c r="W108" s="83"/>
      <c r="X108" s="83"/>
      <c r="Y108" s="193"/>
      <c r="Z108" s="1"/>
      <c r="AA108" s="1216"/>
      <c r="AB108" s="1218"/>
      <c r="AC108" s="1442"/>
    </row>
    <row r="109" spans="1:29" ht="46.5" customHeight="1" thickBot="1">
      <c r="A109" s="3099"/>
      <c r="B109" s="3096"/>
      <c r="C109" s="3096"/>
      <c r="D109" s="3096"/>
      <c r="E109" s="3093"/>
      <c r="F109" s="1464" t="s">
        <v>1101</v>
      </c>
      <c r="G109" s="1539">
        <v>1</v>
      </c>
      <c r="H109" s="1566">
        <v>1</v>
      </c>
      <c r="I109" s="979"/>
      <c r="J109" s="979"/>
      <c r="K109" s="1567"/>
      <c r="L109" s="1559"/>
      <c r="M109" s="163"/>
      <c r="N109" s="163"/>
      <c r="O109" s="163"/>
      <c r="P109" s="53">
        <f t="shared" si="6"/>
        <v>0</v>
      </c>
      <c r="Q109" s="525"/>
      <c r="R109" s="1443">
        <v>30000</v>
      </c>
      <c r="S109" s="1451"/>
      <c r="T109" s="1445">
        <f t="shared" si="5"/>
        <v>30000</v>
      </c>
      <c r="U109" s="525"/>
      <c r="V109" s="1526"/>
      <c r="W109" s="83"/>
      <c r="X109" s="83"/>
      <c r="Y109" s="193"/>
      <c r="Z109" s="1524"/>
      <c r="AA109" s="83"/>
      <c r="AB109" s="1430"/>
      <c r="AC109" s="1442"/>
    </row>
    <row r="110" spans="1:29" s="1453" customFormat="1" ht="60" customHeight="1" thickBot="1">
      <c r="A110" s="3099"/>
      <c r="B110" s="3096"/>
      <c r="C110" s="3096"/>
      <c r="D110" s="3096"/>
      <c r="E110" s="3093"/>
      <c r="F110" s="1464" t="s">
        <v>1102</v>
      </c>
      <c r="G110" s="1544">
        <v>10</v>
      </c>
      <c r="H110" s="1566">
        <v>2</v>
      </c>
      <c r="I110" s="979">
        <v>2</v>
      </c>
      <c r="J110" s="979">
        <v>3</v>
      </c>
      <c r="K110" s="1567">
        <v>3</v>
      </c>
      <c r="L110" s="1559"/>
      <c r="M110" s="163"/>
      <c r="N110" s="163"/>
      <c r="O110" s="163"/>
      <c r="P110" s="53">
        <f t="shared" si="6"/>
        <v>0</v>
      </c>
      <c r="Q110" s="525"/>
      <c r="R110" s="1443">
        <v>35000</v>
      </c>
      <c r="S110" s="1451"/>
      <c r="T110" s="1445">
        <f t="shared" si="5"/>
        <v>35000</v>
      </c>
      <c r="U110" s="525"/>
      <c r="V110" s="1526"/>
      <c r="W110" s="83"/>
      <c r="X110" s="83"/>
      <c r="Y110" s="193"/>
      <c r="Z110" s="1524"/>
      <c r="AA110" s="83"/>
      <c r="AB110" s="1430"/>
      <c r="AC110" s="1442"/>
    </row>
    <row r="111" spans="1:29" s="1453" customFormat="1" ht="46.05" customHeight="1" thickBot="1">
      <c r="A111" s="3099"/>
      <c r="B111" s="3096"/>
      <c r="C111" s="3096"/>
      <c r="D111" s="3096"/>
      <c r="E111" s="3093"/>
      <c r="F111" s="1464" t="s">
        <v>1103</v>
      </c>
      <c r="G111" s="1544">
        <v>1</v>
      </c>
      <c r="H111" s="1566"/>
      <c r="I111" s="979"/>
      <c r="J111" s="979">
        <v>1</v>
      </c>
      <c r="K111" s="1567"/>
      <c r="L111" s="1559"/>
      <c r="M111" s="163"/>
      <c r="N111" s="163"/>
      <c r="O111" s="163"/>
      <c r="P111" s="53">
        <f t="shared" si="6"/>
        <v>0</v>
      </c>
      <c r="Q111" s="525"/>
      <c r="R111" s="1443">
        <v>35000</v>
      </c>
      <c r="S111" s="1451"/>
      <c r="T111" s="1445">
        <f t="shared" si="5"/>
        <v>35000</v>
      </c>
      <c r="U111" s="525"/>
      <c r="V111" s="1526"/>
      <c r="W111" s="83"/>
      <c r="X111" s="83"/>
      <c r="Y111" s="193"/>
      <c r="Z111" s="1524"/>
      <c r="AA111" s="83"/>
      <c r="AB111" s="1430"/>
      <c r="AC111" s="1442"/>
    </row>
    <row r="112" spans="1:29" ht="46.95" customHeight="1">
      <c r="A112" s="3099"/>
      <c r="B112" s="3096"/>
      <c r="C112" s="3096"/>
      <c r="D112" s="3096"/>
      <c r="E112" s="3093"/>
      <c r="F112" s="1455" t="s">
        <v>1104</v>
      </c>
      <c r="G112" s="1538">
        <v>1</v>
      </c>
      <c r="H112" s="1566"/>
      <c r="I112" s="979">
        <v>1</v>
      </c>
      <c r="J112" s="979"/>
      <c r="K112" s="1567"/>
      <c r="L112" s="1559"/>
      <c r="M112" s="163"/>
      <c r="N112" s="163"/>
      <c r="O112" s="163"/>
      <c r="P112" s="53">
        <f t="shared" si="6"/>
        <v>0</v>
      </c>
      <c r="Q112" s="525"/>
      <c r="R112" s="1443">
        <v>32000</v>
      </c>
      <c r="S112" s="1451"/>
      <c r="T112" s="1445">
        <f t="shared" si="5"/>
        <v>32000</v>
      </c>
      <c r="U112" s="525"/>
      <c r="V112" s="1526"/>
      <c r="W112" s="83"/>
      <c r="X112" s="83"/>
      <c r="Y112" s="193"/>
      <c r="Z112" s="1524"/>
      <c r="AA112" s="83"/>
      <c r="AB112" s="1430"/>
      <c r="AC112" s="1442"/>
    </row>
    <row r="113" spans="1:38" s="1453" customFormat="1" ht="45.45" customHeight="1" thickBot="1">
      <c r="A113" s="3099"/>
      <c r="B113" s="3096"/>
      <c r="C113" s="3096"/>
      <c r="D113" s="3096"/>
      <c r="E113" s="3093"/>
      <c r="F113" s="1464" t="s">
        <v>1105</v>
      </c>
      <c r="G113" s="1544">
        <v>1</v>
      </c>
      <c r="H113" s="1566"/>
      <c r="I113" s="979"/>
      <c r="J113" s="979"/>
      <c r="K113" s="1567">
        <v>1</v>
      </c>
      <c r="L113" s="1559"/>
      <c r="M113" s="163"/>
      <c r="N113" s="163"/>
      <c r="O113" s="163"/>
      <c r="P113" s="53">
        <f t="shared" si="6"/>
        <v>0</v>
      </c>
      <c r="Q113" s="525"/>
      <c r="R113" s="1443">
        <v>45000</v>
      </c>
      <c r="S113" s="1451"/>
      <c r="T113" s="1445">
        <f t="shared" si="5"/>
        <v>45000</v>
      </c>
      <c r="U113" s="525"/>
      <c r="V113" s="1527"/>
      <c r="W113" s="83"/>
      <c r="X113" s="83"/>
      <c r="Y113" s="193"/>
      <c r="Z113" s="1524"/>
      <c r="AA113" s="83"/>
      <c r="AB113" s="1430"/>
      <c r="AC113" s="525"/>
      <c r="AD113" s="525"/>
      <c r="AE113" s="525"/>
      <c r="AF113" s="525"/>
      <c r="AG113" s="525"/>
      <c r="AH113" s="525"/>
      <c r="AI113" s="525"/>
      <c r="AJ113" s="525"/>
      <c r="AK113" s="525"/>
      <c r="AL113" s="525"/>
    </row>
    <row r="114" spans="1:38" s="1453" customFormat="1" ht="36.75" customHeight="1" thickBot="1">
      <c r="A114" s="3099"/>
      <c r="B114" s="3096"/>
      <c r="C114" s="3096"/>
      <c r="D114" s="3096"/>
      <c r="E114" s="3093"/>
      <c r="F114" s="1464" t="s">
        <v>1106</v>
      </c>
      <c r="G114" s="1544">
        <v>1</v>
      </c>
      <c r="H114" s="1566">
        <v>1</v>
      </c>
      <c r="I114" s="979"/>
      <c r="J114" s="979"/>
      <c r="K114" s="1567"/>
      <c r="L114" s="1559"/>
      <c r="M114" s="163"/>
      <c r="N114" s="163"/>
      <c r="O114" s="163"/>
      <c r="P114" s="53">
        <f t="shared" si="6"/>
        <v>0</v>
      </c>
      <c r="Q114" s="525"/>
      <c r="R114" s="1443">
        <v>3000</v>
      </c>
      <c r="S114" s="1451"/>
      <c r="T114" s="1445">
        <f t="shared" si="5"/>
        <v>3000</v>
      </c>
      <c r="U114" s="525"/>
      <c r="V114" s="1527"/>
      <c r="W114" s="83"/>
      <c r="X114" s="83"/>
      <c r="Y114" s="193"/>
      <c r="Z114" s="1281"/>
      <c r="AA114" s="1281"/>
      <c r="AB114" s="1281"/>
      <c r="AC114" s="525"/>
      <c r="AD114" s="525"/>
      <c r="AE114" s="525"/>
      <c r="AF114" s="525"/>
      <c r="AG114" s="525"/>
      <c r="AH114" s="525"/>
      <c r="AI114" s="525"/>
      <c r="AJ114" s="525"/>
      <c r="AK114" s="525"/>
      <c r="AL114" s="525"/>
    </row>
    <row r="115" spans="1:38" s="1453" customFormat="1" ht="36.75" customHeight="1" thickBot="1">
      <c r="A115" s="3099"/>
      <c r="B115" s="3096"/>
      <c r="C115" s="3096"/>
      <c r="D115" s="3096"/>
      <c r="E115" s="3093"/>
      <c r="F115" s="1463" t="s">
        <v>1107</v>
      </c>
      <c r="G115" s="1542">
        <v>4</v>
      </c>
      <c r="H115" s="1566">
        <v>1</v>
      </c>
      <c r="I115" s="979">
        <v>1</v>
      </c>
      <c r="J115" s="979">
        <v>1</v>
      </c>
      <c r="K115" s="1567">
        <v>1</v>
      </c>
      <c r="L115" s="1559"/>
      <c r="M115" s="163"/>
      <c r="N115" s="163"/>
      <c r="O115" s="163"/>
      <c r="P115" s="53">
        <f t="shared" si="6"/>
        <v>0</v>
      </c>
      <c r="Q115" s="525"/>
      <c r="R115" s="1443">
        <v>12000</v>
      </c>
      <c r="S115" s="1451"/>
      <c r="T115" s="1445">
        <f t="shared" si="5"/>
        <v>12000</v>
      </c>
      <c r="U115" s="525"/>
      <c r="V115" s="192"/>
      <c r="W115" s="83"/>
      <c r="X115" s="83"/>
      <c r="Y115" s="193"/>
      <c r="Z115" s="1"/>
      <c r="AA115" s="1356"/>
      <c r="AB115" s="1525"/>
      <c r="AC115" s="525"/>
      <c r="AD115" s="525"/>
      <c r="AE115" s="525"/>
      <c r="AF115" s="525"/>
      <c r="AG115" s="525"/>
      <c r="AH115" s="525"/>
      <c r="AI115" s="525"/>
      <c r="AJ115" s="525"/>
      <c r="AK115" s="525"/>
      <c r="AL115" s="525"/>
    </row>
    <row r="116" spans="1:38" s="1453" customFormat="1" ht="36.75" customHeight="1" thickBot="1">
      <c r="A116" s="3099"/>
      <c r="B116" s="3096"/>
      <c r="C116" s="3096"/>
      <c r="D116" s="3096"/>
      <c r="E116" s="3093"/>
      <c r="F116" s="1455" t="s">
        <v>1108</v>
      </c>
      <c r="G116" s="1538">
        <v>4</v>
      </c>
      <c r="H116" s="1566">
        <v>1</v>
      </c>
      <c r="I116" s="979">
        <v>1</v>
      </c>
      <c r="J116" s="979">
        <v>1</v>
      </c>
      <c r="K116" s="1567">
        <v>1</v>
      </c>
      <c r="L116" s="1559"/>
      <c r="M116" s="163"/>
      <c r="N116" s="163"/>
      <c r="O116" s="163"/>
      <c r="P116" s="53">
        <f t="shared" si="6"/>
        <v>0</v>
      </c>
      <c r="Q116" s="525"/>
      <c r="R116" s="1443">
        <v>5000</v>
      </c>
      <c r="S116" s="1451"/>
      <c r="T116" s="1445">
        <f t="shared" si="5"/>
        <v>5000</v>
      </c>
      <c r="U116" s="525"/>
      <c r="V116" s="190"/>
      <c r="W116" s="26"/>
      <c r="X116" s="26"/>
      <c r="Y116" s="191"/>
      <c r="Z116"/>
      <c r="AA116" s="188"/>
      <c r="AB116" s="189"/>
      <c r="AC116" s="525"/>
      <c r="AD116" s="525"/>
      <c r="AE116" s="525"/>
      <c r="AF116" s="525"/>
      <c r="AG116" s="525"/>
      <c r="AH116" s="525"/>
      <c r="AI116" s="525"/>
      <c r="AJ116" s="525"/>
      <c r="AK116" s="525"/>
      <c r="AL116" s="525"/>
    </row>
    <row r="117" spans="1:38" s="1453" customFormat="1" ht="36.75" customHeight="1" thickBot="1">
      <c r="A117" s="3099"/>
      <c r="B117" s="3096"/>
      <c r="C117" s="3096"/>
      <c r="D117" s="3096"/>
      <c r="E117" s="3093"/>
      <c r="F117" s="1455" t="s">
        <v>1109</v>
      </c>
      <c r="G117" s="1538">
        <v>1</v>
      </c>
      <c r="H117" s="1566"/>
      <c r="I117" s="979"/>
      <c r="J117" s="979"/>
      <c r="K117" s="1567">
        <v>1</v>
      </c>
      <c r="L117" s="1559"/>
      <c r="M117" s="163"/>
      <c r="N117" s="163"/>
      <c r="O117" s="163"/>
      <c r="P117" s="53">
        <f t="shared" si="6"/>
        <v>0</v>
      </c>
      <c r="Q117" s="525"/>
      <c r="R117" s="1443">
        <v>120000</v>
      </c>
      <c r="S117" s="1459">
        <v>75000</v>
      </c>
      <c r="T117" s="1445">
        <f t="shared" si="5"/>
        <v>45000</v>
      </c>
      <c r="U117" s="525"/>
      <c r="V117" s="190"/>
      <c r="W117" s="26"/>
      <c r="X117" s="26"/>
      <c r="Y117" s="191"/>
      <c r="Z117"/>
      <c r="AA117" s="188"/>
      <c r="AB117" s="189"/>
      <c r="AC117" s="525"/>
      <c r="AD117" s="525"/>
      <c r="AE117" s="525"/>
      <c r="AF117" s="525"/>
      <c r="AG117" s="525"/>
      <c r="AH117" s="525"/>
      <c r="AI117" s="525"/>
      <c r="AJ117" s="525"/>
      <c r="AK117" s="525"/>
      <c r="AL117" s="525"/>
    </row>
    <row r="118" spans="1:38" s="1453" customFormat="1" ht="36.75" customHeight="1" thickBot="1">
      <c r="A118" s="1465"/>
      <c r="B118" s="3096"/>
      <c r="C118" s="3096"/>
      <c r="D118" s="3096"/>
      <c r="E118" s="3093"/>
      <c r="F118" s="1455" t="s">
        <v>1110</v>
      </c>
      <c r="G118" s="1538">
        <v>1</v>
      </c>
      <c r="H118" s="1566"/>
      <c r="I118" s="979">
        <v>1</v>
      </c>
      <c r="J118" s="979"/>
      <c r="K118" s="1567"/>
      <c r="L118" s="1559"/>
      <c r="M118" s="163"/>
      <c r="N118" s="163"/>
      <c r="O118" s="163"/>
      <c r="P118" s="53">
        <f t="shared" si="6"/>
        <v>0</v>
      </c>
      <c r="Q118" s="525"/>
      <c r="R118" s="1443">
        <v>20000</v>
      </c>
      <c r="S118" s="1459">
        <v>15000</v>
      </c>
      <c r="T118" s="1445">
        <f t="shared" si="5"/>
        <v>5000</v>
      </c>
      <c r="U118" s="525"/>
      <c r="V118" s="190"/>
      <c r="W118" s="26"/>
      <c r="X118" s="26"/>
      <c r="Y118" s="191"/>
      <c r="Z118"/>
      <c r="AA118" s="188"/>
      <c r="AB118" s="189"/>
      <c r="AC118" s="525"/>
      <c r="AD118" s="525"/>
      <c r="AE118" s="525"/>
      <c r="AF118" s="525"/>
      <c r="AG118" s="525"/>
      <c r="AH118" s="525"/>
      <c r="AI118" s="525"/>
      <c r="AJ118" s="525"/>
      <c r="AK118" s="525"/>
      <c r="AL118" s="525"/>
    </row>
    <row r="119" spans="1:38" s="1453" customFormat="1" ht="36.75" customHeight="1" thickBot="1">
      <c r="A119" s="1466"/>
      <c r="B119" s="3097"/>
      <c r="C119" s="3097"/>
      <c r="D119" s="3097"/>
      <c r="E119" s="2557"/>
      <c r="F119" s="1455" t="s">
        <v>1111</v>
      </c>
      <c r="G119" s="1538">
        <v>6</v>
      </c>
      <c r="H119" s="1566">
        <v>1</v>
      </c>
      <c r="I119" s="979">
        <v>2</v>
      </c>
      <c r="J119" s="979">
        <v>2</v>
      </c>
      <c r="K119" s="1567">
        <v>1</v>
      </c>
      <c r="L119" s="1559"/>
      <c r="M119" s="163"/>
      <c r="N119" s="163"/>
      <c r="O119" s="163"/>
      <c r="P119" s="53">
        <f t="shared" si="6"/>
        <v>0</v>
      </c>
      <c r="Q119" s="525"/>
      <c r="R119" s="1443">
        <v>30000</v>
      </c>
      <c r="S119" s="1459">
        <v>21000</v>
      </c>
      <c r="T119" s="1445">
        <f t="shared" si="5"/>
        <v>9000</v>
      </c>
      <c r="U119" s="525"/>
      <c r="V119" s="190"/>
      <c r="W119" s="26"/>
      <c r="X119" s="26"/>
      <c r="Y119" s="191"/>
      <c r="Z119"/>
      <c r="AA119" s="188"/>
      <c r="AB119" s="189"/>
      <c r="AC119" s="525"/>
      <c r="AD119" s="525"/>
      <c r="AE119" s="525"/>
      <c r="AF119" s="525"/>
      <c r="AG119" s="525"/>
      <c r="AH119" s="525"/>
      <c r="AI119" s="525"/>
      <c r="AJ119" s="525"/>
      <c r="AK119" s="525"/>
      <c r="AL119" s="525"/>
    </row>
    <row r="120" spans="1:38" s="158" customFormat="1" ht="16.95" customHeight="1" thickBot="1">
      <c r="A120" s="575"/>
      <c r="B120" s="576"/>
      <c r="C120" s="576"/>
      <c r="D120" s="576"/>
      <c r="E120" s="576"/>
      <c r="F120" s="1514"/>
      <c r="G120" s="1545"/>
      <c r="H120" s="1574"/>
      <c r="I120" s="1015"/>
      <c r="J120" s="1015"/>
      <c r="K120" s="1575"/>
      <c r="L120" s="1563"/>
      <c r="M120" s="100"/>
      <c r="N120" s="100"/>
      <c r="O120" s="100"/>
      <c r="P120" s="182"/>
      <c r="Q120" s="576"/>
      <c r="R120" s="1515"/>
      <c r="S120" s="1516"/>
      <c r="T120" s="1517">
        <f t="shared" si="5"/>
        <v>0</v>
      </c>
      <c r="U120" s="576"/>
      <c r="V120" s="194"/>
      <c r="W120" s="301"/>
      <c r="X120" s="301"/>
      <c r="Y120" s="195"/>
      <c r="AA120" s="1284"/>
      <c r="AB120" s="1286"/>
      <c r="AC120" s="576"/>
      <c r="AD120" s="576"/>
      <c r="AE120" s="576"/>
      <c r="AF120" s="576"/>
      <c r="AG120" s="576"/>
      <c r="AH120" s="576"/>
      <c r="AI120" s="576"/>
      <c r="AJ120" s="576"/>
      <c r="AK120" s="576"/>
      <c r="AL120" s="576"/>
    </row>
    <row r="121" spans="1:38" s="1453" customFormat="1" ht="36.75" hidden="1" customHeight="1">
      <c r="A121" s="3095" t="s">
        <v>1112</v>
      </c>
      <c r="B121" s="3098" t="s">
        <v>117</v>
      </c>
      <c r="C121" s="3100" t="s">
        <v>118</v>
      </c>
      <c r="D121" s="3102">
        <v>0.72</v>
      </c>
      <c r="E121" s="3103">
        <v>0.95</v>
      </c>
      <c r="F121" s="1467"/>
      <c r="G121" s="1551"/>
      <c r="H121" s="1566"/>
      <c r="I121" s="979"/>
      <c r="J121" s="979"/>
      <c r="K121" s="1567"/>
      <c r="L121" s="1559"/>
      <c r="M121" s="163"/>
      <c r="N121" s="163"/>
      <c r="O121" s="163"/>
      <c r="P121" s="53"/>
      <c r="Q121" s="1435"/>
      <c r="R121" s="1468"/>
      <c r="S121" s="1469"/>
      <c r="T121" s="1445">
        <f t="shared" si="5"/>
        <v>0</v>
      </c>
      <c r="U121" s="1435"/>
      <c r="V121" s="190"/>
      <c r="W121" s="26"/>
      <c r="X121" s="26"/>
      <c r="Y121" s="191"/>
      <c r="Z121"/>
      <c r="AA121" s="188"/>
      <c r="AB121" s="189"/>
      <c r="AC121" s="1435"/>
      <c r="AD121" s="1435"/>
      <c r="AE121" s="1435"/>
      <c r="AF121" s="1435"/>
      <c r="AG121" s="1435"/>
      <c r="AH121" s="1435"/>
      <c r="AI121" s="1435"/>
      <c r="AJ121" s="1435"/>
      <c r="AK121" s="1435"/>
      <c r="AL121" s="525"/>
    </row>
    <row r="122" spans="1:38" s="1453" customFormat="1" ht="36.75" hidden="1" customHeight="1">
      <c r="A122" s="3096"/>
      <c r="B122" s="3099"/>
      <c r="C122" s="3096"/>
      <c r="D122" s="3096"/>
      <c r="E122" s="3104"/>
      <c r="F122" s="1467"/>
      <c r="G122" s="1551"/>
      <c r="H122" s="1566"/>
      <c r="I122" s="979"/>
      <c r="J122" s="979"/>
      <c r="K122" s="1567"/>
      <c r="L122" s="1559"/>
      <c r="M122" s="163"/>
      <c r="N122" s="163"/>
      <c r="O122" s="163"/>
      <c r="P122" s="53"/>
      <c r="Q122" s="1435"/>
      <c r="R122" s="1470"/>
      <c r="S122" s="1469"/>
      <c r="T122" s="1445">
        <f t="shared" si="5"/>
        <v>0</v>
      </c>
      <c r="U122" s="1435"/>
      <c r="V122" s="190"/>
      <c r="W122" s="26"/>
      <c r="X122" s="26"/>
      <c r="Y122" s="191"/>
      <c r="Z122"/>
      <c r="AA122" s="188"/>
      <c r="AB122" s="189"/>
      <c r="AC122" s="1435"/>
      <c r="AD122" s="1435"/>
      <c r="AE122" s="1435"/>
      <c r="AF122" s="1435"/>
      <c r="AG122" s="1435"/>
      <c r="AH122" s="1435"/>
      <c r="AI122" s="1435"/>
      <c r="AJ122" s="1435"/>
      <c r="AK122" s="1435"/>
      <c r="AL122" s="1435"/>
    </row>
    <row r="123" spans="1:38" s="1453" customFormat="1" ht="36.75" hidden="1" customHeight="1">
      <c r="A123" s="3096"/>
      <c r="B123" s="3099"/>
      <c r="C123" s="3096"/>
      <c r="D123" s="3096"/>
      <c r="E123" s="3104"/>
      <c r="F123" s="1467"/>
      <c r="G123" s="1551"/>
      <c r="H123" s="1566"/>
      <c r="I123" s="979"/>
      <c r="J123" s="979"/>
      <c r="K123" s="1567"/>
      <c r="L123" s="1559"/>
      <c r="M123" s="163"/>
      <c r="N123" s="163"/>
      <c r="O123" s="163"/>
      <c r="P123" s="53"/>
      <c r="Q123" s="1435"/>
      <c r="R123" s="1468"/>
      <c r="S123" s="1469"/>
      <c r="T123" s="1445">
        <f t="shared" si="5"/>
        <v>0</v>
      </c>
      <c r="U123" s="1435"/>
      <c r="V123" s="190"/>
      <c r="W123" s="26"/>
      <c r="X123" s="26"/>
      <c r="Y123" s="191"/>
      <c r="Z123"/>
      <c r="AA123" s="188"/>
      <c r="AB123" s="189"/>
      <c r="AC123" s="1435"/>
      <c r="AD123" s="1435"/>
      <c r="AE123" s="1435"/>
      <c r="AF123" s="1435"/>
      <c r="AG123" s="1435"/>
      <c r="AH123" s="1435"/>
      <c r="AI123" s="1435"/>
      <c r="AJ123" s="1435"/>
      <c r="AK123" s="1435"/>
      <c r="AL123" s="1435"/>
    </row>
    <row r="124" spans="1:38" s="1453" customFormat="1" ht="36.75" hidden="1" customHeight="1" thickBot="1">
      <c r="A124" s="3096"/>
      <c r="B124" s="2617"/>
      <c r="C124" s="3101"/>
      <c r="D124" s="3101"/>
      <c r="E124" s="3105"/>
      <c r="F124" s="1488"/>
      <c r="G124" s="1552"/>
      <c r="H124" s="1566"/>
      <c r="I124" s="979"/>
      <c r="J124" s="979"/>
      <c r="K124" s="1567"/>
      <c r="L124" s="1559"/>
      <c r="M124" s="163"/>
      <c r="N124" s="163"/>
      <c r="O124" s="163"/>
      <c r="P124" s="53"/>
      <c r="Q124" s="1435"/>
      <c r="R124" s="1468"/>
      <c r="S124" s="1469"/>
      <c r="T124" s="1445">
        <f t="shared" si="5"/>
        <v>0</v>
      </c>
      <c r="U124" s="1435"/>
      <c r="V124" s="190"/>
      <c r="W124" s="26"/>
      <c r="X124" s="26"/>
      <c r="Y124" s="191"/>
      <c r="Z124"/>
      <c r="AA124" s="188"/>
      <c r="AB124" s="189"/>
      <c r="AC124" s="1435"/>
      <c r="AD124" s="1435"/>
      <c r="AE124" s="1435"/>
      <c r="AF124" s="1435"/>
      <c r="AG124" s="1435"/>
      <c r="AH124" s="1435"/>
      <c r="AI124" s="1435"/>
      <c r="AJ124" s="1435"/>
      <c r="AK124" s="1435"/>
      <c r="AL124" s="1435"/>
    </row>
    <row r="125" spans="1:38" s="1453" customFormat="1" ht="36.75" hidden="1" customHeight="1">
      <c r="A125" s="3096"/>
      <c r="B125" s="3098" t="s">
        <v>119</v>
      </c>
      <c r="C125" s="3106" t="s">
        <v>120</v>
      </c>
      <c r="D125" s="3107">
        <v>0.7</v>
      </c>
      <c r="E125" s="3108">
        <v>0.95</v>
      </c>
      <c r="F125" s="1489" t="s">
        <v>598</v>
      </c>
      <c r="G125" s="1553"/>
      <c r="H125" s="1566"/>
      <c r="I125" s="979"/>
      <c r="J125" s="979"/>
      <c r="K125" s="1567"/>
      <c r="L125" s="1559"/>
      <c r="M125" s="163"/>
      <c r="N125" s="163"/>
      <c r="O125" s="163"/>
      <c r="P125" s="53"/>
      <c r="Q125" s="1435"/>
      <c r="R125" s="1470"/>
      <c r="S125" s="1469"/>
      <c r="T125" s="1445">
        <f t="shared" si="5"/>
        <v>0</v>
      </c>
      <c r="U125" s="1435"/>
      <c r="V125" s="190"/>
      <c r="W125" s="26"/>
      <c r="X125" s="26"/>
      <c r="Y125" s="191"/>
      <c r="Z125"/>
      <c r="AA125" s="188"/>
      <c r="AB125" s="189"/>
      <c r="AC125" s="1435"/>
      <c r="AD125" s="1435"/>
      <c r="AE125" s="1435"/>
      <c r="AF125" s="1435"/>
      <c r="AG125" s="1435"/>
      <c r="AH125" s="1435"/>
      <c r="AI125" s="1435"/>
      <c r="AJ125" s="1435"/>
      <c r="AK125" s="1435"/>
      <c r="AL125" s="1435"/>
    </row>
    <row r="126" spans="1:38" s="1453" customFormat="1" ht="36.75" hidden="1" customHeight="1">
      <c r="A126" s="3096"/>
      <c r="B126" s="3099"/>
      <c r="C126" s="3096"/>
      <c r="D126" s="3096"/>
      <c r="E126" s="3104"/>
      <c r="F126" s="1467"/>
      <c r="G126" s="1551"/>
      <c r="H126" s="1566"/>
      <c r="I126" s="979"/>
      <c r="J126" s="979"/>
      <c r="K126" s="1567"/>
      <c r="L126" s="1559"/>
      <c r="M126" s="163"/>
      <c r="N126" s="163"/>
      <c r="O126" s="163"/>
      <c r="P126" s="53"/>
      <c r="Q126" s="1435"/>
      <c r="R126" s="1468"/>
      <c r="S126" s="1469"/>
      <c r="T126" s="1445">
        <f t="shared" si="5"/>
        <v>0</v>
      </c>
      <c r="U126" s="1435"/>
      <c r="V126" s="190"/>
      <c r="W126" s="26"/>
      <c r="X126" s="26"/>
      <c r="Y126" s="191"/>
      <c r="Z126"/>
      <c r="AA126" s="188"/>
      <c r="AB126" s="189"/>
      <c r="AC126" s="1435"/>
      <c r="AD126" s="1435"/>
      <c r="AE126" s="1435"/>
      <c r="AF126" s="1435"/>
      <c r="AG126" s="1435"/>
      <c r="AH126" s="1435"/>
      <c r="AI126" s="1435"/>
      <c r="AJ126" s="1435"/>
      <c r="AK126" s="1435"/>
      <c r="AL126" s="1435"/>
    </row>
    <row r="127" spans="1:38" s="1453" customFormat="1" ht="36.75" hidden="1" customHeight="1">
      <c r="A127" s="3096"/>
      <c r="B127" s="3099"/>
      <c r="C127" s="3096"/>
      <c r="D127" s="3096"/>
      <c r="E127" s="3104"/>
      <c r="F127" s="1467"/>
      <c r="G127" s="1551"/>
      <c r="H127" s="1566"/>
      <c r="I127" s="979"/>
      <c r="J127" s="979"/>
      <c r="K127" s="1567"/>
      <c r="L127" s="1559"/>
      <c r="M127" s="163"/>
      <c r="N127" s="163"/>
      <c r="O127" s="163"/>
      <c r="P127" s="53"/>
      <c r="Q127" s="1435"/>
      <c r="R127" s="1468"/>
      <c r="S127" s="1469"/>
      <c r="T127" s="1445">
        <f t="shared" si="5"/>
        <v>0</v>
      </c>
      <c r="U127" s="1435"/>
      <c r="V127" s="190"/>
      <c r="W127" s="26"/>
      <c r="X127" s="26"/>
      <c r="Y127" s="191"/>
      <c r="Z127"/>
      <c r="AA127" s="188"/>
      <c r="AB127" s="189"/>
      <c r="AC127" s="1435"/>
      <c r="AD127" s="1435"/>
      <c r="AE127" s="1435"/>
      <c r="AF127" s="1435"/>
      <c r="AG127" s="1435"/>
      <c r="AH127" s="1435"/>
      <c r="AI127" s="1435"/>
      <c r="AJ127" s="1435"/>
      <c r="AK127" s="1435"/>
      <c r="AL127" s="1435"/>
    </row>
    <row r="128" spans="1:38" s="1453" customFormat="1" ht="36" hidden="1" customHeight="1" thickBot="1">
      <c r="A128" s="3096"/>
      <c r="B128" s="2617"/>
      <c r="C128" s="3101"/>
      <c r="D128" s="3101"/>
      <c r="E128" s="3105"/>
      <c r="F128" s="1488"/>
      <c r="G128" s="1552"/>
      <c r="H128" s="1566"/>
      <c r="I128" s="979"/>
      <c r="J128" s="979"/>
      <c r="K128" s="1567"/>
      <c r="L128" s="1559"/>
      <c r="M128" s="163"/>
      <c r="N128" s="163"/>
      <c r="O128" s="163"/>
      <c r="P128" s="53"/>
      <c r="Q128" s="1435"/>
      <c r="R128" s="1468"/>
      <c r="S128" s="1469"/>
      <c r="T128" s="1445">
        <f t="shared" si="5"/>
        <v>0</v>
      </c>
      <c r="U128" s="1435"/>
      <c r="V128" s="190"/>
      <c r="W128" s="26"/>
      <c r="X128" s="26"/>
      <c r="Y128" s="191"/>
      <c r="Z128"/>
      <c r="AA128" s="188"/>
      <c r="AB128" s="189"/>
      <c r="AC128" s="1435"/>
      <c r="AD128" s="1435"/>
      <c r="AE128" s="1435"/>
      <c r="AF128" s="1435"/>
      <c r="AG128" s="1435"/>
      <c r="AH128" s="1435"/>
      <c r="AI128" s="1435"/>
      <c r="AJ128" s="1435"/>
      <c r="AK128" s="1435"/>
      <c r="AL128" s="1435"/>
    </row>
    <row r="129" spans="1:38" s="1453" customFormat="1" ht="28.05" customHeight="1" thickBot="1">
      <c r="A129" s="3096"/>
      <c r="B129" s="2696" t="s">
        <v>121</v>
      </c>
      <c r="C129" s="2633" t="s">
        <v>122</v>
      </c>
      <c r="D129" s="2622">
        <v>0.31</v>
      </c>
      <c r="E129" s="2564" t="s">
        <v>123</v>
      </c>
      <c r="F129" s="1490" t="s">
        <v>1113</v>
      </c>
      <c r="G129" s="1554">
        <v>4</v>
      </c>
      <c r="H129" s="1566">
        <v>1</v>
      </c>
      <c r="I129" s="979">
        <v>1</v>
      </c>
      <c r="J129" s="979">
        <v>1</v>
      </c>
      <c r="K129" s="1567">
        <v>1</v>
      </c>
      <c r="L129" s="1559"/>
      <c r="M129" s="163"/>
      <c r="N129" s="163"/>
      <c r="O129" s="163"/>
      <c r="P129" s="53">
        <f t="shared" si="6"/>
        <v>0</v>
      </c>
      <c r="Q129" s="1435"/>
      <c r="R129" s="1468"/>
      <c r="S129" s="1469"/>
      <c r="T129" s="1445">
        <f t="shared" si="5"/>
        <v>0</v>
      </c>
      <c r="U129" s="1435"/>
      <c r="V129" s="341"/>
      <c r="W129" s="300"/>
      <c r="X129" s="300"/>
      <c r="Y129" s="305"/>
      <c r="Z129"/>
      <c r="AA129" s="188"/>
      <c r="AB129" s="189"/>
      <c r="AC129" s="1435"/>
      <c r="AD129" s="1435"/>
      <c r="AE129" s="1435"/>
      <c r="AF129" s="1435"/>
      <c r="AG129" s="1435"/>
      <c r="AH129" s="1435"/>
      <c r="AI129" s="1435"/>
      <c r="AJ129" s="1435"/>
      <c r="AK129" s="1435"/>
      <c r="AL129" s="1435"/>
    </row>
    <row r="130" spans="1:38" s="1453" customFormat="1" ht="33" customHeight="1" thickBot="1">
      <c r="A130" s="3096"/>
      <c r="B130" s="3099"/>
      <c r="C130" s="3096"/>
      <c r="D130" s="3096"/>
      <c r="E130" s="3104"/>
      <c r="F130" s="1467" t="s">
        <v>1114</v>
      </c>
      <c r="G130" s="1551">
        <v>4</v>
      </c>
      <c r="H130" s="1566">
        <v>1</v>
      </c>
      <c r="I130" s="979">
        <v>1</v>
      </c>
      <c r="J130" s="979">
        <v>1</v>
      </c>
      <c r="K130" s="1567">
        <v>1</v>
      </c>
      <c r="L130" s="1559"/>
      <c r="M130" s="163"/>
      <c r="N130" s="163"/>
      <c r="O130" s="163"/>
      <c r="P130" s="53">
        <f t="shared" si="6"/>
        <v>0</v>
      </c>
      <c r="Q130" s="1435"/>
      <c r="R130" s="1468"/>
      <c r="S130" s="1469"/>
      <c r="T130" s="1445">
        <f t="shared" si="5"/>
        <v>0</v>
      </c>
      <c r="U130" s="1435"/>
      <c r="V130" s="188"/>
      <c r="W130" s="401"/>
      <c r="X130" s="401"/>
      <c r="Y130" s="189"/>
      <c r="Z130"/>
      <c r="AA130" s="188"/>
      <c r="AB130" s="189"/>
      <c r="AC130" s="1435"/>
      <c r="AD130" s="1435"/>
      <c r="AE130" s="1435"/>
      <c r="AF130" s="1435"/>
      <c r="AG130" s="1435"/>
      <c r="AH130" s="1435"/>
      <c r="AI130" s="1435"/>
      <c r="AJ130" s="1435"/>
      <c r="AK130" s="1435"/>
      <c r="AL130" s="1435"/>
    </row>
    <row r="131" spans="1:38" ht="28.05" hidden="1" customHeight="1">
      <c r="A131" s="3096"/>
      <c r="B131" s="3099"/>
      <c r="C131" s="3096"/>
      <c r="D131" s="3096"/>
      <c r="E131" s="3104"/>
      <c r="F131" s="1491"/>
      <c r="G131" s="1551"/>
      <c r="H131" s="1566"/>
      <c r="I131" s="979"/>
      <c r="J131" s="979"/>
      <c r="K131" s="1567"/>
      <c r="L131" s="1559"/>
      <c r="M131" s="163"/>
      <c r="N131" s="163"/>
      <c r="O131" s="163"/>
      <c r="P131" s="53"/>
      <c r="Q131" s="1435"/>
      <c r="R131" s="1443"/>
      <c r="S131" s="1469"/>
      <c r="T131" s="1445">
        <f t="shared" si="5"/>
        <v>0</v>
      </c>
      <c r="U131" s="1435"/>
      <c r="V131" s="188"/>
      <c r="W131" s="401"/>
      <c r="X131" s="401"/>
      <c r="Y131" s="189"/>
      <c r="AA131" s="188"/>
      <c r="AB131" s="189"/>
      <c r="AC131" s="1435"/>
      <c r="AD131" s="1435"/>
      <c r="AE131" s="1435"/>
      <c r="AF131" s="1435"/>
      <c r="AG131" s="1435"/>
      <c r="AH131" s="1435"/>
      <c r="AI131" s="1435"/>
      <c r="AJ131" s="1435"/>
      <c r="AK131" s="1435"/>
      <c r="AL131" s="1435"/>
    </row>
    <row r="132" spans="1:38" s="1453" customFormat="1" ht="40.5" hidden="1" customHeight="1">
      <c r="A132" s="3097"/>
      <c r="B132" s="2617"/>
      <c r="C132" s="3097"/>
      <c r="D132" s="3097"/>
      <c r="E132" s="3109"/>
      <c r="F132" s="1455"/>
      <c r="G132" s="1538"/>
      <c r="H132" s="1566"/>
      <c r="I132" s="979"/>
      <c r="J132" s="979"/>
      <c r="K132" s="1567"/>
      <c r="L132" s="1559"/>
      <c r="M132" s="163"/>
      <c r="N132" s="163"/>
      <c r="O132" s="163"/>
      <c r="P132" s="53"/>
      <c r="Q132" s="525"/>
      <c r="R132" s="1450"/>
      <c r="S132" s="1451"/>
      <c r="T132" s="1445">
        <f t="shared" si="5"/>
        <v>0</v>
      </c>
      <c r="U132" s="525"/>
      <c r="V132" s="188"/>
      <c r="W132" s="401"/>
      <c r="X132" s="401"/>
      <c r="Y132" s="189"/>
      <c r="Z132"/>
      <c r="AA132" s="188"/>
      <c r="AB132" s="189"/>
      <c r="AC132" s="525"/>
      <c r="AD132" s="525"/>
      <c r="AE132" s="525"/>
      <c r="AF132" s="525"/>
      <c r="AG132" s="525"/>
      <c r="AH132" s="525"/>
      <c r="AI132" s="525"/>
      <c r="AJ132" s="525"/>
      <c r="AK132" s="525"/>
      <c r="AL132" s="1435"/>
    </row>
    <row r="133" spans="1:38" s="1521" customFormat="1" ht="12.45" customHeight="1" thickBot="1">
      <c r="A133" s="575"/>
      <c r="B133" s="576"/>
      <c r="C133" s="576"/>
      <c r="D133" s="576"/>
      <c r="E133" s="576"/>
      <c r="F133" s="1514"/>
      <c r="G133" s="1545"/>
      <c r="H133" s="1574"/>
      <c r="I133" s="1015"/>
      <c r="J133" s="1015"/>
      <c r="K133" s="1575"/>
      <c r="L133" s="1563"/>
      <c r="M133" s="100"/>
      <c r="N133" s="100"/>
      <c r="O133" s="100"/>
      <c r="P133" s="182"/>
      <c r="Q133" s="576"/>
      <c r="R133" s="1515"/>
      <c r="S133" s="1516"/>
      <c r="T133" s="1517">
        <f t="shared" si="5"/>
        <v>0</v>
      </c>
      <c r="U133" s="576"/>
      <c r="V133" s="1284"/>
      <c r="W133" s="1285"/>
      <c r="X133" s="1285"/>
      <c r="Y133" s="1286"/>
      <c r="Z133" s="158"/>
      <c r="AA133" s="1284"/>
      <c r="AB133" s="1286"/>
      <c r="AC133" s="576"/>
      <c r="AD133" s="576"/>
      <c r="AE133" s="576"/>
      <c r="AF133" s="576"/>
      <c r="AG133" s="576"/>
      <c r="AH133" s="576"/>
      <c r="AI133" s="576"/>
      <c r="AJ133" s="576"/>
      <c r="AK133" s="576"/>
      <c r="AL133" s="576"/>
    </row>
    <row r="134" spans="1:38" s="964" customFormat="1" ht="58.05" customHeight="1" thickBot="1">
      <c r="A134" s="1266"/>
      <c r="B134" s="2870" t="s">
        <v>859</v>
      </c>
      <c r="C134" s="2871"/>
      <c r="D134" s="963"/>
      <c r="E134" s="1046"/>
      <c r="F134" s="1046" t="s">
        <v>433</v>
      </c>
      <c r="G134" s="1555">
        <v>4</v>
      </c>
      <c r="H134" s="1566">
        <v>1</v>
      </c>
      <c r="I134" s="979">
        <v>1</v>
      </c>
      <c r="J134" s="979">
        <v>1</v>
      </c>
      <c r="K134" s="1567">
        <v>1</v>
      </c>
      <c r="L134" s="1559"/>
      <c r="M134" s="163"/>
      <c r="N134" s="163"/>
      <c r="O134" s="163"/>
      <c r="P134" s="53">
        <f t="shared" ref="P134:P138" si="7">(SUM(L134:O134)/SUM(H134:K134))</f>
        <v>0</v>
      </c>
      <c r="Q134" s="1419"/>
      <c r="R134" s="1048"/>
      <c r="S134" s="1049"/>
      <c r="T134" s="1049"/>
      <c r="U134" s="1427">
        <f t="shared" ref="U134:U138" si="8">S134-T134</f>
        <v>0</v>
      </c>
      <c r="V134" s="188"/>
      <c r="W134" s="401"/>
      <c r="X134" s="401"/>
      <c r="Y134" s="189"/>
      <c r="Z134"/>
      <c r="AA134" s="188"/>
      <c r="AB134" s="189"/>
    </row>
    <row r="135" spans="1:38" s="964" customFormat="1" ht="52.05" customHeight="1">
      <c r="A135" s="1266"/>
      <c r="B135" s="2872" t="s">
        <v>860</v>
      </c>
      <c r="C135" s="2873"/>
      <c r="D135" s="963"/>
      <c r="E135" s="1050"/>
      <c r="F135" s="1050" t="s">
        <v>834</v>
      </c>
      <c r="G135" s="1556">
        <v>4</v>
      </c>
      <c r="H135" s="1566">
        <v>1</v>
      </c>
      <c r="I135" s="1051">
        <v>1</v>
      </c>
      <c r="J135" s="1051">
        <v>1</v>
      </c>
      <c r="K135" s="1567">
        <v>1</v>
      </c>
      <c r="L135" s="1559"/>
      <c r="M135" s="163"/>
      <c r="N135" s="163"/>
      <c r="O135" s="163"/>
      <c r="P135" s="53">
        <f t="shared" si="7"/>
        <v>0</v>
      </c>
      <c r="Q135" s="1420"/>
      <c r="R135" s="1052"/>
      <c r="S135" s="1049"/>
      <c r="T135" s="1049"/>
      <c r="U135" s="1427">
        <f t="shared" si="8"/>
        <v>0</v>
      </c>
      <c r="V135" s="188"/>
      <c r="W135" s="401"/>
      <c r="X135" s="401"/>
      <c r="Y135" s="189"/>
      <c r="Z135"/>
      <c r="AA135" s="188"/>
      <c r="AB135" s="189"/>
    </row>
    <row r="136" spans="1:38" s="964" customFormat="1" ht="52.05" customHeight="1">
      <c r="A136" s="1266"/>
      <c r="B136" s="2872" t="s">
        <v>861</v>
      </c>
      <c r="C136" s="2873"/>
      <c r="D136" s="963"/>
      <c r="E136" s="1053"/>
      <c r="F136" s="1053" t="s">
        <v>437</v>
      </c>
      <c r="G136" s="1557">
        <v>4</v>
      </c>
      <c r="H136" s="1566">
        <v>1</v>
      </c>
      <c r="I136" s="1054">
        <v>1</v>
      </c>
      <c r="J136" s="1054">
        <v>1</v>
      </c>
      <c r="K136" s="1567">
        <v>1</v>
      </c>
      <c r="L136" s="1559"/>
      <c r="M136" s="163"/>
      <c r="N136" s="163"/>
      <c r="O136" s="163"/>
      <c r="P136" s="53">
        <f t="shared" si="7"/>
        <v>0</v>
      </c>
      <c r="Q136" s="1421"/>
      <c r="R136" s="1055">
        <v>220000</v>
      </c>
      <c r="S136" s="1049"/>
      <c r="T136" s="1049">
        <f>R136-S136</f>
        <v>220000</v>
      </c>
      <c r="U136" s="1427"/>
      <c r="V136" s="190"/>
      <c r="W136" s="26"/>
      <c r="X136" s="26"/>
      <c r="Y136" s="191"/>
      <c r="Z136"/>
      <c r="AA136" s="190"/>
      <c r="AB136" s="191"/>
    </row>
    <row r="137" spans="1:38" s="964" customFormat="1" ht="52.05" customHeight="1">
      <c r="A137" s="1266"/>
      <c r="B137" s="2872" t="s">
        <v>862</v>
      </c>
      <c r="C137" s="2873"/>
      <c r="D137" s="963"/>
      <c r="E137" s="1056"/>
      <c r="F137" s="1056" t="s">
        <v>463</v>
      </c>
      <c r="G137" s="1558">
        <v>4</v>
      </c>
      <c r="H137" s="1566">
        <v>1</v>
      </c>
      <c r="I137" s="1057">
        <v>1</v>
      </c>
      <c r="J137" s="1057">
        <v>1</v>
      </c>
      <c r="K137" s="1569">
        <v>1</v>
      </c>
      <c r="L137" s="1559"/>
      <c r="M137" s="163"/>
      <c r="N137" s="163"/>
      <c r="O137" s="163"/>
      <c r="P137" s="53">
        <f t="shared" si="7"/>
        <v>0</v>
      </c>
      <c r="Q137" s="1420"/>
      <c r="R137" s="1052"/>
      <c r="S137" s="1024"/>
      <c r="T137" s="1049"/>
      <c r="U137" s="1427">
        <f t="shared" si="8"/>
        <v>0</v>
      </c>
      <c r="V137" s="833"/>
      <c r="W137" s="1246"/>
      <c r="X137" s="1246"/>
      <c r="Y137" s="834"/>
      <c r="Z137"/>
      <c r="AA137" s="833"/>
      <c r="AB137" s="834"/>
    </row>
    <row r="138" spans="1:38" s="964" customFormat="1" ht="52.05" customHeight="1" thickBot="1">
      <c r="A138" s="1266"/>
      <c r="B138" s="2872" t="s">
        <v>863</v>
      </c>
      <c r="C138" s="2873"/>
      <c r="D138" s="963"/>
      <c r="E138" s="1059"/>
      <c r="F138" s="1059" t="s">
        <v>464</v>
      </c>
      <c r="G138" s="1558">
        <v>4</v>
      </c>
      <c r="H138" s="1570">
        <v>1</v>
      </c>
      <c r="I138" s="1060">
        <v>1</v>
      </c>
      <c r="J138" s="1060">
        <v>1</v>
      </c>
      <c r="K138" s="1571">
        <v>1</v>
      </c>
      <c r="L138" s="1559"/>
      <c r="M138" s="163"/>
      <c r="N138" s="163"/>
      <c r="O138" s="163"/>
      <c r="P138" s="53">
        <f t="shared" si="7"/>
        <v>0</v>
      </c>
      <c r="Q138" s="1420"/>
      <c r="R138" s="1052"/>
      <c r="S138" s="1024"/>
      <c r="T138" s="1049"/>
      <c r="U138" s="1427">
        <f t="shared" si="8"/>
        <v>0</v>
      </c>
      <c r="V138" s="343"/>
      <c r="W138" s="93"/>
      <c r="X138" s="93"/>
      <c r="Y138" s="342"/>
      <c r="Z138"/>
      <c r="AA138" s="343"/>
      <c r="AB138" s="342"/>
    </row>
    <row r="139" spans="1:38" s="1300" customFormat="1" ht="13.05" customHeight="1" thickBot="1">
      <c r="A139" s="1278"/>
      <c r="B139" s="1287"/>
      <c r="C139" s="1287"/>
      <c r="D139" s="1288"/>
      <c r="E139" s="1289"/>
      <c r="F139" s="1290"/>
      <c r="G139" s="1291"/>
      <c r="H139" s="1564"/>
      <c r="I139" s="1565"/>
      <c r="J139" s="1565"/>
      <c r="K139" s="1564"/>
      <c r="L139" s="1294"/>
      <c r="M139" s="1294"/>
      <c r="N139" s="1294"/>
      <c r="O139" s="1294"/>
      <c r="P139" s="1295"/>
      <c r="Q139" s="1422"/>
      <c r="R139" s="1296"/>
      <c r="S139" s="1297"/>
      <c r="T139" s="1298"/>
      <c r="U139" s="1299"/>
      <c r="V139" s="1267"/>
      <c r="W139" s="1267"/>
      <c r="X139" s="1267"/>
      <c r="Y139" s="1267"/>
      <c r="Z139" s="1267"/>
      <c r="AA139" s="1267"/>
      <c r="AB139" s="1267"/>
    </row>
    <row r="140" spans="1:38" s="1453" customFormat="1" ht="34.5" customHeight="1">
      <c r="A140" s="2677" t="s">
        <v>124</v>
      </c>
      <c r="B140" s="525"/>
      <c r="C140" s="525"/>
      <c r="D140" s="525"/>
      <c r="E140" s="525"/>
      <c r="F140" s="1492" t="s">
        <v>209</v>
      </c>
      <c r="G140" s="1449"/>
      <c r="H140" s="979">
        <v>150000</v>
      </c>
      <c r="I140" s="979">
        <v>150000</v>
      </c>
      <c r="J140" s="979">
        <v>150000</v>
      </c>
      <c r="K140" s="979">
        <v>15000</v>
      </c>
      <c r="L140" s="163"/>
      <c r="M140" s="163"/>
      <c r="N140" s="163"/>
      <c r="O140" s="163"/>
      <c r="P140" s="53"/>
      <c r="Q140" s="525"/>
      <c r="R140" s="1443">
        <v>600000</v>
      </c>
      <c r="S140" s="1451"/>
      <c r="T140" s="1445">
        <f t="shared" ref="T140:T151" si="9">R140-S140</f>
        <v>600000</v>
      </c>
      <c r="U140" s="525"/>
      <c r="V140"/>
      <c r="W140"/>
      <c r="X140"/>
      <c r="Y140"/>
      <c r="Z140"/>
      <c r="AA140"/>
      <c r="AB140"/>
      <c r="AC140" s="525"/>
      <c r="AD140" s="525"/>
      <c r="AE140" s="525"/>
      <c r="AF140" s="525"/>
      <c r="AG140" s="525"/>
      <c r="AH140" s="525"/>
      <c r="AI140" s="525"/>
      <c r="AJ140" s="525"/>
      <c r="AK140" s="525"/>
      <c r="AL140" s="525"/>
    </row>
    <row r="141" spans="1:38" s="1453" customFormat="1" ht="27.75" customHeight="1">
      <c r="A141" s="3093"/>
      <c r="B141" s="525"/>
      <c r="C141" s="525"/>
      <c r="D141" s="525"/>
      <c r="E141" s="525"/>
      <c r="F141" s="1492" t="s">
        <v>182</v>
      </c>
      <c r="G141" s="1449"/>
      <c r="H141" s="979">
        <v>396000</v>
      </c>
      <c r="I141" s="979">
        <v>396000</v>
      </c>
      <c r="J141" s="979">
        <v>396000</v>
      </c>
      <c r="K141" s="979">
        <v>396000</v>
      </c>
      <c r="L141" s="163"/>
      <c r="M141" s="163"/>
      <c r="N141" s="163"/>
      <c r="O141" s="163"/>
      <c r="P141" s="53"/>
      <c r="Q141" s="525"/>
      <c r="R141" s="1443">
        <v>1584000</v>
      </c>
      <c r="S141" s="1451"/>
      <c r="T141" s="1445">
        <f t="shared" si="9"/>
        <v>1584000</v>
      </c>
      <c r="U141" s="525"/>
      <c r="V141"/>
      <c r="W141"/>
      <c r="X141"/>
      <c r="Y141"/>
      <c r="Z141"/>
      <c r="AA141"/>
      <c r="AB141"/>
      <c r="AC141" s="525"/>
      <c r="AD141" s="525"/>
      <c r="AE141" s="525"/>
      <c r="AF141" s="525"/>
      <c r="AG141" s="525"/>
      <c r="AH141" s="525"/>
      <c r="AI141" s="525"/>
      <c r="AJ141" s="525"/>
      <c r="AK141" s="525"/>
      <c r="AL141" s="525"/>
    </row>
    <row r="142" spans="1:38" ht="24" customHeight="1">
      <c r="A142" s="3093"/>
      <c r="B142" s="525"/>
      <c r="C142" s="525"/>
      <c r="D142" s="525"/>
      <c r="E142" s="525"/>
      <c r="F142" s="1492" t="s">
        <v>0</v>
      </c>
      <c r="G142" s="1449"/>
      <c r="H142" s="979">
        <v>15000</v>
      </c>
      <c r="I142" s="979">
        <v>15000</v>
      </c>
      <c r="J142" s="979">
        <v>15000</v>
      </c>
      <c r="K142" s="979">
        <v>15000</v>
      </c>
      <c r="L142" s="163"/>
      <c r="M142" s="163"/>
      <c r="N142" s="163"/>
      <c r="O142" s="163"/>
      <c r="P142" s="53"/>
      <c r="Q142" s="525"/>
      <c r="R142" s="1443">
        <v>60000</v>
      </c>
      <c r="S142" s="1451"/>
      <c r="T142" s="1445">
        <f t="shared" si="9"/>
        <v>60000</v>
      </c>
      <c r="U142" s="525"/>
      <c r="AC142" s="525"/>
      <c r="AD142" s="525"/>
      <c r="AE142" s="525"/>
      <c r="AF142" s="525"/>
      <c r="AG142" s="525"/>
      <c r="AH142" s="525"/>
      <c r="AI142" s="525"/>
      <c r="AJ142" s="525"/>
      <c r="AK142" s="525"/>
      <c r="AL142" s="525"/>
    </row>
    <row r="143" spans="1:38" s="1453" customFormat="1" ht="27.75" customHeight="1">
      <c r="A143" s="3093"/>
      <c r="B143" s="525"/>
      <c r="C143" s="525"/>
      <c r="D143" s="525"/>
      <c r="E143" s="525"/>
      <c r="F143" s="1492" t="s">
        <v>183</v>
      </c>
      <c r="G143" s="1449"/>
      <c r="H143" s="979">
        <v>65000</v>
      </c>
      <c r="I143" s="979">
        <v>65000</v>
      </c>
      <c r="J143" s="979">
        <v>65000</v>
      </c>
      <c r="K143" s="979">
        <v>65000</v>
      </c>
      <c r="L143" s="163"/>
      <c r="M143" s="163"/>
      <c r="N143" s="163"/>
      <c r="O143" s="163"/>
      <c r="P143" s="53"/>
      <c r="Q143" s="525"/>
      <c r="R143" s="1443">
        <v>260000</v>
      </c>
      <c r="S143" s="1451"/>
      <c r="T143" s="1445">
        <f t="shared" si="9"/>
        <v>260000</v>
      </c>
      <c r="U143" s="525"/>
      <c r="V143" s="58"/>
      <c r="W143" s="58"/>
      <c r="X143" s="58"/>
      <c r="Y143" s="58"/>
      <c r="Z143" s="58"/>
      <c r="AA143" s="58"/>
      <c r="AB143" s="58"/>
      <c r="AC143" s="525"/>
      <c r="AD143" s="525"/>
      <c r="AE143" s="525"/>
      <c r="AF143" s="525"/>
      <c r="AG143" s="525"/>
      <c r="AH143" s="525"/>
      <c r="AI143" s="525"/>
      <c r="AJ143" s="525"/>
      <c r="AK143" s="525"/>
      <c r="AL143" s="525"/>
    </row>
    <row r="144" spans="1:38" s="1453" customFormat="1" ht="25.5" customHeight="1">
      <c r="A144" s="3093"/>
      <c r="B144" s="525"/>
      <c r="C144" s="525"/>
      <c r="D144" s="525"/>
      <c r="E144" s="525"/>
      <c r="F144" s="1493" t="s">
        <v>1115</v>
      </c>
      <c r="G144" s="1449"/>
      <c r="H144" s="979">
        <v>9000</v>
      </c>
      <c r="I144" s="979">
        <v>9000</v>
      </c>
      <c r="J144" s="979">
        <v>9000</v>
      </c>
      <c r="K144" s="979">
        <v>9000</v>
      </c>
      <c r="L144" s="163"/>
      <c r="M144" s="163"/>
      <c r="N144" s="163"/>
      <c r="O144" s="163"/>
      <c r="P144" s="53"/>
      <c r="Q144" s="525"/>
      <c r="R144" s="1443">
        <v>36000</v>
      </c>
      <c r="S144" s="1451"/>
      <c r="T144" s="1445">
        <f t="shared" si="9"/>
        <v>36000</v>
      </c>
      <c r="U144" s="525"/>
      <c r="V144" s="58"/>
      <c r="W144" s="58"/>
      <c r="X144" s="58"/>
      <c r="Y144" s="58"/>
      <c r="Z144" s="58"/>
      <c r="AA144" s="58"/>
      <c r="AB144" s="58"/>
      <c r="AC144" s="525"/>
      <c r="AD144" s="525"/>
      <c r="AE144" s="525"/>
      <c r="AF144" s="525"/>
      <c r="AG144" s="525"/>
      <c r="AH144" s="525"/>
      <c r="AI144" s="525"/>
      <c r="AJ144" s="525"/>
      <c r="AK144" s="525"/>
      <c r="AL144" s="525"/>
    </row>
    <row r="145" spans="1:38" ht="25.5" customHeight="1">
      <c r="A145" s="3093"/>
      <c r="B145" s="525"/>
      <c r="C145" s="525"/>
      <c r="D145" s="525"/>
      <c r="E145" s="525"/>
      <c r="F145" s="1492" t="s">
        <v>185</v>
      </c>
      <c r="G145" s="1449"/>
      <c r="H145" s="979">
        <v>7500</v>
      </c>
      <c r="I145" s="979">
        <v>7500</v>
      </c>
      <c r="J145" s="979">
        <v>7500</v>
      </c>
      <c r="K145" s="979">
        <v>7500</v>
      </c>
      <c r="L145" s="163"/>
      <c r="M145" s="163"/>
      <c r="N145" s="163"/>
      <c r="O145" s="163"/>
      <c r="P145" s="53"/>
      <c r="Q145" s="525"/>
      <c r="R145" s="1443">
        <v>30000</v>
      </c>
      <c r="S145" s="1451"/>
      <c r="T145" s="1445">
        <f t="shared" si="9"/>
        <v>30000</v>
      </c>
      <c r="U145" s="525"/>
      <c r="V145" s="58"/>
      <c r="W145" s="58"/>
      <c r="X145" s="58"/>
      <c r="Y145" s="58"/>
      <c r="Z145" s="58"/>
      <c r="AA145" s="58"/>
      <c r="AB145" s="58"/>
      <c r="AC145" s="525"/>
      <c r="AD145" s="525"/>
      <c r="AE145" s="525"/>
      <c r="AF145" s="525"/>
      <c r="AG145" s="525"/>
      <c r="AH145" s="525"/>
      <c r="AI145" s="525"/>
      <c r="AJ145" s="525"/>
      <c r="AK145" s="525"/>
      <c r="AL145" s="525"/>
    </row>
    <row r="146" spans="1:38" s="291" customFormat="1" ht="38.25" customHeight="1">
      <c r="A146" s="3093"/>
      <c r="B146" s="525"/>
      <c r="C146" s="525"/>
      <c r="D146" s="525"/>
      <c r="E146" s="525"/>
      <c r="F146" s="1492" t="s">
        <v>186</v>
      </c>
      <c r="G146" s="1449"/>
      <c r="H146" s="979">
        <v>15000</v>
      </c>
      <c r="I146" s="979">
        <v>15000</v>
      </c>
      <c r="J146" s="979">
        <v>15000</v>
      </c>
      <c r="K146" s="979">
        <v>15000</v>
      </c>
      <c r="L146" s="163"/>
      <c r="M146" s="163"/>
      <c r="N146" s="163"/>
      <c r="O146" s="163"/>
      <c r="P146" s="53"/>
      <c r="Q146" s="525"/>
      <c r="R146" s="1443">
        <v>60000</v>
      </c>
      <c r="S146" s="1451"/>
      <c r="T146" s="1445">
        <f t="shared" si="9"/>
        <v>60000</v>
      </c>
      <c r="U146" s="525"/>
      <c r="V146" s="58"/>
      <c r="W146" s="58"/>
      <c r="X146" s="58"/>
      <c r="Y146" s="58"/>
      <c r="Z146" s="58"/>
      <c r="AA146" s="58"/>
      <c r="AB146" s="58"/>
      <c r="AC146" s="525"/>
      <c r="AD146" s="525"/>
      <c r="AE146" s="525"/>
      <c r="AF146" s="525"/>
      <c r="AG146" s="525"/>
      <c r="AH146" s="525"/>
      <c r="AI146" s="525"/>
      <c r="AJ146" s="525"/>
      <c r="AK146" s="525"/>
      <c r="AL146" s="525"/>
    </row>
    <row r="147" spans="1:38" s="291" customFormat="1" ht="38.25" customHeight="1">
      <c r="A147" s="3093"/>
      <c r="B147" s="525"/>
      <c r="C147" s="525"/>
      <c r="D147" s="525"/>
      <c r="E147" s="525"/>
      <c r="F147" s="1492" t="s">
        <v>1116</v>
      </c>
      <c r="G147" s="1449"/>
      <c r="H147" s="979">
        <v>4000</v>
      </c>
      <c r="I147" s="979"/>
      <c r="J147" s="979">
        <v>4000</v>
      </c>
      <c r="K147" s="979"/>
      <c r="L147" s="163"/>
      <c r="M147" s="163"/>
      <c r="N147" s="163"/>
      <c r="O147" s="163"/>
      <c r="P147" s="53"/>
      <c r="Q147" s="525"/>
      <c r="R147" s="1443">
        <v>8000</v>
      </c>
      <c r="S147" s="1451"/>
      <c r="T147" s="1445">
        <f t="shared" si="9"/>
        <v>8000</v>
      </c>
      <c r="U147" s="525"/>
      <c r="V147" s="58"/>
      <c r="W147" s="58"/>
      <c r="X147" s="58"/>
      <c r="Y147" s="58"/>
      <c r="Z147" s="58"/>
      <c r="AA147" s="58"/>
      <c r="AB147" s="58"/>
      <c r="AC147" s="525"/>
      <c r="AD147" s="525"/>
      <c r="AE147" s="525"/>
      <c r="AF147" s="525"/>
      <c r="AG147" s="525"/>
      <c r="AH147" s="525"/>
      <c r="AI147" s="525"/>
      <c r="AJ147" s="525"/>
      <c r="AK147" s="525"/>
      <c r="AL147" s="525"/>
    </row>
    <row r="148" spans="1:38" s="291" customFormat="1" ht="38.25" customHeight="1">
      <c r="A148" s="3093"/>
      <c r="B148" s="525"/>
      <c r="C148" s="525"/>
      <c r="D148" s="525"/>
      <c r="E148" s="525"/>
      <c r="F148" s="1493" t="s">
        <v>1117</v>
      </c>
      <c r="G148" s="1449"/>
      <c r="H148" s="979">
        <v>33000</v>
      </c>
      <c r="I148" s="979">
        <v>33000</v>
      </c>
      <c r="J148" s="979">
        <v>15000</v>
      </c>
      <c r="K148" s="979">
        <v>33000</v>
      </c>
      <c r="L148" s="163"/>
      <c r="M148" s="163"/>
      <c r="N148" s="163"/>
      <c r="O148" s="163"/>
      <c r="P148" s="53"/>
      <c r="Q148" s="525"/>
      <c r="R148" s="1443">
        <v>132000</v>
      </c>
      <c r="S148" s="1451"/>
      <c r="T148" s="1445">
        <f t="shared" si="9"/>
        <v>132000</v>
      </c>
      <c r="U148" s="525"/>
      <c r="V148"/>
      <c r="W148"/>
      <c r="X148"/>
      <c r="Y148"/>
      <c r="Z148"/>
      <c r="AA148"/>
      <c r="AB148"/>
      <c r="AC148" s="525"/>
      <c r="AD148" s="525"/>
      <c r="AE148" s="525"/>
      <c r="AF148" s="525"/>
      <c r="AG148" s="525"/>
      <c r="AH148" s="525"/>
      <c r="AI148" s="525"/>
      <c r="AJ148" s="525"/>
      <c r="AK148" s="525"/>
      <c r="AL148" s="525"/>
    </row>
    <row r="149" spans="1:38" s="291" customFormat="1" ht="38.25" customHeight="1">
      <c r="A149" s="3093"/>
      <c r="B149" s="525"/>
      <c r="C149" s="525"/>
      <c r="D149" s="525"/>
      <c r="E149" s="525"/>
      <c r="F149" s="1492" t="s">
        <v>210</v>
      </c>
      <c r="G149" s="1449"/>
      <c r="H149" s="979">
        <v>15000</v>
      </c>
      <c r="I149" s="979">
        <v>15000</v>
      </c>
      <c r="J149" s="979">
        <v>15000</v>
      </c>
      <c r="K149" s="979">
        <v>15000</v>
      </c>
      <c r="L149" s="163"/>
      <c r="M149" s="163"/>
      <c r="N149" s="163"/>
      <c r="O149" s="163"/>
      <c r="P149" s="53"/>
      <c r="Q149" s="525"/>
      <c r="R149" s="1443">
        <v>60000</v>
      </c>
      <c r="S149" s="1451"/>
      <c r="T149" s="1445">
        <f t="shared" si="9"/>
        <v>60000</v>
      </c>
      <c r="U149" s="525"/>
      <c r="V149"/>
      <c r="W149"/>
      <c r="X149"/>
      <c r="Y149"/>
      <c r="Z149"/>
      <c r="AA149"/>
      <c r="AB149"/>
      <c r="AC149" s="525"/>
      <c r="AD149" s="525"/>
      <c r="AE149" s="525"/>
      <c r="AF149" s="525"/>
      <c r="AG149" s="525"/>
      <c r="AH149" s="525"/>
      <c r="AI149" s="525"/>
      <c r="AJ149" s="525"/>
      <c r="AK149" s="525"/>
      <c r="AL149" s="525"/>
    </row>
    <row r="150" spans="1:38" s="1471" customFormat="1" ht="37.5" customHeight="1">
      <c r="A150" s="3093"/>
      <c r="B150" s="525"/>
      <c r="C150" s="525"/>
      <c r="D150" s="525"/>
      <c r="E150" s="525"/>
      <c r="F150" s="1492" t="s">
        <v>211</v>
      </c>
      <c r="G150" s="1449"/>
      <c r="H150" s="979">
        <v>3000</v>
      </c>
      <c r="I150" s="979">
        <v>3000</v>
      </c>
      <c r="J150" s="979">
        <v>3000</v>
      </c>
      <c r="K150" s="979">
        <v>3000</v>
      </c>
      <c r="L150" s="163"/>
      <c r="M150" s="163"/>
      <c r="N150" s="163"/>
      <c r="O150" s="163"/>
      <c r="P150" s="53"/>
      <c r="Q150" s="525"/>
      <c r="R150" s="1443">
        <v>12000</v>
      </c>
      <c r="S150" s="1451"/>
      <c r="T150" s="1445">
        <f t="shared" si="9"/>
        <v>12000</v>
      </c>
      <c r="U150" s="525"/>
      <c r="V150"/>
      <c r="W150"/>
      <c r="X150"/>
      <c r="Y150"/>
      <c r="Z150"/>
      <c r="AA150"/>
      <c r="AB150"/>
      <c r="AC150" s="525"/>
      <c r="AD150" s="525"/>
      <c r="AE150" s="525"/>
      <c r="AF150" s="525"/>
      <c r="AG150" s="525"/>
      <c r="AH150" s="525"/>
      <c r="AI150" s="525"/>
      <c r="AJ150" s="525"/>
      <c r="AK150" s="525"/>
      <c r="AL150" s="525"/>
    </row>
    <row r="151" spans="1:38" s="1471" customFormat="1" ht="37.5" customHeight="1" thickBot="1">
      <c r="A151" s="3093"/>
      <c r="B151" s="525"/>
      <c r="C151" s="525"/>
      <c r="D151" s="525"/>
      <c r="E151" s="525"/>
      <c r="F151" s="1492" t="s">
        <v>212</v>
      </c>
      <c r="G151" s="1446"/>
      <c r="H151" s="979">
        <v>237500</v>
      </c>
      <c r="I151" s="979">
        <v>237500</v>
      </c>
      <c r="J151" s="979">
        <v>237500</v>
      </c>
      <c r="K151" s="979">
        <v>237500</v>
      </c>
      <c r="L151" s="163"/>
      <c r="M151" s="163"/>
      <c r="N151" s="163"/>
      <c r="O151" s="163"/>
      <c r="P151" s="53"/>
      <c r="Q151" s="525"/>
      <c r="R151" s="1472">
        <v>950000</v>
      </c>
      <c r="S151" s="1451"/>
      <c r="T151" s="1445">
        <f t="shared" si="9"/>
        <v>950000</v>
      </c>
      <c r="U151" s="525"/>
      <c r="V151"/>
      <c r="W151"/>
      <c r="X151"/>
      <c r="Y151"/>
      <c r="Z151"/>
      <c r="AA151"/>
      <c r="AB151"/>
      <c r="AC151" s="525"/>
      <c r="AD151" s="525"/>
      <c r="AE151" s="525"/>
      <c r="AF151" s="525"/>
      <c r="AG151" s="525"/>
      <c r="AH151" s="525"/>
      <c r="AI151" s="525"/>
      <c r="AJ151" s="525"/>
      <c r="AK151" s="525"/>
      <c r="AL151" s="525"/>
    </row>
    <row r="152" spans="1:38" s="291" customFormat="1" ht="37.5" customHeight="1">
      <c r="A152" s="621"/>
      <c r="B152" s="525"/>
      <c r="C152" s="525"/>
      <c r="D152" s="525"/>
      <c r="E152" s="525"/>
      <c r="F152" s="1492" t="s">
        <v>1118</v>
      </c>
      <c r="G152" s="634"/>
      <c r="H152" s="979">
        <v>1278854.2</v>
      </c>
      <c r="I152" s="979">
        <v>1278854.2</v>
      </c>
      <c r="J152" s="979">
        <v>1278854.2</v>
      </c>
      <c r="K152" s="979">
        <v>1278854.2</v>
      </c>
      <c r="L152" s="163"/>
      <c r="M152" s="163"/>
      <c r="N152" s="163"/>
      <c r="O152" s="163"/>
      <c r="P152" s="53"/>
      <c r="Q152" s="525"/>
      <c r="R152" s="1473">
        <v>5115416.9400000004</v>
      </c>
      <c r="S152" s="1451">
        <v>0</v>
      </c>
      <c r="T152" s="1445">
        <f>R152-S152</f>
        <v>5115416.9400000004</v>
      </c>
      <c r="U152" s="525"/>
      <c r="V152"/>
      <c r="W152"/>
      <c r="X152"/>
      <c r="Y152"/>
      <c r="Z152"/>
      <c r="AA152"/>
      <c r="AB152"/>
      <c r="AC152" s="525"/>
      <c r="AD152" s="525"/>
      <c r="AE152" s="525"/>
      <c r="AF152" s="525"/>
      <c r="AG152" s="525"/>
      <c r="AH152" s="525"/>
      <c r="AI152" s="525"/>
      <c r="AJ152" s="525"/>
      <c r="AK152" s="525"/>
      <c r="AL152" s="525"/>
    </row>
    <row r="153" spans="1:38" s="1471" customFormat="1" ht="37.5" customHeight="1">
      <c r="A153" s="634"/>
      <c r="B153" s="525"/>
      <c r="C153" s="525"/>
      <c r="D153" s="525"/>
      <c r="E153" s="525"/>
      <c r="F153" s="846"/>
      <c r="G153" s="634"/>
      <c r="H153" s="525"/>
      <c r="I153" s="525"/>
      <c r="J153" s="525"/>
      <c r="K153" s="525"/>
      <c r="L153" s="525"/>
      <c r="M153" s="525"/>
      <c r="N153" s="525"/>
      <c r="O153" s="525"/>
      <c r="P153" s="525"/>
      <c r="Q153" s="525"/>
      <c r="R153" s="1474"/>
      <c r="S153" s="1474">
        <f t="shared" ref="S153" si="10">SUM(R153)</f>
        <v>0</v>
      </c>
      <c r="T153" s="1474"/>
      <c r="U153" s="525"/>
      <c r="V153"/>
      <c r="W153"/>
      <c r="X153"/>
      <c r="Y153"/>
      <c r="Z153"/>
      <c r="AA153"/>
      <c r="AB153"/>
      <c r="AC153" s="525"/>
      <c r="AD153" s="525"/>
      <c r="AE153" s="525"/>
      <c r="AF153" s="525"/>
      <c r="AG153" s="525"/>
      <c r="AH153" s="525"/>
      <c r="AI153" s="525"/>
      <c r="AJ153" s="525"/>
      <c r="AK153" s="525"/>
      <c r="AL153" s="525"/>
    </row>
    <row r="154" spans="1:38" s="1471" customFormat="1" ht="30.75" customHeight="1" thickBot="1">
      <c r="A154" s="634"/>
      <c r="B154" s="525"/>
      <c r="C154" s="525"/>
      <c r="D154" s="525"/>
      <c r="E154" s="525"/>
      <c r="F154" s="846"/>
      <c r="G154" s="634"/>
      <c r="H154" s="525"/>
      <c r="I154" s="525"/>
      <c r="J154" s="525"/>
      <c r="K154" s="525"/>
      <c r="L154" s="525"/>
      <c r="M154" s="525"/>
      <c r="N154" s="525"/>
      <c r="O154" s="525"/>
      <c r="P154" s="525"/>
      <c r="Q154" s="525"/>
      <c r="R154" s="1475">
        <f>SUM(R6:R153)</f>
        <v>11695616.940000001</v>
      </c>
      <c r="S154" s="1475">
        <f>SUM(S6:S153)</f>
        <v>1421700</v>
      </c>
      <c r="T154" s="1475">
        <f>SUM(T6:T153)</f>
        <v>10273916.940000001</v>
      </c>
      <c r="U154" s="525"/>
      <c r="V154"/>
      <c r="W154"/>
      <c r="X154"/>
      <c r="Y154"/>
      <c r="Z154"/>
      <c r="AA154"/>
      <c r="AB154"/>
      <c r="AC154" s="525"/>
      <c r="AD154" s="525"/>
      <c r="AE154" s="525"/>
      <c r="AF154" s="525"/>
      <c r="AG154" s="525"/>
      <c r="AH154" s="525"/>
      <c r="AI154" s="525"/>
      <c r="AJ154" s="525"/>
      <c r="AK154" s="525"/>
      <c r="AL154" s="525"/>
    </row>
    <row r="155" spans="1:38" s="291" customFormat="1" ht="30.75" customHeight="1" thickTop="1">
      <c r="A155" s="634"/>
      <c r="B155" s="525"/>
      <c r="C155" s="525"/>
      <c r="D155" s="525"/>
      <c r="E155" s="1435"/>
      <c r="F155" s="846"/>
      <c r="G155" s="634"/>
      <c r="H155" s="891" t="s">
        <v>3</v>
      </c>
      <c r="I155" s="525"/>
      <c r="J155" s="525"/>
      <c r="K155" s="525"/>
      <c r="L155" s="525"/>
      <c r="M155" s="525"/>
      <c r="N155" s="525"/>
      <c r="O155" s="525"/>
      <c r="P155" s="525"/>
      <c r="Q155" s="525"/>
      <c r="R155" s="1476"/>
      <c r="S155" s="1476"/>
      <c r="T155" s="1476"/>
      <c r="U155" s="525"/>
      <c r="V155"/>
      <c r="W155"/>
      <c r="X155"/>
      <c r="Y155"/>
      <c r="Z155"/>
      <c r="AA155"/>
      <c r="AB155"/>
      <c r="AC155" s="525"/>
      <c r="AD155" s="525"/>
      <c r="AE155" s="525"/>
      <c r="AF155" s="525"/>
      <c r="AG155" s="525"/>
      <c r="AH155" s="525"/>
      <c r="AI155" s="525"/>
      <c r="AJ155" s="525"/>
      <c r="AK155" s="525"/>
      <c r="AL155" s="525"/>
    </row>
    <row r="156" spans="1:38" s="291" customFormat="1" ht="30.75" customHeight="1">
      <c r="A156" s="634"/>
      <c r="B156" s="525"/>
      <c r="C156" s="525"/>
      <c r="D156" s="525"/>
      <c r="E156" s="1435"/>
      <c r="F156" s="846"/>
      <c r="G156" s="634"/>
      <c r="H156" s="891"/>
      <c r="I156" s="525"/>
      <c r="J156" s="525"/>
      <c r="K156" s="525"/>
      <c r="L156" s="525"/>
      <c r="M156" s="525"/>
      <c r="N156" s="525"/>
      <c r="O156" s="525"/>
      <c r="P156" s="525"/>
      <c r="Q156" s="525"/>
      <c r="R156" s="1476"/>
      <c r="S156" s="1476"/>
      <c r="T156" s="1476"/>
      <c r="U156" s="525"/>
      <c r="V156"/>
      <c r="W156"/>
      <c r="X156"/>
      <c r="Y156"/>
      <c r="Z156"/>
      <c r="AA156"/>
      <c r="AB156"/>
      <c r="AC156" s="525"/>
      <c r="AD156" s="525"/>
      <c r="AE156" s="525"/>
      <c r="AF156" s="525"/>
      <c r="AG156" s="525"/>
      <c r="AH156" s="525"/>
      <c r="AI156" s="525"/>
      <c r="AJ156" s="525"/>
      <c r="AK156" s="525"/>
      <c r="AL156" s="525"/>
    </row>
    <row r="157" spans="1:38" s="291" customFormat="1" ht="30.75" customHeight="1">
      <c r="A157" s="634"/>
      <c r="B157" s="525"/>
      <c r="C157" s="525"/>
      <c r="D157" s="525"/>
      <c r="E157" s="1435"/>
      <c r="F157" s="846"/>
      <c r="G157" s="634"/>
      <c r="H157" s="891"/>
      <c r="I157" s="525"/>
      <c r="J157" s="525"/>
      <c r="K157" s="525"/>
      <c r="L157" s="525"/>
      <c r="M157" s="525"/>
      <c r="N157" s="525"/>
      <c r="O157" s="525"/>
      <c r="P157" s="525"/>
      <c r="Q157" s="525"/>
      <c r="R157" s="1476"/>
      <c r="S157" s="1476"/>
      <c r="T157" s="1476"/>
      <c r="U157" s="525"/>
      <c r="V157"/>
      <c r="W157"/>
      <c r="X157"/>
      <c r="Y157"/>
      <c r="Z157"/>
      <c r="AA157"/>
      <c r="AB157"/>
      <c r="AC157" s="525"/>
      <c r="AD157" s="525"/>
      <c r="AE157" s="525"/>
      <c r="AF157" s="525"/>
      <c r="AG157" s="525"/>
      <c r="AH157" s="525"/>
      <c r="AI157" s="525"/>
      <c r="AJ157" s="525"/>
      <c r="AK157" s="525"/>
      <c r="AL157" s="525"/>
    </row>
    <row r="158" spans="1:38" s="291" customFormat="1" ht="30.75" customHeight="1">
      <c r="A158" s="634"/>
      <c r="B158" s="525"/>
      <c r="C158" s="525"/>
      <c r="D158" s="525"/>
      <c r="E158" s="603" t="s">
        <v>1119</v>
      </c>
      <c r="F158" s="1479" t="s">
        <v>1120</v>
      </c>
      <c r="G158" s="634"/>
      <c r="H158" s="525"/>
      <c r="I158" s="525"/>
      <c r="J158" s="525"/>
      <c r="K158" s="525"/>
      <c r="L158" s="525"/>
      <c r="M158" s="525"/>
      <c r="N158" s="525"/>
      <c r="O158" s="525"/>
      <c r="P158" s="525"/>
      <c r="Q158" s="525"/>
      <c r="R158" s="1477">
        <v>2000000</v>
      </c>
      <c r="S158" s="1431"/>
      <c r="T158" s="1431"/>
      <c r="U158" s="525"/>
      <c r="V158"/>
      <c r="W158"/>
      <c r="X158"/>
      <c r="Y158"/>
      <c r="Z158"/>
      <c r="AA158"/>
      <c r="AB158"/>
      <c r="AC158" s="525"/>
      <c r="AD158" s="525"/>
      <c r="AE158" s="525"/>
      <c r="AF158" s="525"/>
      <c r="AG158" s="525"/>
      <c r="AH158" s="525"/>
      <c r="AI158" s="525"/>
      <c r="AJ158" s="525"/>
      <c r="AK158" s="525"/>
      <c r="AL158" s="525"/>
    </row>
    <row r="159" spans="1:38" ht="30.75" customHeight="1">
      <c r="A159" s="634"/>
      <c r="B159" s="525"/>
      <c r="C159" s="525"/>
      <c r="D159" s="525"/>
      <c r="E159" s="525"/>
      <c r="F159" s="1479" t="s">
        <v>1121</v>
      </c>
      <c r="G159" s="634"/>
      <c r="H159" s="525"/>
      <c r="I159" s="525"/>
      <c r="J159" s="525"/>
      <c r="K159" s="525"/>
      <c r="L159" s="525"/>
      <c r="M159" s="525"/>
      <c r="N159" s="525"/>
      <c r="O159" s="525"/>
      <c r="P159" s="525"/>
      <c r="Q159" s="525"/>
      <c r="R159" s="1478">
        <v>800000</v>
      </c>
      <c r="S159" s="1431"/>
      <c r="T159" s="1431"/>
      <c r="U159" s="525"/>
      <c r="AC159" s="525"/>
      <c r="AD159" s="525"/>
      <c r="AE159" s="525"/>
      <c r="AF159" s="525"/>
      <c r="AG159" s="525"/>
      <c r="AH159" s="525"/>
      <c r="AI159" s="525"/>
      <c r="AJ159" s="525"/>
      <c r="AK159" s="525"/>
      <c r="AL159" s="525"/>
    </row>
    <row r="160" spans="1:38" ht="15.75" customHeight="1">
      <c r="A160" s="634"/>
      <c r="B160" s="525"/>
      <c r="C160" s="525"/>
      <c r="D160" s="525"/>
      <c r="E160" s="525"/>
      <c r="F160" s="1479" t="s">
        <v>1122</v>
      </c>
      <c r="G160" s="634"/>
      <c r="H160" s="525"/>
      <c r="I160" s="525"/>
      <c r="J160" s="525"/>
      <c r="K160" s="525"/>
      <c r="L160" s="525"/>
      <c r="M160" s="525"/>
      <c r="N160" s="525"/>
      <c r="O160" s="525"/>
      <c r="P160" s="525"/>
      <c r="Q160" s="525"/>
      <c r="R160" s="1478">
        <v>400000</v>
      </c>
      <c r="S160" s="1431"/>
      <c r="T160" s="1431"/>
      <c r="U160" s="525"/>
      <c r="AC160" s="525"/>
      <c r="AD160" s="525"/>
      <c r="AE160" s="525"/>
      <c r="AF160" s="525"/>
      <c r="AG160" s="525"/>
      <c r="AH160" s="525"/>
      <c r="AI160" s="525"/>
      <c r="AJ160" s="525"/>
      <c r="AK160" s="525"/>
      <c r="AL160" s="525"/>
    </row>
    <row r="161" spans="1:38" ht="24" customHeight="1">
      <c r="A161" s="634"/>
      <c r="B161" s="525"/>
      <c r="C161" s="525"/>
      <c r="D161" s="525"/>
      <c r="E161" s="525"/>
      <c r="F161" s="1494"/>
      <c r="G161" s="634"/>
      <c r="H161" s="525"/>
      <c r="I161" s="525"/>
      <c r="J161" s="525"/>
      <c r="K161" s="525"/>
      <c r="L161" s="525"/>
      <c r="M161" s="525"/>
      <c r="N161" s="525"/>
      <c r="O161" s="525"/>
      <c r="P161" s="525"/>
      <c r="Q161" s="525"/>
      <c r="R161" s="1477"/>
      <c r="S161" s="1431"/>
      <c r="T161" s="1431"/>
      <c r="U161" s="525"/>
      <c r="AC161" s="525"/>
      <c r="AD161" s="525"/>
      <c r="AE161" s="525"/>
      <c r="AF161" s="525"/>
      <c r="AG161" s="525"/>
      <c r="AH161" s="525"/>
      <c r="AI161" s="525"/>
      <c r="AJ161" s="525"/>
      <c r="AK161" s="525"/>
      <c r="AL161" s="525"/>
    </row>
    <row r="162" spans="1:38" ht="24" customHeight="1">
      <c r="A162" s="634"/>
      <c r="B162" s="525"/>
      <c r="C162" s="525"/>
      <c r="D162" s="525"/>
      <c r="E162" s="525"/>
      <c r="F162" s="1494"/>
      <c r="G162" s="634"/>
      <c r="H162" s="525"/>
      <c r="I162" s="525"/>
      <c r="J162" s="525"/>
      <c r="K162" s="525"/>
      <c r="L162" s="525"/>
      <c r="M162" s="525"/>
      <c r="N162" s="525"/>
      <c r="O162" s="525"/>
      <c r="P162" s="525"/>
      <c r="Q162" s="525"/>
      <c r="R162" s="1478">
        <v>3200000</v>
      </c>
      <c r="S162" s="1431"/>
      <c r="T162" s="1431"/>
      <c r="U162" s="525"/>
      <c r="AC162" s="525"/>
      <c r="AD162" s="525"/>
      <c r="AE162" s="525"/>
      <c r="AF162" s="525"/>
      <c r="AG162" s="525"/>
      <c r="AH162" s="525"/>
      <c r="AI162" s="525"/>
      <c r="AJ162" s="525"/>
      <c r="AK162" s="525"/>
      <c r="AL162" s="525"/>
    </row>
    <row r="163" spans="1:38" ht="24" customHeight="1">
      <c r="A163" s="634"/>
      <c r="B163" s="525"/>
      <c r="C163" s="525"/>
      <c r="D163" s="525"/>
      <c r="E163" s="525"/>
      <c r="F163" s="846"/>
      <c r="G163" s="634"/>
      <c r="H163" s="525"/>
      <c r="I163" s="525"/>
      <c r="J163" s="525"/>
      <c r="K163" s="525"/>
      <c r="L163" s="525"/>
      <c r="M163" s="525"/>
      <c r="N163" s="525"/>
      <c r="O163" s="525"/>
      <c r="P163" s="525"/>
      <c r="Q163" s="525"/>
      <c r="R163" s="1431"/>
      <c r="S163" s="1431"/>
      <c r="T163" s="1431"/>
      <c r="U163" s="525"/>
      <c r="AC163" s="525"/>
      <c r="AD163" s="525"/>
      <c r="AE163" s="525"/>
      <c r="AF163" s="525"/>
      <c r="AG163" s="525"/>
      <c r="AH163" s="525"/>
      <c r="AI163" s="525"/>
      <c r="AJ163" s="525"/>
      <c r="AK163" s="525"/>
      <c r="AL163" s="525"/>
    </row>
    <row r="164" spans="1:38" ht="24" customHeight="1">
      <c r="A164" s="634"/>
      <c r="B164" s="525"/>
      <c r="C164" s="525"/>
      <c r="D164" s="525"/>
      <c r="E164" s="525"/>
      <c r="F164" s="846"/>
      <c r="G164" s="634"/>
      <c r="H164" s="525"/>
      <c r="I164" s="525"/>
      <c r="J164" s="525"/>
      <c r="K164" s="525"/>
      <c r="L164" s="525"/>
      <c r="M164" s="525"/>
      <c r="N164" s="525"/>
      <c r="O164" s="525"/>
      <c r="P164" s="525"/>
      <c r="Q164" s="525"/>
      <c r="R164" s="1431"/>
      <c r="S164" s="1431"/>
      <c r="T164" s="1431"/>
      <c r="U164" s="525"/>
      <c r="AC164" s="525"/>
      <c r="AD164" s="525"/>
      <c r="AE164" s="525"/>
      <c r="AF164" s="525"/>
      <c r="AG164" s="525"/>
      <c r="AH164" s="525"/>
      <c r="AI164" s="525"/>
      <c r="AJ164" s="525"/>
      <c r="AK164" s="525"/>
      <c r="AL164" s="525"/>
    </row>
    <row r="165" spans="1:38" ht="24" customHeight="1">
      <c r="A165" s="525"/>
      <c r="B165" s="631"/>
      <c r="C165" s="525"/>
      <c r="D165" s="525"/>
      <c r="E165" s="633"/>
      <c r="F165" s="846"/>
      <c r="G165" s="634"/>
      <c r="H165" s="525"/>
      <c r="I165" s="525"/>
      <c r="J165" s="525"/>
      <c r="K165" s="525"/>
      <c r="L165" s="525"/>
      <c r="M165" s="635"/>
      <c r="N165" s="635"/>
      <c r="O165" s="635"/>
      <c r="P165" s="635"/>
      <c r="Q165" s="635"/>
      <c r="R165" s="1480"/>
      <c r="S165" s="1480"/>
      <c r="T165" s="1480"/>
      <c r="U165" s="635"/>
      <c r="AC165" s="635"/>
      <c r="AD165" s="635"/>
      <c r="AE165" s="635"/>
      <c r="AF165" s="635"/>
      <c r="AG165" s="635"/>
      <c r="AH165" s="635"/>
      <c r="AI165" s="635"/>
      <c r="AJ165" s="635"/>
      <c r="AK165" s="635"/>
      <c r="AL165" s="525"/>
    </row>
    <row r="166" spans="1:38" ht="24" customHeight="1">
      <c r="A166" s="525"/>
      <c r="B166" s="631"/>
      <c r="C166" s="525"/>
      <c r="D166" s="525"/>
      <c r="E166" s="633"/>
      <c r="F166" s="846"/>
      <c r="G166" s="634"/>
      <c r="H166" s="525"/>
      <c r="I166" s="525"/>
      <c r="J166" s="525"/>
      <c r="K166" s="525"/>
      <c r="L166" s="525"/>
      <c r="M166" s="635"/>
      <c r="N166" s="635"/>
      <c r="O166" s="635"/>
      <c r="P166" s="635"/>
      <c r="Q166" s="635"/>
      <c r="R166" s="1480"/>
      <c r="S166" s="1480"/>
      <c r="T166" s="1480"/>
      <c r="U166" s="635"/>
      <c r="AC166" s="635"/>
      <c r="AD166" s="635"/>
      <c r="AE166" s="635"/>
      <c r="AF166" s="635"/>
      <c r="AG166" s="635"/>
      <c r="AH166" s="635"/>
      <c r="AI166" s="635"/>
      <c r="AJ166" s="635"/>
      <c r="AK166" s="635"/>
      <c r="AL166" s="525"/>
    </row>
    <row r="167" spans="1:38" ht="24" customHeight="1">
      <c r="A167" s="525"/>
      <c r="B167" s="631"/>
      <c r="C167" s="525"/>
      <c r="D167" s="525"/>
      <c r="E167" s="633"/>
      <c r="F167" s="846"/>
      <c r="G167" s="634"/>
      <c r="H167" s="525"/>
      <c r="I167" s="525"/>
      <c r="J167" s="525"/>
      <c r="K167" s="525"/>
      <c r="L167" s="525"/>
      <c r="M167" s="635"/>
      <c r="N167" s="635"/>
      <c r="O167" s="635"/>
      <c r="P167" s="635"/>
      <c r="Q167" s="635"/>
      <c r="R167" s="1480"/>
      <c r="S167" s="1480"/>
      <c r="T167" s="1480"/>
      <c r="U167" s="635"/>
      <c r="AC167" s="635"/>
      <c r="AD167" s="635"/>
      <c r="AE167" s="635"/>
      <c r="AF167" s="635"/>
      <c r="AG167" s="635"/>
      <c r="AH167" s="635"/>
      <c r="AI167" s="635"/>
      <c r="AJ167" s="635"/>
      <c r="AK167" s="635"/>
      <c r="AL167" s="525"/>
    </row>
    <row r="168" spans="1:38" ht="24" customHeight="1">
      <c r="A168" s="525"/>
      <c r="B168" s="631" t="s">
        <v>125</v>
      </c>
      <c r="C168" s="1481"/>
      <c r="D168" s="1481"/>
      <c r="E168" s="633" t="s">
        <v>126</v>
      </c>
      <c r="F168" s="1495"/>
      <c r="G168" s="634"/>
      <c r="H168" s="525"/>
      <c r="I168" s="525"/>
      <c r="J168" s="525"/>
      <c r="K168" s="525"/>
      <c r="L168" s="525"/>
      <c r="M168" s="635"/>
      <c r="N168" s="635"/>
      <c r="O168" s="635"/>
      <c r="P168" s="635"/>
      <c r="Q168" s="635"/>
      <c r="R168" s="1480"/>
      <c r="S168" s="1480"/>
      <c r="T168" s="1480"/>
      <c r="U168" s="635"/>
      <c r="AC168" s="635"/>
      <c r="AD168" s="635"/>
      <c r="AE168" s="635"/>
      <c r="AF168" s="635"/>
      <c r="AG168" s="635"/>
      <c r="AH168" s="635"/>
      <c r="AI168" s="635"/>
      <c r="AJ168" s="635"/>
      <c r="AK168" s="635"/>
      <c r="AL168" s="525"/>
    </row>
    <row r="169" spans="1:38" ht="24" customHeight="1">
      <c r="A169" s="525"/>
      <c r="B169" s="631"/>
      <c r="C169" s="525"/>
      <c r="D169" s="525"/>
      <c r="E169" s="633"/>
      <c r="F169" s="846"/>
      <c r="G169" s="634"/>
      <c r="H169" s="525"/>
      <c r="I169" s="525"/>
      <c r="J169" s="525"/>
      <c r="K169" s="525"/>
      <c r="L169" s="525"/>
      <c r="M169" s="635"/>
      <c r="N169" s="635"/>
      <c r="O169" s="635"/>
      <c r="P169" s="635"/>
      <c r="Q169" s="635"/>
      <c r="R169" s="1480"/>
      <c r="S169" s="1480"/>
      <c r="T169" s="1480"/>
      <c r="U169" s="635"/>
      <c r="AC169" s="635"/>
      <c r="AD169" s="635"/>
      <c r="AE169" s="635"/>
      <c r="AF169" s="635"/>
      <c r="AG169" s="635"/>
      <c r="AH169" s="635"/>
      <c r="AI169" s="635"/>
      <c r="AJ169" s="635"/>
      <c r="AK169" s="635"/>
      <c r="AL169" s="635"/>
    </row>
    <row r="170" spans="1:38" ht="24" customHeight="1">
      <c r="A170" s="525"/>
      <c r="B170" s="636"/>
      <c r="C170" s="637"/>
      <c r="D170" s="637"/>
      <c r="E170" s="637"/>
      <c r="F170" s="846"/>
      <c r="G170" s="634"/>
      <c r="H170" s="525"/>
      <c r="I170" s="525"/>
      <c r="J170" s="525"/>
      <c r="K170" s="525"/>
      <c r="L170" s="525"/>
      <c r="M170" s="635"/>
      <c r="N170" s="635"/>
      <c r="O170" s="635"/>
      <c r="P170" s="635"/>
      <c r="Q170" s="635"/>
      <c r="R170" s="1480"/>
      <c r="S170" s="1480"/>
      <c r="T170" s="1480"/>
      <c r="U170" s="635"/>
      <c r="AC170" s="635"/>
      <c r="AD170" s="635"/>
      <c r="AE170" s="635"/>
      <c r="AF170" s="635"/>
      <c r="AG170" s="635"/>
      <c r="AH170" s="635"/>
      <c r="AI170" s="635"/>
      <c r="AJ170" s="635"/>
      <c r="AK170" s="635"/>
      <c r="AL170" s="635"/>
    </row>
    <row r="171" spans="1:38" ht="24" customHeight="1">
      <c r="A171" s="525"/>
      <c r="B171" s="631" t="s">
        <v>127</v>
      </c>
      <c r="C171" s="1482"/>
      <c r="D171" s="1482"/>
      <c r="E171" s="633" t="s">
        <v>126</v>
      </c>
      <c r="F171" s="1495"/>
      <c r="G171" s="634"/>
      <c r="H171" s="525"/>
      <c r="I171" s="525"/>
      <c r="J171" s="525"/>
      <c r="K171" s="525"/>
      <c r="L171" s="525"/>
      <c r="M171" s="635"/>
      <c r="N171" s="635"/>
      <c r="O171" s="635"/>
      <c r="P171" s="635"/>
      <c r="Q171" s="635"/>
      <c r="R171" s="1480"/>
      <c r="S171" s="1480"/>
      <c r="T171" s="1480"/>
      <c r="U171" s="635"/>
      <c r="AC171" s="635"/>
      <c r="AD171" s="635"/>
      <c r="AE171" s="635"/>
      <c r="AF171" s="635"/>
      <c r="AG171" s="635"/>
      <c r="AH171" s="635"/>
      <c r="AI171" s="635"/>
      <c r="AJ171" s="635"/>
      <c r="AK171" s="635"/>
      <c r="AL171" s="635"/>
    </row>
    <row r="172" spans="1:38" ht="24" customHeight="1">
      <c r="A172" s="525"/>
      <c r="B172" s="525"/>
      <c r="C172" s="639"/>
      <c r="D172" s="637"/>
      <c r="E172" s="637"/>
      <c r="F172" s="898"/>
      <c r="G172" s="634"/>
      <c r="H172" s="525"/>
      <c r="I172" s="525"/>
      <c r="J172" s="525"/>
      <c r="K172" s="525"/>
      <c r="L172" s="525"/>
      <c r="M172" s="635"/>
      <c r="N172" s="635"/>
      <c r="O172" s="635"/>
      <c r="P172" s="635"/>
      <c r="Q172" s="635"/>
      <c r="R172" s="1480"/>
      <c r="S172" s="1480"/>
      <c r="T172" s="1480"/>
      <c r="U172" s="635"/>
      <c r="AC172" s="635"/>
      <c r="AD172" s="635"/>
      <c r="AE172" s="635"/>
      <c r="AF172" s="635"/>
      <c r="AG172" s="635"/>
      <c r="AH172" s="635"/>
      <c r="AI172" s="635"/>
      <c r="AJ172" s="635"/>
      <c r="AK172" s="635"/>
      <c r="AL172" s="635"/>
    </row>
    <row r="173" spans="1:38" ht="24" customHeight="1">
      <c r="A173" s="634"/>
      <c r="B173" s="525"/>
      <c r="C173" s="525"/>
      <c r="D173" s="525"/>
      <c r="E173" s="525"/>
      <c r="F173" s="846"/>
      <c r="G173" s="634"/>
      <c r="H173" s="525"/>
      <c r="I173" s="525"/>
      <c r="J173" s="525"/>
      <c r="K173" s="525"/>
      <c r="L173" s="525"/>
      <c r="M173" s="525"/>
      <c r="N173" s="525"/>
      <c r="O173" s="525"/>
      <c r="P173" s="525"/>
      <c r="Q173" s="525"/>
      <c r="R173" s="1431"/>
      <c r="S173" s="1431"/>
      <c r="T173" s="1431"/>
      <c r="U173" s="525"/>
      <c r="AC173" s="525"/>
      <c r="AD173" s="525"/>
      <c r="AE173" s="525"/>
      <c r="AF173" s="525"/>
      <c r="AG173" s="525"/>
      <c r="AH173" s="525"/>
      <c r="AI173" s="525"/>
      <c r="AJ173" s="525"/>
      <c r="AK173" s="525"/>
      <c r="AL173" s="635"/>
    </row>
    <row r="174" spans="1:38" s="592" customFormat="1" ht="33" customHeight="1">
      <c r="A174" s="634"/>
      <c r="B174" s="525"/>
      <c r="C174" s="525"/>
      <c r="D174" s="525"/>
      <c r="E174" s="525"/>
      <c r="F174" s="846"/>
      <c r="G174" s="634"/>
      <c r="H174" s="525"/>
      <c r="I174" s="525"/>
      <c r="J174" s="525"/>
      <c r="K174" s="525"/>
      <c r="L174" s="525"/>
      <c r="M174" s="525"/>
      <c r="N174" s="525"/>
      <c r="O174" s="525"/>
      <c r="P174" s="525"/>
      <c r="Q174" s="525"/>
      <c r="R174" s="1431"/>
      <c r="S174" s="1431"/>
      <c r="T174" s="1431"/>
      <c r="U174" s="525"/>
      <c r="V174"/>
      <c r="W174"/>
      <c r="X174"/>
      <c r="Y174"/>
      <c r="Z174"/>
      <c r="AA174"/>
      <c r="AB174"/>
      <c r="AC174" s="525"/>
      <c r="AD174" s="525"/>
      <c r="AE174" s="525"/>
      <c r="AF174" s="525"/>
      <c r="AG174" s="525"/>
      <c r="AH174" s="525"/>
      <c r="AI174" s="525"/>
      <c r="AJ174" s="525"/>
      <c r="AK174" s="525"/>
      <c r="AL174" s="525"/>
    </row>
    <row r="175" spans="1:38" ht="36" customHeight="1">
      <c r="A175" s="634"/>
      <c r="B175" s="525"/>
      <c r="C175" s="525"/>
      <c r="D175" s="525"/>
      <c r="E175" s="525"/>
      <c r="F175" s="846"/>
      <c r="G175" s="634"/>
      <c r="H175" s="525"/>
      <c r="I175" s="525"/>
      <c r="J175" s="525"/>
      <c r="K175" s="525"/>
      <c r="L175" s="525"/>
      <c r="M175" s="525"/>
      <c r="N175" s="525"/>
      <c r="O175" s="525"/>
      <c r="P175" s="525"/>
      <c r="Q175" s="525"/>
      <c r="R175" s="1431"/>
      <c r="S175" s="1431"/>
      <c r="T175" s="1431"/>
      <c r="U175" s="525"/>
      <c r="AC175" s="525"/>
      <c r="AD175" s="525"/>
      <c r="AE175" s="525"/>
      <c r="AF175" s="525"/>
      <c r="AG175" s="525"/>
      <c r="AH175" s="525"/>
      <c r="AI175" s="525"/>
      <c r="AJ175" s="525"/>
      <c r="AK175" s="525"/>
      <c r="AL175" s="525"/>
    </row>
    <row r="176" spans="1:38" ht="30.75" customHeight="1">
      <c r="A176" s="634"/>
      <c r="B176" s="525"/>
      <c r="C176" s="525"/>
      <c r="D176" s="525"/>
      <c r="E176" s="525"/>
      <c r="F176" s="846"/>
      <c r="G176" s="634"/>
      <c r="H176" s="525"/>
      <c r="I176" s="525"/>
      <c r="J176" s="525"/>
      <c r="K176" s="525"/>
      <c r="L176" s="525"/>
      <c r="M176" s="525"/>
      <c r="N176" s="525"/>
      <c r="O176" s="525"/>
      <c r="P176" s="525"/>
      <c r="Q176" s="525"/>
      <c r="R176" s="1431"/>
      <c r="S176" s="1431"/>
      <c r="T176" s="1431"/>
      <c r="U176" s="525"/>
      <c r="AC176" s="525"/>
      <c r="AD176" s="525"/>
      <c r="AE176" s="525"/>
      <c r="AF176" s="525"/>
      <c r="AG176" s="525"/>
      <c r="AH176" s="525"/>
      <c r="AI176" s="525"/>
      <c r="AJ176" s="525"/>
      <c r="AK176" s="525"/>
      <c r="AL176" s="525"/>
    </row>
    <row r="177" spans="1:55" ht="15.75" customHeight="1">
      <c r="A177" s="634"/>
      <c r="B177" s="525"/>
      <c r="C177" s="525"/>
      <c r="D177" s="525"/>
      <c r="E177" s="525"/>
      <c r="F177" s="846"/>
      <c r="G177" s="634"/>
      <c r="H177" s="525"/>
      <c r="I177" s="525"/>
      <c r="J177" s="525"/>
      <c r="K177" s="525"/>
      <c r="L177" s="525"/>
      <c r="M177" s="525"/>
      <c r="N177" s="525"/>
      <c r="O177" s="525"/>
      <c r="P177" s="525"/>
      <c r="Q177" s="525"/>
      <c r="R177" s="1431"/>
      <c r="S177" s="1431"/>
      <c r="T177" s="1431"/>
      <c r="U177" s="525"/>
      <c r="AC177" s="525"/>
      <c r="AD177" s="525"/>
      <c r="AE177" s="525"/>
      <c r="AF177" s="525"/>
      <c r="AG177" s="525"/>
      <c r="AH177" s="525"/>
      <c r="AI177" s="525"/>
      <c r="AJ177" s="525"/>
      <c r="AK177" s="525"/>
      <c r="AL177" s="525"/>
    </row>
    <row r="178" spans="1:55" ht="15.75" customHeight="1">
      <c r="A178" s="634"/>
      <c r="B178" s="525"/>
      <c r="C178" s="525"/>
      <c r="D178" s="525"/>
      <c r="E178" s="525"/>
      <c r="F178" s="846"/>
      <c r="G178" s="634"/>
      <c r="H178" s="525"/>
      <c r="I178" s="525"/>
      <c r="J178" s="525"/>
      <c r="K178" s="525"/>
      <c r="L178" s="525"/>
      <c r="M178" s="525"/>
      <c r="N178" s="525"/>
      <c r="O178" s="525"/>
      <c r="P178" s="525"/>
      <c r="Q178" s="525"/>
      <c r="R178" s="1431"/>
      <c r="S178" s="1431"/>
      <c r="T178" s="1431"/>
      <c r="U178" s="525"/>
      <c r="AC178" s="525"/>
      <c r="AD178" s="525"/>
      <c r="AE178" s="525"/>
      <c r="AF178" s="525"/>
      <c r="AG178" s="525"/>
      <c r="AH178" s="525"/>
      <c r="AI178" s="525"/>
      <c r="AJ178" s="525"/>
      <c r="AK178" s="525"/>
      <c r="AL178" s="525"/>
    </row>
    <row r="179" spans="1:55" ht="15.75" customHeight="1">
      <c r="A179" s="634"/>
      <c r="B179" s="525"/>
      <c r="C179" s="525"/>
      <c r="D179" s="525"/>
      <c r="E179" s="525"/>
      <c r="F179" s="846"/>
      <c r="G179" s="634"/>
      <c r="H179" s="525"/>
      <c r="I179" s="525"/>
      <c r="J179" s="525"/>
      <c r="K179" s="525"/>
      <c r="L179" s="525"/>
      <c r="M179" s="525"/>
      <c r="N179" s="525"/>
      <c r="O179" s="525"/>
      <c r="P179" s="525"/>
      <c r="Q179" s="525"/>
      <c r="R179" s="1431"/>
      <c r="S179" s="1431"/>
      <c r="T179" s="1431"/>
      <c r="U179" s="525"/>
      <c r="AC179" s="525"/>
      <c r="AD179" s="525"/>
      <c r="AE179" s="525"/>
      <c r="AF179" s="525"/>
      <c r="AG179" s="525"/>
      <c r="AH179" s="525"/>
      <c r="AI179" s="525"/>
      <c r="AJ179" s="525"/>
      <c r="AK179" s="525"/>
      <c r="AL179" s="525"/>
    </row>
    <row r="180" spans="1:55" ht="14.4">
      <c r="A180" s="634"/>
      <c r="B180" s="525"/>
      <c r="C180" s="525"/>
      <c r="D180" s="525"/>
      <c r="E180" s="525"/>
      <c r="F180" s="846"/>
      <c r="G180" s="634"/>
      <c r="H180" s="525"/>
      <c r="I180" s="525"/>
      <c r="J180" s="525"/>
      <c r="K180" s="525"/>
      <c r="L180" s="525"/>
      <c r="M180" s="525"/>
      <c r="N180" s="525"/>
      <c r="O180" s="525"/>
      <c r="P180" s="525"/>
      <c r="Q180" s="525"/>
      <c r="R180" s="1431"/>
      <c r="S180" s="1431"/>
      <c r="T180" s="1431"/>
      <c r="U180" s="525"/>
      <c r="AC180" s="525"/>
      <c r="AD180" s="525"/>
      <c r="AE180" s="525"/>
      <c r="AF180" s="525"/>
      <c r="AG180" s="525"/>
      <c r="AH180" s="525"/>
      <c r="AI180" s="525"/>
      <c r="AJ180" s="525"/>
      <c r="AK180" s="525"/>
      <c r="AL180" s="525"/>
      <c r="AM180" s="58"/>
      <c r="AN180" s="58"/>
      <c r="AO180" s="58"/>
      <c r="AP180" s="58"/>
      <c r="AQ180" s="58"/>
      <c r="AR180" s="58"/>
      <c r="AS180" s="58"/>
      <c r="AT180" s="58"/>
      <c r="AU180" s="58"/>
      <c r="AV180" s="58"/>
      <c r="AW180" s="58"/>
      <c r="AX180" s="58"/>
      <c r="AY180" s="58"/>
      <c r="AZ180" s="58"/>
      <c r="BA180" s="58"/>
      <c r="BB180" s="58"/>
      <c r="BC180" s="58"/>
    </row>
    <row r="181" spans="1:55" ht="14.4">
      <c r="A181" s="634"/>
      <c r="B181" s="525"/>
      <c r="C181" s="525"/>
      <c r="D181" s="525"/>
      <c r="E181" s="525"/>
      <c r="F181" s="846"/>
      <c r="G181" s="634"/>
      <c r="H181" s="525"/>
      <c r="I181" s="525"/>
      <c r="J181" s="525"/>
      <c r="K181" s="525"/>
      <c r="L181" s="525"/>
      <c r="M181" s="525"/>
      <c r="N181" s="525"/>
      <c r="O181" s="525"/>
      <c r="P181" s="525"/>
      <c r="Q181" s="525"/>
      <c r="R181" s="1431"/>
      <c r="S181" s="1431"/>
      <c r="T181" s="1431"/>
      <c r="U181" s="525"/>
      <c r="AC181" s="525"/>
      <c r="AD181" s="525"/>
      <c r="AE181" s="525"/>
      <c r="AF181" s="525"/>
      <c r="AG181" s="525"/>
      <c r="AH181" s="525"/>
      <c r="AI181" s="525"/>
      <c r="AJ181" s="525"/>
      <c r="AK181" s="525"/>
      <c r="AL181" s="525"/>
      <c r="AM181" s="58"/>
      <c r="AN181" s="58"/>
      <c r="AO181" s="58"/>
      <c r="AP181" s="58"/>
      <c r="AQ181" s="58"/>
      <c r="AR181" s="58"/>
      <c r="AS181" s="58"/>
      <c r="AT181" s="58"/>
      <c r="AU181" s="58"/>
      <c r="AV181" s="58"/>
      <c r="AW181" s="58"/>
      <c r="AX181" s="58"/>
      <c r="AY181" s="58"/>
      <c r="AZ181" s="58"/>
      <c r="BA181" s="58"/>
      <c r="BB181" s="58"/>
      <c r="BC181" s="58"/>
    </row>
    <row r="182" spans="1:55" ht="14.4">
      <c r="A182" s="634"/>
      <c r="B182" s="525"/>
      <c r="C182" s="525"/>
      <c r="D182" s="525"/>
      <c r="E182" s="525"/>
      <c r="F182" s="846"/>
      <c r="G182" s="634"/>
      <c r="H182" s="525"/>
      <c r="I182" s="525"/>
      <c r="J182" s="525"/>
      <c r="K182" s="525"/>
      <c r="L182" s="525"/>
      <c r="M182" s="525"/>
      <c r="N182" s="525"/>
      <c r="O182" s="525"/>
      <c r="P182" s="525"/>
      <c r="Q182" s="525"/>
      <c r="R182" s="1431"/>
      <c r="S182" s="1431"/>
      <c r="T182" s="1431"/>
      <c r="U182" s="525"/>
      <c r="AC182" s="525"/>
      <c r="AD182" s="525"/>
      <c r="AE182" s="525"/>
      <c r="AF182" s="525"/>
      <c r="AG182" s="525"/>
      <c r="AH182" s="525"/>
      <c r="AI182" s="525"/>
      <c r="AJ182" s="525"/>
      <c r="AK182" s="525"/>
      <c r="AL182" s="525"/>
      <c r="AM182" s="58"/>
      <c r="AN182" s="58"/>
      <c r="AO182" s="58"/>
      <c r="AP182" s="58"/>
      <c r="AQ182" s="58"/>
      <c r="AR182" s="58"/>
      <c r="AS182" s="58"/>
      <c r="AT182" s="58"/>
      <c r="AU182" s="58"/>
      <c r="AV182" s="58"/>
      <c r="AW182" s="58"/>
      <c r="AX182" s="58"/>
      <c r="AY182" s="58"/>
      <c r="AZ182" s="58"/>
      <c r="BA182" s="58"/>
      <c r="BB182" s="58"/>
      <c r="BC182" s="58"/>
    </row>
    <row r="183" spans="1:55" ht="14.4">
      <c r="A183" s="634"/>
      <c r="B183" s="525"/>
      <c r="C183" s="525"/>
      <c r="D183" s="525"/>
      <c r="E183" s="525"/>
      <c r="F183" s="846"/>
      <c r="G183" s="634"/>
      <c r="H183" s="525"/>
      <c r="I183" s="525"/>
      <c r="J183" s="525"/>
      <c r="K183" s="525"/>
      <c r="L183" s="525"/>
      <c r="M183" s="525"/>
      <c r="N183" s="525"/>
      <c r="O183" s="525"/>
      <c r="P183" s="525"/>
      <c r="Q183" s="525"/>
      <c r="R183" s="1431"/>
      <c r="S183" s="1431"/>
      <c r="T183" s="1431"/>
      <c r="U183" s="525"/>
      <c r="AC183" s="525"/>
      <c r="AD183" s="525"/>
      <c r="AE183" s="525"/>
      <c r="AF183" s="525"/>
      <c r="AG183" s="525"/>
      <c r="AH183" s="525"/>
      <c r="AI183" s="525"/>
      <c r="AJ183" s="525"/>
      <c r="AK183" s="525"/>
      <c r="AL183" s="525"/>
      <c r="AM183" s="58"/>
      <c r="AN183" s="58"/>
      <c r="AO183" s="58"/>
      <c r="AP183" s="58"/>
      <c r="AQ183" s="58"/>
      <c r="AR183" s="58"/>
      <c r="AS183" s="58"/>
      <c r="AT183" s="58"/>
      <c r="AU183" s="58"/>
      <c r="AV183" s="58"/>
      <c r="AW183" s="58"/>
      <c r="AX183" s="58"/>
      <c r="AY183" s="58"/>
      <c r="AZ183" s="58"/>
      <c r="BA183" s="58"/>
      <c r="BB183" s="58"/>
      <c r="BC183" s="58"/>
    </row>
    <row r="184" spans="1:55" ht="14.4">
      <c r="A184" s="634"/>
      <c r="B184" s="525"/>
      <c r="C184" s="525"/>
      <c r="D184" s="525"/>
      <c r="E184" s="525"/>
      <c r="F184" s="846"/>
      <c r="G184" s="634"/>
      <c r="H184" s="6"/>
      <c r="O184" s="58"/>
      <c r="P184" s="58"/>
      <c r="Q184" s="58"/>
      <c r="R184" s="1483"/>
      <c r="S184" s="1483"/>
      <c r="T184" s="1483"/>
      <c r="U184" s="1483"/>
      <c r="AC184" s="1442"/>
      <c r="AD184" s="58"/>
      <c r="AE184" s="58"/>
      <c r="AF184" s="58"/>
      <c r="AG184" s="58"/>
      <c r="AH184" s="58"/>
      <c r="AI184" s="58"/>
      <c r="AJ184" s="58"/>
      <c r="AK184" s="58"/>
      <c r="AL184" s="58"/>
      <c r="AM184" s="58"/>
      <c r="AN184" s="58"/>
      <c r="AO184" s="58"/>
      <c r="AP184" s="58"/>
      <c r="AQ184" s="58"/>
      <c r="AR184" s="58"/>
      <c r="AS184" s="58"/>
      <c r="AT184" s="58"/>
      <c r="AU184" s="58"/>
      <c r="AV184" s="58"/>
      <c r="AW184" s="58"/>
      <c r="AX184" s="58"/>
      <c r="AY184" s="58"/>
      <c r="AZ184" s="58"/>
      <c r="BA184" s="58"/>
      <c r="BB184" s="58"/>
      <c r="BC184" s="58"/>
    </row>
    <row r="185" spans="1:55" ht="15.75" customHeight="1">
      <c r="A185" s="634"/>
      <c r="B185" s="525"/>
      <c r="C185" s="525"/>
      <c r="D185" s="525"/>
      <c r="E185" s="525"/>
      <c r="F185" s="846"/>
      <c r="G185" s="634"/>
      <c r="S185" s="1483"/>
      <c r="AC185" s="1442"/>
    </row>
    <row r="186" spans="1:55" ht="15.75" customHeight="1">
      <c r="A186" s="634"/>
      <c r="B186" s="525"/>
      <c r="C186" s="525"/>
      <c r="D186" s="525"/>
      <c r="E186" s="525"/>
      <c r="F186" s="846"/>
      <c r="G186" s="634"/>
      <c r="AC186" s="1442"/>
    </row>
    <row r="187" spans="1:55" ht="15.75" customHeight="1">
      <c r="A187" s="634"/>
      <c r="B187" s="525"/>
      <c r="C187" s="525"/>
      <c r="D187" s="525"/>
      <c r="E187" s="525"/>
      <c r="F187" s="846"/>
      <c r="G187" s="634"/>
      <c r="AC187" s="1442"/>
    </row>
    <row r="188" spans="1:55" ht="15.75" customHeight="1">
      <c r="A188" s="634"/>
      <c r="B188" s="525"/>
      <c r="C188" s="525"/>
      <c r="D188" s="525"/>
      <c r="E188" s="525"/>
      <c r="F188" s="846"/>
      <c r="G188" s="634"/>
      <c r="AC188" s="1442"/>
    </row>
    <row r="189" spans="1:55" ht="15.75" customHeight="1">
      <c r="A189" s="634"/>
      <c r="B189" s="525"/>
      <c r="C189" s="525"/>
      <c r="D189" s="525"/>
      <c r="E189" s="525"/>
      <c r="F189" s="846"/>
      <c r="G189" s="634"/>
      <c r="AC189" s="1442"/>
    </row>
    <row r="190" spans="1:55" ht="15.75" customHeight="1">
      <c r="A190" s="634"/>
      <c r="B190" s="525"/>
      <c r="C190" s="525"/>
      <c r="D190" s="525"/>
      <c r="E190" s="525"/>
      <c r="F190" s="846"/>
      <c r="G190" s="634"/>
      <c r="AC190" s="1442"/>
    </row>
    <row r="191" spans="1:55" ht="15.75" customHeight="1">
      <c r="A191" s="634"/>
      <c r="B191" s="525"/>
      <c r="C191" s="525"/>
      <c r="D191" s="525"/>
      <c r="E191" s="525"/>
      <c r="F191" s="846"/>
      <c r="G191" s="634"/>
      <c r="AC191" s="1442"/>
    </row>
    <row r="192" spans="1:55" ht="15.75" customHeight="1">
      <c r="A192" s="634"/>
      <c r="B192" s="525"/>
      <c r="C192" s="525"/>
      <c r="D192" s="525"/>
      <c r="E192" s="525"/>
      <c r="F192" s="846"/>
      <c r="G192" s="634"/>
      <c r="AC192" s="1442"/>
    </row>
    <row r="193" spans="1:29" ht="15.75" customHeight="1">
      <c r="A193" s="634"/>
      <c r="B193" s="525"/>
      <c r="C193" s="525"/>
      <c r="D193" s="525"/>
      <c r="E193" s="525"/>
      <c r="F193" s="846"/>
      <c r="G193" s="634"/>
      <c r="AC193" s="1442"/>
    </row>
    <row r="194" spans="1:29" ht="15.75" customHeight="1">
      <c r="A194" s="634"/>
      <c r="B194" s="525"/>
      <c r="C194" s="525"/>
      <c r="D194" s="525"/>
      <c r="E194" s="525"/>
      <c r="F194" s="846"/>
      <c r="G194" s="634"/>
      <c r="AC194" s="1442"/>
    </row>
    <row r="195" spans="1:29" ht="15.75" customHeight="1">
      <c r="A195" s="634"/>
      <c r="B195" s="525"/>
      <c r="C195" s="525"/>
      <c r="D195" s="525"/>
      <c r="E195" s="525"/>
      <c r="F195" s="846"/>
      <c r="G195" s="634"/>
      <c r="AC195" s="1442"/>
    </row>
    <row r="196" spans="1:29" ht="15.75" customHeight="1">
      <c r="A196" s="634"/>
      <c r="B196" s="525"/>
      <c r="C196" s="525"/>
      <c r="D196" s="525"/>
      <c r="E196" s="525"/>
      <c r="F196" s="846"/>
      <c r="G196" s="634"/>
      <c r="AC196" s="1442"/>
    </row>
    <row r="197" spans="1:29" ht="15.75" customHeight="1">
      <c r="A197" s="634"/>
      <c r="B197" s="525"/>
      <c r="C197" s="525"/>
      <c r="D197" s="525"/>
      <c r="E197" s="525"/>
      <c r="F197" s="846"/>
      <c r="G197" s="634"/>
      <c r="AC197" s="1442"/>
    </row>
    <row r="198" spans="1:29" ht="15.75" customHeight="1">
      <c r="A198" s="634"/>
      <c r="B198" s="525"/>
      <c r="C198" s="525"/>
      <c r="D198" s="525"/>
      <c r="E198" s="525"/>
      <c r="F198" s="846"/>
      <c r="G198" s="634"/>
      <c r="AC198" s="1442"/>
    </row>
    <row r="199" spans="1:29" ht="15.75" customHeight="1">
      <c r="A199" s="634"/>
      <c r="B199" s="525"/>
      <c r="C199" s="525"/>
      <c r="D199" s="525"/>
      <c r="E199" s="525"/>
      <c r="F199" s="846"/>
      <c r="G199" s="634"/>
      <c r="AC199" s="1442"/>
    </row>
    <row r="200" spans="1:29" ht="15.75" customHeight="1">
      <c r="A200" s="634"/>
      <c r="B200" s="525"/>
      <c r="C200" s="525"/>
      <c r="D200" s="525"/>
      <c r="E200" s="525"/>
      <c r="F200" s="846"/>
      <c r="G200" s="634"/>
      <c r="AC200" s="1442"/>
    </row>
    <row r="201" spans="1:29" ht="15.75" customHeight="1">
      <c r="A201" s="634"/>
      <c r="B201" s="525"/>
      <c r="C201" s="525"/>
      <c r="D201" s="525"/>
      <c r="E201" s="525"/>
      <c r="F201" s="846"/>
      <c r="G201" s="634"/>
      <c r="AC201" s="1442"/>
    </row>
    <row r="202" spans="1:29" ht="15.75" customHeight="1">
      <c r="A202" s="634"/>
      <c r="B202" s="525"/>
      <c r="C202" s="525"/>
      <c r="D202" s="525"/>
      <c r="E202" s="525"/>
      <c r="F202" s="846"/>
      <c r="G202" s="634"/>
      <c r="AC202" s="1442"/>
    </row>
    <row r="203" spans="1:29" ht="15.75" customHeight="1">
      <c r="A203" s="634"/>
      <c r="B203" s="525"/>
      <c r="C203" s="525"/>
      <c r="D203" s="525"/>
      <c r="E203" s="525"/>
      <c r="F203" s="846"/>
      <c r="G203" s="634"/>
      <c r="AC203" s="1442"/>
    </row>
    <row r="204" spans="1:29" ht="15.75" customHeight="1">
      <c r="A204" s="634"/>
      <c r="B204" s="525"/>
      <c r="C204" s="525"/>
      <c r="D204" s="525"/>
      <c r="E204" s="525"/>
      <c r="F204" s="846"/>
      <c r="G204" s="634"/>
      <c r="AC204" s="1442"/>
    </row>
    <row r="205" spans="1:29" ht="15.75" customHeight="1">
      <c r="A205" s="634"/>
      <c r="B205" s="525"/>
      <c r="C205" s="525"/>
      <c r="D205" s="525"/>
      <c r="E205" s="525"/>
      <c r="F205" s="846"/>
      <c r="G205" s="634"/>
      <c r="AC205" s="1442"/>
    </row>
    <row r="206" spans="1:29" ht="15.75" customHeight="1">
      <c r="A206" s="634"/>
      <c r="B206" s="525"/>
      <c r="C206" s="525"/>
      <c r="D206" s="525"/>
      <c r="E206" s="525"/>
      <c r="F206" s="846"/>
      <c r="G206" s="634"/>
      <c r="AC206" s="1442"/>
    </row>
    <row r="207" spans="1:29" ht="15.75" customHeight="1">
      <c r="A207" s="634"/>
      <c r="B207" s="525"/>
      <c r="C207" s="525"/>
      <c r="D207" s="525"/>
      <c r="E207" s="525"/>
      <c r="F207" s="846"/>
      <c r="G207" s="634"/>
      <c r="AC207" s="1442"/>
    </row>
    <row r="208" spans="1:29" ht="15.75" customHeight="1">
      <c r="A208" s="634"/>
      <c r="B208" s="525"/>
      <c r="C208" s="525"/>
      <c r="D208" s="525"/>
      <c r="E208" s="525"/>
      <c r="F208" s="846"/>
      <c r="G208" s="634"/>
      <c r="AC208" s="1442"/>
    </row>
    <row r="209" spans="1:29" ht="15.75" customHeight="1">
      <c r="A209" s="634"/>
      <c r="B209" s="525"/>
      <c r="C209" s="525"/>
      <c r="D209" s="525"/>
      <c r="E209" s="525"/>
      <c r="F209" s="846"/>
      <c r="G209" s="634"/>
      <c r="AC209" s="1442"/>
    </row>
    <row r="210" spans="1:29" ht="15.75" customHeight="1">
      <c r="A210" s="634"/>
      <c r="B210" s="525"/>
      <c r="C210" s="525"/>
      <c r="D210" s="525"/>
      <c r="E210" s="525"/>
      <c r="F210" s="846"/>
      <c r="G210" s="634"/>
      <c r="AC210" s="1442"/>
    </row>
    <row r="211" spans="1:29" ht="15.75" customHeight="1">
      <c r="A211" s="634"/>
      <c r="B211" s="525"/>
      <c r="C211" s="525"/>
      <c r="D211" s="525"/>
      <c r="E211" s="525"/>
      <c r="F211" s="846"/>
      <c r="G211" s="634"/>
      <c r="AC211" s="1442"/>
    </row>
    <row r="212" spans="1:29" ht="15.75" customHeight="1">
      <c r="A212" s="634"/>
      <c r="B212" s="525"/>
      <c r="C212" s="525"/>
      <c r="D212" s="525"/>
      <c r="E212" s="525"/>
      <c r="F212" s="846"/>
      <c r="G212" s="634"/>
      <c r="AC212" s="1442"/>
    </row>
    <row r="213" spans="1:29" ht="15.75" customHeight="1">
      <c r="A213" s="634"/>
      <c r="B213" s="525"/>
      <c r="C213" s="525"/>
      <c r="D213" s="525"/>
      <c r="E213" s="525"/>
      <c r="F213" s="846"/>
      <c r="G213" s="634"/>
      <c r="AC213" s="1442"/>
    </row>
    <row r="214" spans="1:29" ht="15.75" customHeight="1">
      <c r="A214" s="634"/>
      <c r="B214" s="525"/>
      <c r="C214" s="525"/>
      <c r="D214" s="525"/>
      <c r="E214" s="525"/>
      <c r="F214" s="846"/>
      <c r="G214" s="634"/>
      <c r="AC214" s="1442"/>
    </row>
    <row r="215" spans="1:29" ht="15.75" customHeight="1">
      <c r="A215" s="634"/>
      <c r="B215" s="525"/>
      <c r="C215" s="525"/>
      <c r="D215" s="525"/>
      <c r="E215" s="525"/>
      <c r="F215" s="846"/>
      <c r="G215" s="634"/>
      <c r="AC215" s="1442"/>
    </row>
    <row r="216" spans="1:29" ht="15.75" customHeight="1">
      <c r="A216" s="634"/>
      <c r="B216" s="525"/>
      <c r="C216" s="525"/>
      <c r="D216" s="525"/>
      <c r="E216" s="525"/>
      <c r="F216" s="846"/>
      <c r="G216" s="634"/>
      <c r="AC216" s="1442"/>
    </row>
    <row r="217" spans="1:29" ht="15.75" customHeight="1">
      <c r="A217" s="634"/>
      <c r="B217" s="525"/>
      <c r="C217" s="525"/>
      <c r="D217" s="525"/>
      <c r="E217" s="525"/>
      <c r="F217" s="846"/>
      <c r="G217" s="634"/>
      <c r="AC217" s="1442"/>
    </row>
    <row r="218" spans="1:29" ht="15.75" customHeight="1">
      <c r="A218" s="634"/>
      <c r="B218" s="525"/>
      <c r="C218" s="525"/>
      <c r="D218" s="525"/>
      <c r="E218" s="525"/>
      <c r="F218" s="846"/>
      <c r="G218" s="634"/>
      <c r="AC218" s="1442"/>
    </row>
    <row r="219" spans="1:29" ht="15.75" customHeight="1">
      <c r="A219" s="634"/>
      <c r="B219" s="525"/>
      <c r="C219" s="525"/>
      <c r="D219" s="525"/>
      <c r="E219" s="525"/>
      <c r="F219" s="846"/>
      <c r="G219" s="634"/>
      <c r="AC219" s="1442"/>
    </row>
    <row r="220" spans="1:29" ht="15.75" customHeight="1">
      <c r="A220" s="634"/>
      <c r="B220" s="525"/>
      <c r="C220" s="525"/>
      <c r="D220" s="525"/>
      <c r="E220" s="525"/>
      <c r="F220" s="846"/>
      <c r="G220" s="634"/>
      <c r="AC220" s="1442"/>
    </row>
    <row r="221" spans="1:29" ht="15.75" customHeight="1">
      <c r="A221" s="634"/>
      <c r="B221" s="525"/>
      <c r="C221" s="525"/>
      <c r="D221" s="525"/>
      <c r="E221" s="525"/>
      <c r="F221" s="846"/>
      <c r="G221" s="634"/>
      <c r="AC221" s="1442"/>
    </row>
    <row r="222" spans="1:29" ht="15.75" customHeight="1">
      <c r="A222" s="634"/>
      <c r="B222" s="525"/>
      <c r="C222" s="525"/>
      <c r="D222" s="525"/>
      <c r="E222" s="525"/>
      <c r="F222" s="846"/>
      <c r="G222" s="634"/>
      <c r="AC222" s="1442"/>
    </row>
    <row r="223" spans="1:29" ht="15.75" customHeight="1">
      <c r="A223" s="634"/>
      <c r="B223" s="525"/>
      <c r="C223" s="525"/>
      <c r="D223" s="525"/>
      <c r="E223" s="525"/>
      <c r="F223" s="846"/>
      <c r="G223" s="634"/>
      <c r="AC223" s="1442"/>
    </row>
    <row r="224" spans="1:29" ht="15.75" customHeight="1">
      <c r="A224" s="634"/>
      <c r="B224" s="525"/>
      <c r="C224" s="525"/>
      <c r="D224" s="525"/>
      <c r="E224" s="525"/>
      <c r="F224" s="846"/>
      <c r="G224" s="634"/>
      <c r="AC224" s="1442"/>
    </row>
    <row r="225" spans="1:29" ht="15.75" customHeight="1">
      <c r="A225" s="634"/>
      <c r="B225" s="525"/>
      <c r="C225" s="525"/>
      <c r="D225" s="525"/>
      <c r="E225" s="525"/>
      <c r="F225" s="846"/>
      <c r="G225" s="634"/>
      <c r="AC225" s="1442"/>
    </row>
    <row r="226" spans="1:29" ht="15.75" customHeight="1">
      <c r="A226" s="634"/>
      <c r="B226" s="525"/>
      <c r="C226" s="525"/>
      <c r="D226" s="525"/>
      <c r="E226" s="525"/>
      <c r="F226" s="846"/>
      <c r="G226" s="634"/>
      <c r="AC226" s="1442"/>
    </row>
    <row r="227" spans="1:29" ht="15.75" customHeight="1">
      <c r="A227" s="634"/>
      <c r="B227" s="525"/>
      <c r="C227" s="525"/>
      <c r="D227" s="525"/>
      <c r="E227" s="525"/>
      <c r="F227" s="846"/>
      <c r="G227" s="634"/>
      <c r="AC227" s="1442"/>
    </row>
    <row r="228" spans="1:29" ht="15.75" customHeight="1">
      <c r="A228" s="634"/>
      <c r="B228" s="525"/>
      <c r="C228" s="525"/>
      <c r="D228" s="525"/>
      <c r="E228" s="525"/>
      <c r="F228" s="846"/>
      <c r="G228" s="634"/>
      <c r="AC228" s="1442"/>
    </row>
    <row r="229" spans="1:29" ht="15.75" customHeight="1">
      <c r="A229" s="634"/>
      <c r="B229" s="525"/>
      <c r="C229" s="525"/>
      <c r="D229" s="525"/>
      <c r="E229" s="525"/>
      <c r="F229" s="846"/>
      <c r="G229" s="634"/>
      <c r="AC229" s="1442"/>
    </row>
    <row r="230" spans="1:29" ht="15.75" customHeight="1">
      <c r="A230" s="634"/>
      <c r="B230" s="525"/>
      <c r="C230" s="525"/>
      <c r="D230" s="525"/>
      <c r="E230" s="525"/>
      <c r="F230" s="846"/>
      <c r="G230" s="634"/>
      <c r="AC230" s="1442"/>
    </row>
    <row r="231" spans="1:29" ht="15.75" customHeight="1">
      <c r="A231" s="634"/>
      <c r="B231" s="525"/>
      <c r="C231" s="525"/>
      <c r="D231" s="525"/>
      <c r="E231" s="525"/>
      <c r="F231" s="846"/>
      <c r="G231" s="634"/>
      <c r="AC231" s="1442"/>
    </row>
    <row r="232" spans="1:29" ht="15.75" customHeight="1">
      <c r="A232" s="634"/>
      <c r="B232" s="525"/>
      <c r="C232" s="525"/>
      <c r="D232" s="525"/>
      <c r="E232" s="525"/>
      <c r="F232" s="846"/>
      <c r="G232" s="634"/>
    </row>
    <row r="233" spans="1:29" ht="15.75" customHeight="1">
      <c r="A233" s="634"/>
      <c r="B233" s="525"/>
      <c r="C233" s="525"/>
      <c r="D233" s="525"/>
      <c r="E233" s="525"/>
      <c r="F233" s="846"/>
      <c r="G233" s="634"/>
    </row>
    <row r="234" spans="1:29" ht="15.75" customHeight="1">
      <c r="A234" s="634"/>
      <c r="B234" s="525"/>
      <c r="C234" s="525"/>
      <c r="D234" s="525"/>
      <c r="E234" s="525"/>
      <c r="F234" s="846"/>
      <c r="G234" s="634"/>
    </row>
    <row r="235" spans="1:29" ht="15.75" customHeight="1">
      <c r="A235" s="634"/>
      <c r="B235" s="525"/>
      <c r="C235" s="525"/>
      <c r="D235" s="525"/>
      <c r="E235" s="525"/>
      <c r="F235" s="846"/>
      <c r="G235" s="634"/>
    </row>
    <row r="236" spans="1:29" ht="15.75" customHeight="1">
      <c r="A236" s="634"/>
      <c r="B236" s="525"/>
      <c r="C236" s="525"/>
      <c r="D236" s="525"/>
      <c r="E236" s="525"/>
      <c r="F236" s="846"/>
      <c r="G236" s="634"/>
    </row>
    <row r="237" spans="1:29" ht="15.75" customHeight="1">
      <c r="A237" s="634"/>
      <c r="B237" s="525"/>
      <c r="C237" s="525"/>
      <c r="D237" s="525"/>
      <c r="E237" s="525"/>
      <c r="F237" s="846"/>
      <c r="G237" s="634"/>
    </row>
    <row r="238" spans="1:29" ht="15.75" customHeight="1">
      <c r="A238" s="634"/>
      <c r="B238" s="525"/>
      <c r="C238" s="525"/>
      <c r="D238" s="525"/>
      <c r="E238" s="525"/>
      <c r="F238" s="846"/>
      <c r="G238" s="634"/>
    </row>
    <row r="239" spans="1:29" ht="15.75" customHeight="1">
      <c r="A239" s="634"/>
      <c r="B239" s="525"/>
      <c r="C239" s="525"/>
      <c r="D239" s="525"/>
      <c r="E239" s="525"/>
      <c r="F239" s="846"/>
      <c r="G239" s="634"/>
    </row>
    <row r="240" spans="1:29" ht="15.75" customHeight="1">
      <c r="A240" s="634"/>
      <c r="B240" s="525"/>
      <c r="C240" s="525"/>
      <c r="D240" s="525"/>
      <c r="E240" s="525"/>
      <c r="F240" s="846"/>
      <c r="G240" s="634"/>
    </row>
    <row r="241" spans="1:7" ht="15.75" customHeight="1">
      <c r="A241" s="634"/>
      <c r="B241" s="525"/>
      <c r="C241" s="525"/>
      <c r="D241" s="525"/>
      <c r="E241" s="525"/>
      <c r="F241" s="846"/>
      <c r="G241" s="634"/>
    </row>
    <row r="242" spans="1:7" ht="15.75" customHeight="1">
      <c r="A242" s="634"/>
      <c r="B242" s="525"/>
      <c r="C242" s="525"/>
      <c r="D242" s="525"/>
      <c r="E242" s="525"/>
      <c r="F242" s="846"/>
      <c r="G242" s="634"/>
    </row>
    <row r="243" spans="1:7" ht="15.75" customHeight="1">
      <c r="A243" s="634"/>
      <c r="B243" s="525"/>
      <c r="C243" s="525"/>
      <c r="D243" s="525"/>
      <c r="E243" s="525"/>
      <c r="F243" s="846"/>
      <c r="G243" s="634"/>
    </row>
    <row r="244" spans="1:7" ht="15.75" customHeight="1">
      <c r="A244" s="634"/>
      <c r="B244" s="525"/>
      <c r="C244" s="525"/>
      <c r="D244" s="525"/>
      <c r="E244" s="525"/>
      <c r="F244" s="846"/>
      <c r="G244" s="634"/>
    </row>
    <row r="245" spans="1:7" ht="15.75" customHeight="1">
      <c r="A245" s="634"/>
      <c r="B245" s="525"/>
      <c r="C245" s="525"/>
      <c r="D245" s="525"/>
      <c r="E245" s="525"/>
      <c r="F245" s="846"/>
      <c r="G245" s="634"/>
    </row>
    <row r="246" spans="1:7" ht="15.75" customHeight="1">
      <c r="A246" s="634"/>
      <c r="B246" s="525"/>
      <c r="C246" s="525"/>
      <c r="D246" s="525"/>
      <c r="E246" s="525"/>
      <c r="F246" s="846"/>
      <c r="G246" s="634"/>
    </row>
    <row r="247" spans="1:7" ht="15.75" customHeight="1">
      <c r="A247" s="634"/>
      <c r="B247" s="525"/>
      <c r="C247" s="525"/>
      <c r="D247" s="525"/>
      <c r="E247" s="525"/>
      <c r="F247" s="846"/>
      <c r="G247" s="634"/>
    </row>
    <row r="248" spans="1:7" ht="15.75" customHeight="1">
      <c r="A248" s="634"/>
      <c r="B248" s="525"/>
      <c r="C248" s="525"/>
      <c r="D248" s="525"/>
      <c r="E248" s="525"/>
      <c r="F248" s="846"/>
      <c r="G248" s="634"/>
    </row>
    <row r="249" spans="1:7" ht="15.75" customHeight="1">
      <c r="A249" s="634"/>
      <c r="B249" s="525"/>
      <c r="C249" s="525"/>
      <c r="D249" s="525"/>
      <c r="E249" s="525"/>
      <c r="F249" s="846"/>
      <c r="G249" s="634"/>
    </row>
    <row r="250" spans="1:7" ht="15.75" customHeight="1">
      <c r="A250" s="634"/>
      <c r="B250" s="525"/>
      <c r="C250" s="525"/>
      <c r="D250" s="525"/>
      <c r="E250" s="525"/>
      <c r="F250" s="846"/>
      <c r="G250" s="634"/>
    </row>
    <row r="251" spans="1:7" ht="15.75" customHeight="1">
      <c r="A251" s="634"/>
      <c r="B251" s="525"/>
      <c r="C251" s="525"/>
      <c r="D251" s="525"/>
      <c r="E251" s="525"/>
      <c r="F251" s="846"/>
      <c r="G251" s="634"/>
    </row>
    <row r="252" spans="1:7" ht="15.75" customHeight="1">
      <c r="A252" s="634"/>
      <c r="B252" s="525"/>
      <c r="C252" s="525"/>
      <c r="D252" s="525"/>
      <c r="E252" s="525"/>
      <c r="F252" s="846"/>
      <c r="G252" s="634"/>
    </row>
    <row r="253" spans="1:7" ht="15.75" customHeight="1">
      <c r="A253" s="634"/>
      <c r="B253" s="525"/>
      <c r="C253" s="525"/>
      <c r="D253" s="525"/>
      <c r="E253" s="525"/>
      <c r="F253" s="846"/>
      <c r="G253" s="634"/>
    </row>
    <row r="254" spans="1:7" ht="15.75" customHeight="1">
      <c r="A254" s="634"/>
      <c r="B254" s="525"/>
      <c r="C254" s="525"/>
      <c r="D254" s="525"/>
      <c r="E254" s="525"/>
      <c r="F254" s="846"/>
      <c r="G254" s="634"/>
    </row>
    <row r="255" spans="1:7" ht="15.75" customHeight="1">
      <c r="A255" s="634"/>
      <c r="B255" s="525"/>
      <c r="C255" s="525"/>
      <c r="D255" s="525"/>
      <c r="E255" s="525"/>
      <c r="F255" s="846"/>
      <c r="G255" s="634"/>
    </row>
    <row r="256" spans="1:7" ht="15.75" customHeight="1">
      <c r="A256" s="634"/>
      <c r="B256" s="525"/>
      <c r="C256" s="525"/>
      <c r="D256" s="525"/>
      <c r="E256" s="525"/>
      <c r="F256" s="846"/>
      <c r="G256" s="634"/>
    </row>
    <row r="257" spans="1:7" ht="15.75" customHeight="1">
      <c r="A257" s="634"/>
      <c r="B257" s="525"/>
      <c r="C257" s="525"/>
      <c r="D257" s="525"/>
      <c r="E257" s="525"/>
      <c r="F257" s="846"/>
      <c r="G257" s="634"/>
    </row>
    <row r="258" spans="1:7" ht="15.75" customHeight="1">
      <c r="A258" s="634"/>
      <c r="B258" s="525"/>
      <c r="C258" s="525"/>
      <c r="D258" s="525"/>
      <c r="E258" s="525"/>
      <c r="F258" s="846"/>
      <c r="G258" s="634"/>
    </row>
    <row r="259" spans="1:7" ht="15.75" customHeight="1">
      <c r="A259" s="634"/>
      <c r="B259" s="525"/>
      <c r="C259" s="525"/>
      <c r="D259" s="525"/>
      <c r="E259" s="525"/>
      <c r="F259" s="846"/>
      <c r="G259" s="634"/>
    </row>
    <row r="260" spans="1:7" ht="15.75" customHeight="1">
      <c r="A260" s="634"/>
      <c r="B260" s="525"/>
      <c r="C260" s="525"/>
      <c r="D260" s="525"/>
      <c r="E260" s="525"/>
      <c r="F260" s="846"/>
      <c r="G260" s="634"/>
    </row>
    <row r="261" spans="1:7" ht="15.75" customHeight="1">
      <c r="A261" s="634"/>
      <c r="B261" s="525"/>
      <c r="C261" s="525"/>
      <c r="D261" s="525"/>
      <c r="E261" s="525"/>
      <c r="F261" s="846"/>
      <c r="G261" s="634"/>
    </row>
    <row r="262" spans="1:7" ht="15.75" customHeight="1">
      <c r="A262" s="634"/>
      <c r="B262" s="525"/>
      <c r="C262" s="525"/>
      <c r="D262" s="525"/>
      <c r="E262" s="525"/>
      <c r="F262" s="846"/>
      <c r="G262" s="634"/>
    </row>
    <row r="263" spans="1:7" ht="15.75" customHeight="1">
      <c r="A263" s="634"/>
      <c r="B263" s="525"/>
      <c r="C263" s="525"/>
      <c r="D263" s="525"/>
      <c r="E263" s="525"/>
      <c r="F263" s="846"/>
      <c r="G263" s="634"/>
    </row>
    <row r="264" spans="1:7" ht="15.75" customHeight="1">
      <c r="A264" s="634"/>
      <c r="B264" s="525"/>
      <c r="C264" s="525"/>
      <c r="D264" s="525"/>
      <c r="E264" s="525"/>
      <c r="F264" s="846"/>
      <c r="G264" s="634"/>
    </row>
    <row r="265" spans="1:7" ht="15.75" customHeight="1">
      <c r="A265" s="634"/>
      <c r="B265" s="525"/>
      <c r="C265" s="525"/>
      <c r="D265" s="525"/>
      <c r="E265" s="525"/>
      <c r="F265" s="846"/>
      <c r="G265" s="634"/>
    </row>
    <row r="266" spans="1:7" ht="15.75" customHeight="1">
      <c r="A266" s="634"/>
      <c r="B266" s="525"/>
      <c r="C266" s="525"/>
      <c r="D266" s="525"/>
      <c r="E266" s="525"/>
      <c r="F266" s="846"/>
      <c r="G266" s="634"/>
    </row>
    <row r="267" spans="1:7" ht="15.75" customHeight="1">
      <c r="A267" s="634"/>
      <c r="B267" s="525"/>
      <c r="C267" s="525"/>
      <c r="D267" s="525"/>
      <c r="E267" s="525"/>
      <c r="F267" s="846"/>
      <c r="G267" s="634"/>
    </row>
    <row r="268" spans="1:7" ht="15.75" customHeight="1">
      <c r="A268" s="634"/>
      <c r="B268" s="525"/>
      <c r="C268" s="525"/>
      <c r="D268" s="525"/>
      <c r="E268" s="525"/>
      <c r="F268" s="846"/>
      <c r="G268" s="634"/>
    </row>
    <row r="269" spans="1:7" ht="15.75" customHeight="1">
      <c r="A269" s="634"/>
      <c r="B269" s="525"/>
      <c r="C269" s="525"/>
      <c r="D269" s="525"/>
      <c r="E269" s="525"/>
      <c r="F269" s="846"/>
      <c r="G269" s="634"/>
    </row>
    <row r="270" spans="1:7" ht="15.75" customHeight="1">
      <c r="A270" s="634"/>
      <c r="B270" s="525"/>
      <c r="C270" s="525"/>
      <c r="D270" s="525"/>
      <c r="E270" s="525"/>
      <c r="F270" s="846"/>
      <c r="G270" s="634"/>
    </row>
    <row r="271" spans="1:7" ht="15.75" customHeight="1">
      <c r="A271" s="634"/>
      <c r="B271" s="525"/>
      <c r="C271" s="525"/>
      <c r="D271" s="525"/>
      <c r="E271" s="525"/>
      <c r="F271" s="846"/>
      <c r="G271" s="634"/>
    </row>
    <row r="272" spans="1:7" ht="15.75" customHeight="1">
      <c r="A272" s="634"/>
      <c r="B272" s="525"/>
      <c r="C272" s="525"/>
      <c r="D272" s="525"/>
      <c r="E272" s="525"/>
      <c r="F272" s="846"/>
      <c r="G272" s="634"/>
    </row>
    <row r="273" spans="1:7" ht="15.75" customHeight="1">
      <c r="A273" s="634"/>
      <c r="B273" s="525"/>
      <c r="C273" s="525"/>
      <c r="D273" s="525"/>
      <c r="E273" s="525"/>
      <c r="F273" s="846"/>
      <c r="G273" s="634"/>
    </row>
    <row r="274" spans="1:7" ht="15.75" customHeight="1">
      <c r="A274" s="634"/>
      <c r="B274" s="525"/>
      <c r="C274" s="525"/>
      <c r="D274" s="525"/>
      <c r="E274" s="525"/>
      <c r="F274" s="846"/>
      <c r="G274" s="634"/>
    </row>
    <row r="275" spans="1:7" ht="15.75" customHeight="1">
      <c r="A275" s="634"/>
      <c r="B275" s="525"/>
      <c r="C275" s="525"/>
      <c r="D275" s="525"/>
      <c r="E275" s="525"/>
      <c r="F275" s="846"/>
      <c r="G275" s="634"/>
    </row>
    <row r="276" spans="1:7" ht="15.75" customHeight="1">
      <c r="A276" s="634"/>
      <c r="B276" s="525"/>
      <c r="C276" s="525"/>
      <c r="D276" s="525"/>
      <c r="E276" s="525"/>
      <c r="F276" s="846"/>
      <c r="G276" s="634"/>
    </row>
    <row r="277" spans="1:7" ht="15.75" customHeight="1">
      <c r="A277" s="634"/>
      <c r="B277" s="525"/>
      <c r="C277" s="525"/>
      <c r="D277" s="525"/>
      <c r="E277" s="525"/>
      <c r="F277" s="846"/>
      <c r="G277" s="634"/>
    </row>
    <row r="278" spans="1:7" ht="15.75" customHeight="1">
      <c r="A278" s="634"/>
      <c r="B278" s="525"/>
      <c r="C278" s="525"/>
      <c r="D278" s="525"/>
      <c r="E278" s="525"/>
      <c r="F278" s="846"/>
      <c r="G278" s="634"/>
    </row>
    <row r="279" spans="1:7" ht="15.75" customHeight="1">
      <c r="A279" s="634"/>
      <c r="B279" s="525"/>
      <c r="C279" s="525"/>
      <c r="D279" s="525"/>
      <c r="E279" s="525"/>
      <c r="F279" s="846"/>
      <c r="G279" s="634"/>
    </row>
    <row r="280" spans="1:7" ht="15.75" customHeight="1">
      <c r="A280" s="634"/>
      <c r="B280" s="525"/>
      <c r="C280" s="525"/>
      <c r="D280" s="525"/>
      <c r="E280" s="525"/>
      <c r="F280" s="846"/>
      <c r="G280" s="634"/>
    </row>
    <row r="281" spans="1:7" ht="15.75" customHeight="1">
      <c r="A281" s="634"/>
      <c r="B281" s="525"/>
      <c r="C281" s="525"/>
      <c r="D281" s="525"/>
      <c r="E281" s="525"/>
      <c r="F281" s="846"/>
      <c r="G281" s="634"/>
    </row>
    <row r="282" spans="1:7" ht="15.75" customHeight="1">
      <c r="A282" s="634"/>
      <c r="B282" s="525"/>
      <c r="C282" s="525"/>
      <c r="D282" s="525"/>
      <c r="E282" s="525"/>
      <c r="F282" s="846"/>
      <c r="G282" s="634"/>
    </row>
    <row r="283" spans="1:7" ht="15.75" customHeight="1">
      <c r="A283" s="634"/>
      <c r="B283" s="525"/>
      <c r="C283" s="525"/>
      <c r="D283" s="525"/>
      <c r="E283" s="525"/>
      <c r="F283" s="846"/>
      <c r="G283" s="634"/>
    </row>
    <row r="284" spans="1:7" ht="15.75" customHeight="1">
      <c r="A284" s="634"/>
      <c r="B284" s="525"/>
      <c r="C284" s="525"/>
      <c r="D284" s="525"/>
      <c r="E284" s="525"/>
      <c r="F284" s="846"/>
      <c r="G284" s="634"/>
    </row>
    <row r="285" spans="1:7" ht="15.75" customHeight="1">
      <c r="A285" s="634"/>
      <c r="B285" s="525"/>
      <c r="C285" s="525"/>
      <c r="D285" s="525"/>
      <c r="E285" s="525"/>
      <c r="F285" s="846"/>
      <c r="G285" s="634"/>
    </row>
    <row r="286" spans="1:7" ht="15.75" customHeight="1">
      <c r="A286" s="634"/>
      <c r="B286" s="525"/>
      <c r="C286" s="525"/>
      <c r="D286" s="525"/>
      <c r="E286" s="525"/>
      <c r="F286" s="846"/>
      <c r="G286" s="634"/>
    </row>
    <row r="287" spans="1:7" ht="15.75" customHeight="1">
      <c r="A287" s="634"/>
      <c r="B287" s="525"/>
      <c r="C287" s="525"/>
      <c r="D287" s="525"/>
      <c r="E287" s="525"/>
      <c r="F287" s="846"/>
      <c r="G287" s="634"/>
    </row>
    <row r="288" spans="1:7" ht="15.75" customHeight="1">
      <c r="A288" s="634"/>
      <c r="B288" s="525"/>
      <c r="C288" s="525"/>
      <c r="D288" s="525"/>
      <c r="E288" s="525"/>
      <c r="F288" s="846"/>
      <c r="G288" s="634"/>
    </row>
    <row r="289" spans="1:7" ht="15.75" customHeight="1">
      <c r="A289" s="634"/>
      <c r="B289" s="525"/>
      <c r="C289" s="525"/>
      <c r="D289" s="525"/>
      <c r="E289" s="525"/>
      <c r="F289" s="846"/>
      <c r="G289" s="634"/>
    </row>
    <row r="290" spans="1:7" ht="15.75" customHeight="1">
      <c r="A290" s="634"/>
      <c r="B290" s="525"/>
      <c r="C290" s="525"/>
      <c r="D290" s="525"/>
      <c r="E290" s="525"/>
      <c r="F290" s="846"/>
      <c r="G290" s="634"/>
    </row>
    <row r="291" spans="1:7" ht="15.75" customHeight="1">
      <c r="A291" s="634"/>
      <c r="B291" s="525"/>
      <c r="C291" s="525"/>
      <c r="D291" s="525"/>
      <c r="E291" s="525"/>
      <c r="F291" s="846"/>
      <c r="G291" s="634"/>
    </row>
    <row r="292" spans="1:7" ht="15.75" customHeight="1">
      <c r="A292" s="634"/>
      <c r="B292" s="525"/>
      <c r="C292" s="525"/>
      <c r="D292" s="525"/>
      <c r="E292" s="525"/>
      <c r="F292" s="846"/>
      <c r="G292" s="634"/>
    </row>
    <row r="293" spans="1:7" ht="15.75" customHeight="1">
      <c r="A293" s="634"/>
      <c r="B293" s="525"/>
      <c r="C293" s="525"/>
      <c r="D293" s="525"/>
      <c r="E293" s="525"/>
      <c r="F293" s="846"/>
      <c r="G293" s="634"/>
    </row>
    <row r="294" spans="1:7" ht="15.75" customHeight="1">
      <c r="A294" s="634"/>
      <c r="B294" s="525"/>
      <c r="C294" s="525"/>
      <c r="D294" s="525"/>
      <c r="E294" s="525"/>
      <c r="F294" s="846"/>
      <c r="G294" s="634"/>
    </row>
    <row r="295" spans="1:7" ht="15.75" customHeight="1">
      <c r="A295" s="634"/>
      <c r="B295" s="525"/>
      <c r="C295" s="525"/>
      <c r="D295" s="525"/>
      <c r="E295" s="525"/>
      <c r="F295" s="846"/>
      <c r="G295" s="634"/>
    </row>
    <row r="296" spans="1:7" ht="15.75" customHeight="1">
      <c r="A296" s="634"/>
      <c r="B296" s="525"/>
      <c r="C296" s="525"/>
      <c r="D296" s="525"/>
      <c r="E296" s="525"/>
      <c r="F296" s="846"/>
      <c r="G296" s="634"/>
    </row>
    <row r="297" spans="1:7" ht="15.75" customHeight="1">
      <c r="A297" s="634"/>
      <c r="B297" s="525"/>
      <c r="C297" s="525"/>
      <c r="D297" s="525"/>
      <c r="E297" s="525"/>
      <c r="F297" s="846"/>
      <c r="G297" s="634"/>
    </row>
    <row r="298" spans="1:7" ht="15.75" customHeight="1">
      <c r="A298" s="634"/>
      <c r="B298" s="525"/>
      <c r="C298" s="525"/>
      <c r="D298" s="525"/>
      <c r="E298" s="525"/>
      <c r="F298" s="846"/>
      <c r="G298" s="634"/>
    </row>
    <row r="299" spans="1:7" ht="15.75" customHeight="1">
      <c r="A299" s="634"/>
      <c r="B299" s="525"/>
      <c r="C299" s="525"/>
      <c r="D299" s="525"/>
      <c r="E299" s="525"/>
      <c r="F299" s="846"/>
      <c r="G299" s="634"/>
    </row>
    <row r="300" spans="1:7" ht="15.75" customHeight="1">
      <c r="A300" s="634"/>
      <c r="B300" s="525"/>
      <c r="C300" s="525"/>
      <c r="D300" s="525"/>
      <c r="E300" s="525"/>
      <c r="F300" s="846"/>
      <c r="G300" s="634"/>
    </row>
    <row r="301" spans="1:7" ht="15.75" customHeight="1">
      <c r="A301" s="634"/>
      <c r="B301" s="525"/>
      <c r="C301" s="525"/>
      <c r="D301" s="525"/>
      <c r="E301" s="525"/>
      <c r="F301" s="846"/>
      <c r="G301" s="634"/>
    </row>
    <row r="302" spans="1:7" ht="15.75" customHeight="1">
      <c r="A302" s="634"/>
      <c r="B302" s="525"/>
      <c r="C302" s="525"/>
      <c r="D302" s="525"/>
      <c r="E302" s="525"/>
      <c r="F302" s="846"/>
      <c r="G302" s="634"/>
    </row>
    <row r="303" spans="1:7" ht="15.75" customHeight="1">
      <c r="A303" s="634"/>
      <c r="B303" s="525"/>
      <c r="C303" s="525"/>
      <c r="D303" s="525"/>
      <c r="E303" s="525"/>
      <c r="F303" s="846"/>
      <c r="G303" s="634"/>
    </row>
    <row r="304" spans="1:7" ht="15.75" customHeight="1">
      <c r="A304" s="634"/>
      <c r="B304" s="525"/>
      <c r="C304" s="525"/>
      <c r="D304" s="525"/>
      <c r="E304" s="525"/>
      <c r="F304" s="846"/>
      <c r="G304" s="634"/>
    </row>
    <row r="305" spans="1:7" ht="15.75" customHeight="1">
      <c r="A305" s="634"/>
      <c r="B305" s="525"/>
      <c r="C305" s="525"/>
      <c r="D305" s="525"/>
      <c r="E305" s="525"/>
      <c r="F305" s="846"/>
      <c r="G305" s="634"/>
    </row>
    <row r="306" spans="1:7" ht="15.75" customHeight="1">
      <c r="A306" s="634"/>
      <c r="B306" s="525"/>
      <c r="C306" s="525"/>
      <c r="D306" s="525"/>
      <c r="E306" s="525"/>
      <c r="F306" s="846"/>
      <c r="G306" s="634"/>
    </row>
    <row r="307" spans="1:7" ht="15.75" customHeight="1">
      <c r="A307" s="634"/>
      <c r="B307" s="525"/>
      <c r="C307" s="525"/>
      <c r="D307" s="525"/>
      <c r="E307" s="525"/>
      <c r="F307" s="846"/>
      <c r="G307" s="634"/>
    </row>
    <row r="308" spans="1:7" ht="15.75" customHeight="1">
      <c r="A308" s="634"/>
      <c r="B308" s="525"/>
      <c r="C308" s="525"/>
      <c r="D308" s="525"/>
      <c r="E308" s="525"/>
      <c r="F308" s="846"/>
      <c r="G308" s="634"/>
    </row>
    <row r="309" spans="1:7" ht="15.75" customHeight="1">
      <c r="A309" s="634"/>
      <c r="B309" s="525"/>
      <c r="C309" s="525"/>
      <c r="D309" s="525"/>
      <c r="E309" s="525"/>
      <c r="F309" s="846"/>
      <c r="G309" s="634"/>
    </row>
    <row r="310" spans="1:7" ht="15.75" customHeight="1">
      <c r="A310" s="634"/>
      <c r="B310" s="525"/>
      <c r="C310" s="525"/>
      <c r="D310" s="525"/>
      <c r="E310" s="525"/>
      <c r="F310" s="846"/>
      <c r="G310" s="634"/>
    </row>
    <row r="311" spans="1:7" ht="15.75" customHeight="1">
      <c r="A311" s="634"/>
      <c r="B311" s="525"/>
      <c r="C311" s="525"/>
      <c r="D311" s="525"/>
      <c r="E311" s="525"/>
      <c r="F311" s="846"/>
      <c r="G311" s="634"/>
    </row>
    <row r="312" spans="1:7" ht="15.75" customHeight="1">
      <c r="A312" s="634"/>
      <c r="B312" s="525"/>
      <c r="C312" s="525"/>
      <c r="D312" s="525"/>
      <c r="E312" s="525"/>
      <c r="F312" s="846"/>
      <c r="G312" s="634"/>
    </row>
    <row r="313" spans="1:7" ht="15.75" customHeight="1">
      <c r="A313" s="634"/>
      <c r="B313" s="525"/>
      <c r="C313" s="525"/>
      <c r="D313" s="525"/>
      <c r="E313" s="525"/>
      <c r="F313" s="846"/>
      <c r="G313" s="634"/>
    </row>
    <row r="314" spans="1:7" ht="15.75" customHeight="1">
      <c r="A314" s="634"/>
      <c r="B314" s="525"/>
      <c r="C314" s="525"/>
      <c r="D314" s="525"/>
      <c r="E314" s="525"/>
      <c r="F314" s="846"/>
      <c r="G314" s="634"/>
    </row>
    <row r="315" spans="1:7" ht="15.75" customHeight="1">
      <c r="A315" s="634"/>
      <c r="B315" s="525"/>
      <c r="C315" s="525"/>
      <c r="D315" s="525"/>
      <c r="E315" s="525"/>
      <c r="F315" s="846"/>
      <c r="G315" s="634"/>
    </row>
    <row r="316" spans="1:7" ht="15.75" customHeight="1">
      <c r="A316" s="634"/>
      <c r="B316" s="525"/>
      <c r="C316" s="525"/>
      <c r="D316" s="525"/>
      <c r="E316" s="525"/>
      <c r="F316" s="846"/>
      <c r="G316" s="634"/>
    </row>
    <row r="317" spans="1:7" ht="15.75" customHeight="1">
      <c r="A317" s="634"/>
      <c r="B317" s="525"/>
      <c r="C317" s="525"/>
      <c r="D317" s="525"/>
      <c r="E317" s="525"/>
      <c r="F317" s="846"/>
      <c r="G317" s="634"/>
    </row>
    <row r="318" spans="1:7" ht="15.75" customHeight="1">
      <c r="A318" s="634"/>
      <c r="B318" s="525"/>
      <c r="C318" s="525"/>
      <c r="D318" s="525"/>
      <c r="E318" s="525"/>
      <c r="F318" s="846"/>
      <c r="G318" s="634"/>
    </row>
    <row r="319" spans="1:7" ht="15.75" customHeight="1">
      <c r="A319" s="634"/>
      <c r="B319" s="525"/>
      <c r="C319" s="525"/>
      <c r="D319" s="525"/>
      <c r="E319" s="525"/>
      <c r="F319" s="846"/>
      <c r="G319" s="634"/>
    </row>
    <row r="320" spans="1:7" ht="15.75" customHeight="1">
      <c r="A320" s="634"/>
      <c r="B320" s="525"/>
      <c r="C320" s="525"/>
      <c r="D320" s="525"/>
      <c r="E320" s="525"/>
      <c r="F320" s="846"/>
      <c r="G320" s="634"/>
    </row>
    <row r="321" spans="1:7" ht="15.75" customHeight="1">
      <c r="A321" s="634"/>
      <c r="B321" s="525"/>
      <c r="C321" s="525"/>
      <c r="D321" s="525"/>
      <c r="E321" s="525"/>
      <c r="F321" s="846"/>
      <c r="G321" s="634"/>
    </row>
    <row r="322" spans="1:7" ht="15.75" customHeight="1">
      <c r="A322" s="634"/>
      <c r="B322" s="525"/>
      <c r="C322" s="525"/>
      <c r="D322" s="525"/>
      <c r="E322" s="525"/>
      <c r="F322" s="846"/>
      <c r="G322" s="634"/>
    </row>
    <row r="323" spans="1:7" ht="15.75" customHeight="1">
      <c r="A323" s="634"/>
      <c r="B323" s="525"/>
      <c r="C323" s="525"/>
      <c r="D323" s="525"/>
      <c r="E323" s="525"/>
      <c r="F323" s="846"/>
      <c r="G323" s="634"/>
    </row>
    <row r="324" spans="1:7" ht="15.75" customHeight="1">
      <c r="A324" s="634"/>
      <c r="B324" s="525"/>
      <c r="C324" s="525"/>
      <c r="D324" s="525"/>
      <c r="E324" s="525"/>
      <c r="F324" s="846"/>
      <c r="G324" s="634"/>
    </row>
    <row r="325" spans="1:7" ht="15.75" customHeight="1">
      <c r="A325" s="634"/>
      <c r="B325" s="525"/>
      <c r="C325" s="525"/>
      <c r="D325" s="525"/>
      <c r="E325" s="525"/>
      <c r="F325" s="846"/>
      <c r="G325" s="634"/>
    </row>
    <row r="326" spans="1:7" ht="15.75" customHeight="1">
      <c r="A326" s="634"/>
      <c r="B326" s="525"/>
      <c r="C326" s="525"/>
      <c r="D326" s="525"/>
      <c r="E326" s="525"/>
      <c r="F326" s="846"/>
      <c r="G326" s="634"/>
    </row>
    <row r="327" spans="1:7" ht="15.75" customHeight="1">
      <c r="A327" s="634"/>
      <c r="B327" s="525"/>
      <c r="C327" s="525"/>
      <c r="D327" s="525"/>
      <c r="E327" s="525"/>
      <c r="F327" s="846"/>
      <c r="G327" s="634"/>
    </row>
    <row r="328" spans="1:7" ht="15.75" customHeight="1">
      <c r="A328" s="634"/>
      <c r="B328" s="525"/>
      <c r="C328" s="525"/>
      <c r="D328" s="525"/>
      <c r="E328" s="525"/>
      <c r="F328" s="846"/>
      <c r="G328" s="634"/>
    </row>
    <row r="329" spans="1:7" ht="15.75" customHeight="1">
      <c r="A329" s="634"/>
      <c r="B329" s="525"/>
      <c r="C329" s="525"/>
      <c r="D329" s="525"/>
      <c r="E329" s="525"/>
      <c r="F329" s="846"/>
      <c r="G329" s="634"/>
    </row>
    <row r="330" spans="1:7" ht="15.75" customHeight="1">
      <c r="A330" s="634"/>
      <c r="B330" s="525"/>
      <c r="C330" s="525"/>
      <c r="D330" s="525"/>
      <c r="E330" s="525"/>
      <c r="F330" s="846"/>
      <c r="G330" s="634"/>
    </row>
    <row r="331" spans="1:7" ht="15.75" customHeight="1">
      <c r="A331" s="634"/>
      <c r="B331" s="525"/>
      <c r="C331" s="525"/>
      <c r="D331" s="525"/>
      <c r="E331" s="525"/>
      <c r="F331" s="846"/>
      <c r="G331" s="634"/>
    </row>
    <row r="332" spans="1:7" ht="15.75" customHeight="1">
      <c r="A332" s="634"/>
      <c r="B332" s="525"/>
      <c r="C332" s="525"/>
      <c r="D332" s="525"/>
      <c r="E332" s="525"/>
      <c r="F332" s="846"/>
      <c r="G332" s="634"/>
    </row>
    <row r="333" spans="1:7" ht="15.75" customHeight="1">
      <c r="A333" s="634"/>
      <c r="B333" s="525"/>
      <c r="C333" s="525"/>
      <c r="D333" s="525"/>
      <c r="E333" s="525"/>
      <c r="F333" s="846"/>
      <c r="G333" s="634"/>
    </row>
    <row r="334" spans="1:7" ht="15.75" customHeight="1">
      <c r="A334" s="634"/>
      <c r="B334" s="525"/>
      <c r="C334" s="525"/>
      <c r="D334" s="525"/>
      <c r="E334" s="525"/>
      <c r="F334" s="846"/>
      <c r="G334" s="634"/>
    </row>
    <row r="335" spans="1:7" ht="15.75" customHeight="1">
      <c r="A335" s="634"/>
      <c r="B335" s="525"/>
      <c r="C335" s="525"/>
      <c r="D335" s="525"/>
      <c r="E335" s="525"/>
      <c r="F335" s="846"/>
      <c r="G335" s="634"/>
    </row>
    <row r="336" spans="1:7" ht="15.75" customHeight="1">
      <c r="A336" s="634"/>
      <c r="B336" s="525"/>
      <c r="C336" s="525"/>
      <c r="D336" s="525"/>
      <c r="E336" s="525"/>
      <c r="F336" s="846"/>
      <c r="G336" s="634"/>
    </row>
    <row r="337" spans="1:7" ht="15.75" customHeight="1">
      <c r="A337" s="634"/>
      <c r="B337" s="525"/>
      <c r="C337" s="525"/>
      <c r="D337" s="525"/>
      <c r="E337" s="525"/>
      <c r="F337" s="846"/>
      <c r="G337" s="634"/>
    </row>
    <row r="338" spans="1:7" ht="15.75" customHeight="1">
      <c r="A338" s="634"/>
      <c r="B338" s="525"/>
      <c r="C338" s="525"/>
      <c r="D338" s="525"/>
      <c r="E338" s="525"/>
      <c r="F338" s="846"/>
      <c r="G338" s="634"/>
    </row>
    <row r="339" spans="1:7" ht="15.75" customHeight="1">
      <c r="A339" s="634"/>
      <c r="B339" s="525"/>
      <c r="C339" s="525"/>
      <c r="D339" s="525"/>
      <c r="E339" s="525"/>
      <c r="F339" s="846"/>
      <c r="G339" s="634"/>
    </row>
    <row r="340" spans="1:7" ht="15.75" customHeight="1">
      <c r="A340" s="634"/>
      <c r="B340" s="525"/>
      <c r="C340" s="525"/>
      <c r="D340" s="525"/>
      <c r="E340" s="525"/>
      <c r="F340" s="846"/>
      <c r="G340" s="634"/>
    </row>
    <row r="341" spans="1:7" ht="15.75" customHeight="1">
      <c r="A341" s="634"/>
      <c r="B341" s="525"/>
      <c r="C341" s="525"/>
      <c r="D341" s="525"/>
      <c r="E341" s="525"/>
      <c r="F341" s="846"/>
      <c r="G341" s="634"/>
    </row>
    <row r="342" spans="1:7" ht="15.75" customHeight="1">
      <c r="A342" s="634"/>
      <c r="B342" s="525"/>
      <c r="C342" s="525"/>
      <c r="D342" s="525"/>
      <c r="E342" s="525"/>
      <c r="F342" s="846"/>
      <c r="G342" s="634"/>
    </row>
    <row r="343" spans="1:7" ht="15.75" customHeight="1">
      <c r="A343" s="634"/>
      <c r="B343" s="525"/>
      <c r="C343" s="525"/>
      <c r="D343" s="525"/>
      <c r="E343" s="525"/>
      <c r="F343" s="846"/>
      <c r="G343" s="634"/>
    </row>
    <row r="344" spans="1:7" ht="15.75" customHeight="1">
      <c r="A344" s="634"/>
      <c r="B344" s="525"/>
      <c r="C344" s="525"/>
      <c r="D344" s="525"/>
      <c r="E344" s="525"/>
      <c r="F344" s="846"/>
      <c r="G344" s="634"/>
    </row>
    <row r="345" spans="1:7" ht="15.75" customHeight="1">
      <c r="A345" s="634"/>
      <c r="B345" s="525"/>
      <c r="C345" s="525"/>
      <c r="D345" s="525"/>
      <c r="E345" s="525"/>
      <c r="F345" s="846"/>
      <c r="G345" s="634"/>
    </row>
    <row r="346" spans="1:7" ht="15.75" customHeight="1">
      <c r="A346" s="634"/>
      <c r="B346" s="525"/>
      <c r="C346" s="525"/>
      <c r="D346" s="525"/>
      <c r="E346" s="525"/>
      <c r="F346" s="846"/>
      <c r="G346" s="634"/>
    </row>
    <row r="347" spans="1:7" ht="15.75" customHeight="1">
      <c r="A347" s="634"/>
      <c r="B347" s="525"/>
      <c r="C347" s="525"/>
      <c r="D347" s="525"/>
      <c r="E347" s="525"/>
      <c r="F347" s="846"/>
      <c r="G347" s="634"/>
    </row>
    <row r="348" spans="1:7" ht="15.75" customHeight="1">
      <c r="A348" s="634"/>
      <c r="B348" s="525"/>
      <c r="C348" s="525"/>
      <c r="D348" s="525"/>
      <c r="E348" s="525"/>
      <c r="F348" s="846"/>
      <c r="G348" s="634"/>
    </row>
    <row r="349" spans="1:7" ht="15.75" customHeight="1">
      <c r="A349" s="634"/>
      <c r="B349" s="525"/>
      <c r="C349" s="525"/>
      <c r="D349" s="525"/>
      <c r="E349" s="525"/>
      <c r="F349" s="846"/>
      <c r="G349" s="634"/>
    </row>
    <row r="350" spans="1:7" ht="15.75" customHeight="1">
      <c r="A350" s="634"/>
      <c r="B350" s="525"/>
      <c r="C350" s="525"/>
      <c r="D350" s="525"/>
      <c r="E350" s="525"/>
      <c r="F350" s="846"/>
      <c r="G350" s="634"/>
    </row>
    <row r="351" spans="1:7" ht="15.75" customHeight="1">
      <c r="A351" s="634"/>
      <c r="B351" s="525"/>
      <c r="C351" s="525"/>
      <c r="D351" s="525"/>
      <c r="E351" s="525"/>
      <c r="F351" s="846"/>
      <c r="G351" s="634"/>
    </row>
    <row r="352" spans="1:7" ht="15.75" customHeight="1">
      <c r="A352" s="634"/>
      <c r="B352" s="525"/>
      <c r="C352" s="525"/>
      <c r="D352" s="525"/>
      <c r="E352" s="525"/>
      <c r="F352" s="846"/>
      <c r="G352" s="634"/>
    </row>
    <row r="353" spans="1:7" ht="15.75" customHeight="1">
      <c r="A353" s="634"/>
      <c r="B353" s="525"/>
      <c r="C353" s="525"/>
      <c r="D353" s="525"/>
      <c r="E353" s="525"/>
      <c r="F353" s="846"/>
      <c r="G353" s="634"/>
    </row>
    <row r="354" spans="1:7" ht="15.75" customHeight="1">
      <c r="A354" s="634"/>
      <c r="B354" s="525"/>
      <c r="C354" s="525"/>
      <c r="D354" s="525"/>
      <c r="E354" s="525"/>
      <c r="F354" s="846"/>
      <c r="G354" s="634"/>
    </row>
    <row r="355" spans="1:7" ht="15.75" customHeight="1">
      <c r="A355" s="634"/>
      <c r="B355" s="525"/>
      <c r="C355" s="525"/>
      <c r="D355" s="525"/>
      <c r="E355" s="525"/>
      <c r="F355" s="846"/>
      <c r="G355" s="634"/>
    </row>
    <row r="356" spans="1:7" ht="15.75" customHeight="1">
      <c r="A356" s="634"/>
      <c r="B356" s="525"/>
      <c r="C356" s="525"/>
      <c r="D356" s="525"/>
      <c r="E356" s="525"/>
      <c r="F356" s="846"/>
      <c r="G356" s="634"/>
    </row>
    <row r="357" spans="1:7" ht="15.75" customHeight="1">
      <c r="A357" s="634"/>
      <c r="B357" s="525"/>
      <c r="C357" s="525"/>
      <c r="D357" s="525"/>
      <c r="E357" s="525"/>
      <c r="F357" s="846"/>
      <c r="G357" s="634"/>
    </row>
    <row r="358" spans="1:7" ht="15.75" customHeight="1">
      <c r="A358" s="634"/>
      <c r="B358" s="525"/>
      <c r="C358" s="525"/>
      <c r="D358" s="525"/>
      <c r="E358" s="525"/>
      <c r="F358" s="846"/>
      <c r="G358" s="634"/>
    </row>
    <row r="359" spans="1:7" ht="15.75" customHeight="1">
      <c r="A359" s="634"/>
      <c r="B359" s="525"/>
      <c r="C359" s="525"/>
      <c r="D359" s="525"/>
      <c r="E359" s="525"/>
      <c r="F359" s="846"/>
      <c r="G359" s="634"/>
    </row>
    <row r="360" spans="1:7" ht="15.75" customHeight="1">
      <c r="A360" s="634"/>
      <c r="B360" s="525"/>
      <c r="C360" s="525"/>
      <c r="D360" s="525"/>
      <c r="E360" s="525"/>
      <c r="F360" s="846"/>
      <c r="G360" s="634"/>
    </row>
    <row r="361" spans="1:7" ht="15.75" customHeight="1">
      <c r="A361" s="634"/>
      <c r="B361" s="525"/>
      <c r="C361" s="525"/>
      <c r="D361" s="525"/>
      <c r="E361" s="525"/>
      <c r="F361" s="846"/>
      <c r="G361" s="634"/>
    </row>
    <row r="362" spans="1:7" ht="15.75" customHeight="1">
      <c r="A362" s="634"/>
      <c r="B362" s="525"/>
      <c r="C362" s="525"/>
      <c r="D362" s="525"/>
      <c r="E362" s="525"/>
      <c r="F362" s="846"/>
      <c r="G362" s="634"/>
    </row>
    <row r="363" spans="1:7" ht="15.75" customHeight="1">
      <c r="A363" s="634"/>
      <c r="B363" s="525"/>
      <c r="C363" s="525"/>
      <c r="D363" s="525"/>
      <c r="E363" s="525"/>
      <c r="F363" s="846"/>
      <c r="G363" s="634"/>
    </row>
    <row r="364" spans="1:7" ht="15.75" customHeight="1">
      <c r="A364" s="634"/>
      <c r="B364" s="525"/>
      <c r="C364" s="525"/>
      <c r="D364" s="525"/>
      <c r="E364" s="525"/>
      <c r="F364" s="846"/>
      <c r="G364" s="634"/>
    </row>
    <row r="365" spans="1:7" ht="15.75" customHeight="1">
      <c r="A365" s="634"/>
      <c r="B365" s="525"/>
      <c r="C365" s="525"/>
      <c r="D365" s="525"/>
      <c r="E365" s="525"/>
      <c r="F365" s="846"/>
      <c r="G365" s="634"/>
    </row>
    <row r="366" spans="1:7" ht="15.75" customHeight="1">
      <c r="A366" s="634"/>
      <c r="B366" s="525"/>
      <c r="C366" s="525"/>
      <c r="D366" s="525"/>
      <c r="E366" s="525"/>
      <c r="F366" s="846"/>
      <c r="G366" s="634"/>
    </row>
    <row r="367" spans="1:7" ht="15.75" customHeight="1">
      <c r="A367" s="634"/>
      <c r="B367" s="525"/>
      <c r="C367" s="525"/>
      <c r="D367" s="525"/>
      <c r="E367" s="525"/>
      <c r="F367" s="846"/>
      <c r="G367" s="634"/>
    </row>
    <row r="368" spans="1:7" ht="15.75" customHeight="1">
      <c r="A368" s="634"/>
      <c r="B368" s="525"/>
      <c r="C368" s="525"/>
      <c r="D368" s="525"/>
      <c r="E368" s="525"/>
      <c r="F368" s="846"/>
      <c r="G368" s="634"/>
    </row>
    <row r="369" spans="1:7" ht="15.75" customHeight="1">
      <c r="A369" s="634"/>
      <c r="B369" s="525"/>
      <c r="C369" s="525"/>
      <c r="D369" s="525"/>
      <c r="E369" s="525"/>
      <c r="F369" s="846"/>
      <c r="G369" s="634"/>
    </row>
    <row r="370" spans="1:7" ht="15.75" customHeight="1">
      <c r="A370" s="634"/>
      <c r="B370" s="525"/>
      <c r="C370" s="525"/>
      <c r="D370" s="525"/>
      <c r="E370" s="525"/>
      <c r="F370" s="846"/>
      <c r="G370" s="634"/>
    </row>
    <row r="371" spans="1:7" ht="15.75" customHeight="1">
      <c r="A371" s="634"/>
      <c r="B371" s="525"/>
      <c r="C371" s="525"/>
      <c r="D371" s="525"/>
      <c r="E371" s="525"/>
      <c r="F371" s="846"/>
      <c r="G371" s="634"/>
    </row>
    <row r="372" spans="1:7" ht="15.75" customHeight="1">
      <c r="A372" s="634"/>
      <c r="B372" s="525"/>
      <c r="C372" s="525"/>
      <c r="D372" s="525"/>
      <c r="E372" s="525"/>
      <c r="F372" s="846"/>
      <c r="G372" s="634"/>
    </row>
    <row r="373" spans="1:7" ht="15.75" customHeight="1">
      <c r="A373" s="634"/>
      <c r="B373" s="525"/>
      <c r="C373" s="525"/>
      <c r="D373" s="525"/>
      <c r="E373" s="525"/>
      <c r="F373" s="846"/>
      <c r="G373" s="634"/>
    </row>
    <row r="374" spans="1:7" ht="15.75" customHeight="1">
      <c r="A374" s="634"/>
      <c r="B374" s="525"/>
      <c r="C374" s="525"/>
      <c r="D374" s="525"/>
      <c r="E374" s="525"/>
      <c r="F374" s="846"/>
      <c r="G374" s="634"/>
    </row>
    <row r="375" spans="1:7" ht="15.75" customHeight="1">
      <c r="A375" s="634"/>
      <c r="B375" s="525"/>
      <c r="C375" s="525"/>
      <c r="D375" s="525"/>
      <c r="E375" s="525"/>
      <c r="F375" s="846"/>
      <c r="G375" s="634"/>
    </row>
    <row r="376" spans="1:7" ht="15.75" customHeight="1">
      <c r="A376" s="634"/>
      <c r="B376" s="525"/>
      <c r="C376" s="525"/>
      <c r="D376" s="525"/>
      <c r="E376" s="525"/>
      <c r="F376" s="846"/>
      <c r="G376" s="634"/>
    </row>
    <row r="377" spans="1:7" ht="15.75" customHeight="1">
      <c r="A377" s="634"/>
      <c r="B377" s="525"/>
      <c r="C377" s="525"/>
      <c r="D377" s="525"/>
      <c r="E377" s="525"/>
      <c r="F377" s="846"/>
      <c r="G377" s="634"/>
    </row>
    <row r="378" spans="1:7" ht="15.75" customHeight="1">
      <c r="A378" s="634"/>
      <c r="B378" s="525"/>
      <c r="C378" s="525"/>
      <c r="D378" s="525"/>
      <c r="E378" s="525"/>
      <c r="F378" s="846"/>
      <c r="G378" s="634"/>
    </row>
    <row r="379" spans="1:7" ht="15.75" customHeight="1">
      <c r="A379" s="634"/>
      <c r="B379" s="525"/>
      <c r="C379" s="525"/>
      <c r="D379" s="525"/>
      <c r="E379" s="525"/>
      <c r="F379" s="846"/>
      <c r="G379" s="634"/>
    </row>
    <row r="380" spans="1:7" ht="15.75" customHeight="1">
      <c r="A380" s="634"/>
      <c r="B380" s="525"/>
      <c r="C380" s="525"/>
      <c r="D380" s="525"/>
      <c r="E380" s="525"/>
      <c r="F380" s="846"/>
      <c r="G380" s="634"/>
    </row>
    <row r="381" spans="1:7" ht="15.75" customHeight="1">
      <c r="A381" s="634"/>
      <c r="B381" s="525"/>
      <c r="C381" s="525"/>
      <c r="D381" s="525"/>
      <c r="E381" s="525"/>
      <c r="F381" s="846"/>
      <c r="G381" s="634"/>
    </row>
    <row r="382" spans="1:7" ht="15.75" customHeight="1">
      <c r="A382" s="634"/>
      <c r="B382" s="525"/>
      <c r="C382" s="525"/>
      <c r="D382" s="525"/>
      <c r="E382" s="525"/>
      <c r="F382" s="846"/>
      <c r="G382" s="634"/>
    </row>
    <row r="383" spans="1:7" ht="15.75" customHeight="1">
      <c r="A383" s="634"/>
      <c r="B383" s="525"/>
      <c r="C383" s="525"/>
      <c r="D383" s="525"/>
      <c r="E383" s="525"/>
      <c r="F383" s="846"/>
      <c r="G383" s="634"/>
    </row>
    <row r="384" spans="1:7" ht="15.75" customHeight="1">
      <c r="A384" s="634"/>
      <c r="B384" s="525"/>
      <c r="C384" s="525"/>
      <c r="D384" s="525"/>
      <c r="E384" s="525"/>
      <c r="F384" s="846"/>
      <c r="G384" s="634"/>
    </row>
    <row r="385" spans="1:7" ht="15.75" customHeight="1">
      <c r="A385" s="634"/>
      <c r="B385" s="525"/>
      <c r="C385" s="525"/>
      <c r="D385" s="525"/>
      <c r="E385" s="525"/>
      <c r="F385" s="846"/>
      <c r="G385" s="634"/>
    </row>
    <row r="386" spans="1:7" ht="15.75" customHeight="1">
      <c r="A386" s="634"/>
      <c r="B386" s="525"/>
      <c r="C386" s="525"/>
      <c r="D386" s="525"/>
      <c r="E386" s="525"/>
      <c r="F386" s="846"/>
      <c r="G386" s="634"/>
    </row>
    <row r="387" spans="1:7" ht="15.75" customHeight="1">
      <c r="A387" s="634"/>
      <c r="B387" s="525"/>
      <c r="C387" s="525"/>
      <c r="D387" s="525"/>
      <c r="E387" s="525"/>
      <c r="F387" s="846"/>
      <c r="G387" s="634"/>
    </row>
    <row r="388" spans="1:7" ht="15.75" customHeight="1">
      <c r="A388" s="634"/>
      <c r="B388" s="525"/>
      <c r="C388" s="525"/>
      <c r="D388" s="525"/>
      <c r="E388" s="525"/>
      <c r="F388" s="846"/>
      <c r="G388" s="634"/>
    </row>
    <row r="389" spans="1:7" ht="15.75" customHeight="1">
      <c r="A389" s="634"/>
      <c r="B389" s="525"/>
      <c r="C389" s="525"/>
      <c r="D389" s="525"/>
      <c r="E389" s="525"/>
      <c r="F389" s="846"/>
      <c r="G389" s="634"/>
    </row>
    <row r="390" spans="1:7" ht="15.75" customHeight="1">
      <c r="A390" s="634"/>
      <c r="B390" s="525"/>
      <c r="C390" s="525"/>
      <c r="D390" s="525"/>
      <c r="E390" s="525"/>
      <c r="F390" s="846"/>
      <c r="G390" s="634"/>
    </row>
    <row r="391" spans="1:7" ht="15.75" customHeight="1">
      <c r="A391" s="634"/>
      <c r="B391" s="525"/>
      <c r="C391" s="525"/>
      <c r="D391" s="525"/>
      <c r="E391" s="525"/>
      <c r="F391" s="846"/>
      <c r="G391" s="634"/>
    </row>
    <row r="392" spans="1:7" ht="15.75" customHeight="1">
      <c r="A392" s="634"/>
      <c r="B392" s="525"/>
      <c r="C392" s="525"/>
      <c r="D392" s="525"/>
      <c r="E392" s="525"/>
      <c r="F392" s="846"/>
      <c r="G392" s="634"/>
    </row>
    <row r="393" spans="1:7" ht="15.75" customHeight="1">
      <c r="A393" s="634"/>
      <c r="B393" s="525"/>
      <c r="C393" s="525"/>
      <c r="D393" s="525"/>
      <c r="E393" s="525"/>
      <c r="F393" s="846"/>
      <c r="G393" s="634"/>
    </row>
    <row r="394" spans="1:7" ht="15.75" customHeight="1">
      <c r="A394" s="634"/>
      <c r="B394" s="525"/>
      <c r="C394" s="525"/>
      <c r="D394" s="525"/>
      <c r="E394" s="525"/>
      <c r="F394" s="846"/>
      <c r="G394" s="634"/>
    </row>
    <row r="395" spans="1:7" ht="15.75" customHeight="1">
      <c r="A395" s="634"/>
      <c r="B395" s="525"/>
      <c r="C395" s="525"/>
      <c r="D395" s="525"/>
      <c r="E395" s="525"/>
      <c r="F395" s="846"/>
      <c r="G395" s="634"/>
    </row>
    <row r="396" spans="1:7" ht="15.75" customHeight="1">
      <c r="A396" s="634"/>
      <c r="B396" s="525"/>
      <c r="C396" s="525"/>
      <c r="D396" s="525"/>
      <c r="E396" s="525"/>
      <c r="F396" s="846"/>
      <c r="G396" s="634"/>
    </row>
    <row r="397" spans="1:7" ht="15.75" customHeight="1">
      <c r="A397" s="634"/>
      <c r="B397" s="525"/>
      <c r="C397" s="525"/>
      <c r="D397" s="525"/>
      <c r="E397" s="525"/>
      <c r="F397" s="846"/>
      <c r="G397" s="634"/>
    </row>
    <row r="398" spans="1:7" ht="15.75" customHeight="1">
      <c r="A398" s="634"/>
      <c r="B398" s="525"/>
      <c r="C398" s="525"/>
      <c r="D398" s="525"/>
      <c r="E398" s="525"/>
      <c r="F398" s="846"/>
      <c r="G398" s="634"/>
    </row>
    <row r="399" spans="1:7" ht="15.75" customHeight="1">
      <c r="A399" s="634"/>
      <c r="B399" s="525"/>
      <c r="C399" s="525"/>
      <c r="D399" s="525"/>
      <c r="E399" s="525"/>
      <c r="F399" s="846"/>
      <c r="G399" s="634"/>
    </row>
    <row r="400" spans="1:7" ht="15.75" customHeight="1">
      <c r="A400" s="634"/>
      <c r="B400" s="525"/>
      <c r="C400" s="525"/>
      <c r="D400" s="525"/>
      <c r="E400" s="525"/>
      <c r="F400" s="846"/>
      <c r="G400" s="634"/>
    </row>
    <row r="401" spans="1:7" ht="15.75" customHeight="1">
      <c r="A401" s="634"/>
      <c r="B401" s="525"/>
      <c r="C401" s="525"/>
      <c r="D401" s="525"/>
      <c r="E401" s="525"/>
      <c r="F401" s="846"/>
      <c r="G401" s="634"/>
    </row>
    <row r="402" spans="1:7" ht="15.75" customHeight="1">
      <c r="A402" s="634"/>
      <c r="B402" s="525"/>
      <c r="C402" s="525"/>
      <c r="D402" s="525"/>
      <c r="E402" s="525"/>
      <c r="F402" s="846"/>
      <c r="G402" s="634"/>
    </row>
    <row r="403" spans="1:7" ht="15.75" customHeight="1">
      <c r="A403" s="634"/>
      <c r="B403" s="525"/>
      <c r="C403" s="525"/>
      <c r="D403" s="525"/>
      <c r="E403" s="525"/>
      <c r="F403" s="846"/>
      <c r="G403" s="634"/>
    </row>
    <row r="404" spans="1:7" ht="15.75" customHeight="1">
      <c r="A404" s="634"/>
      <c r="B404" s="525"/>
      <c r="C404" s="525"/>
      <c r="D404" s="525"/>
      <c r="E404" s="525"/>
      <c r="F404" s="846"/>
      <c r="G404" s="634"/>
    </row>
    <row r="405" spans="1:7" ht="15.75" customHeight="1">
      <c r="A405" s="634"/>
      <c r="B405" s="525"/>
      <c r="C405" s="525"/>
      <c r="D405" s="525"/>
      <c r="E405" s="525"/>
      <c r="F405" s="846"/>
      <c r="G405" s="634"/>
    </row>
    <row r="406" spans="1:7" ht="15.75" customHeight="1">
      <c r="A406" s="634"/>
      <c r="B406" s="525"/>
      <c r="C406" s="525"/>
      <c r="D406" s="525"/>
      <c r="E406" s="525"/>
      <c r="F406" s="846"/>
      <c r="G406" s="634"/>
    </row>
    <row r="407" spans="1:7" ht="15.75" customHeight="1">
      <c r="A407" s="634"/>
      <c r="B407" s="525"/>
      <c r="C407" s="525"/>
      <c r="D407" s="525"/>
      <c r="E407" s="525"/>
      <c r="F407" s="846"/>
      <c r="G407" s="634"/>
    </row>
    <row r="408" spans="1:7" ht="15.75" customHeight="1">
      <c r="A408" s="634"/>
      <c r="B408" s="525"/>
      <c r="C408" s="525"/>
      <c r="D408" s="525"/>
      <c r="E408" s="525"/>
      <c r="F408" s="846"/>
      <c r="G408" s="634"/>
    </row>
    <row r="409" spans="1:7" ht="15.75" customHeight="1">
      <c r="A409" s="634"/>
      <c r="B409" s="525"/>
      <c r="C409" s="525"/>
      <c r="D409" s="525"/>
      <c r="E409" s="525"/>
      <c r="F409" s="846"/>
      <c r="G409" s="634"/>
    </row>
    <row r="410" spans="1:7" ht="15.75" customHeight="1">
      <c r="A410" s="634"/>
      <c r="B410" s="525"/>
      <c r="C410" s="525"/>
      <c r="D410" s="525"/>
      <c r="E410" s="525"/>
      <c r="F410" s="846"/>
      <c r="G410" s="634"/>
    </row>
    <row r="411" spans="1:7" ht="15.75" customHeight="1">
      <c r="A411" s="634"/>
      <c r="B411" s="525"/>
      <c r="C411" s="525"/>
      <c r="D411" s="525"/>
      <c r="E411" s="525"/>
      <c r="F411" s="846"/>
      <c r="G411" s="634"/>
    </row>
    <row r="412" spans="1:7" ht="15.75" customHeight="1">
      <c r="A412" s="634"/>
      <c r="B412" s="525"/>
      <c r="C412" s="525"/>
      <c r="D412" s="525"/>
      <c r="E412" s="525"/>
      <c r="F412" s="846"/>
      <c r="G412" s="634"/>
    </row>
    <row r="413" spans="1:7" ht="15.75" customHeight="1">
      <c r="A413" s="634"/>
      <c r="B413" s="525"/>
      <c r="C413" s="525"/>
      <c r="D413" s="525"/>
      <c r="E413" s="525"/>
      <c r="F413" s="846"/>
      <c r="G413" s="634"/>
    </row>
    <row r="414" spans="1:7" ht="15.75" customHeight="1">
      <c r="A414" s="634"/>
      <c r="B414" s="525"/>
      <c r="C414" s="525"/>
      <c r="D414" s="525"/>
      <c r="E414" s="525"/>
      <c r="F414" s="846"/>
      <c r="G414" s="634"/>
    </row>
    <row r="415" spans="1:7" ht="15.75" customHeight="1">
      <c r="A415" s="634"/>
      <c r="B415" s="525"/>
      <c r="C415" s="525"/>
      <c r="D415" s="525"/>
      <c r="E415" s="525"/>
      <c r="F415" s="846"/>
      <c r="G415" s="634"/>
    </row>
    <row r="416" spans="1:7" ht="15.75" customHeight="1">
      <c r="A416" s="634"/>
      <c r="B416" s="525"/>
      <c r="C416" s="525"/>
      <c r="D416" s="525"/>
      <c r="E416" s="525"/>
      <c r="F416" s="846"/>
      <c r="G416" s="634"/>
    </row>
    <row r="417" spans="1:7" ht="15.75" customHeight="1">
      <c r="A417" s="634"/>
      <c r="B417" s="525"/>
      <c r="C417" s="525"/>
      <c r="D417" s="525"/>
      <c r="E417" s="525"/>
      <c r="F417" s="846"/>
      <c r="G417" s="634"/>
    </row>
    <row r="418" spans="1:7" ht="15.75" customHeight="1">
      <c r="A418" s="634"/>
      <c r="B418" s="525"/>
      <c r="C418" s="525"/>
      <c r="D418" s="525"/>
      <c r="E418" s="525"/>
      <c r="F418" s="846"/>
      <c r="G418" s="634"/>
    </row>
    <row r="419" spans="1:7" ht="15.75" customHeight="1">
      <c r="A419" s="634"/>
      <c r="B419" s="525"/>
      <c r="C419" s="525"/>
      <c r="D419" s="525"/>
      <c r="E419" s="525"/>
      <c r="F419" s="846"/>
      <c r="G419" s="634"/>
    </row>
    <row r="420" spans="1:7" ht="15.75" customHeight="1">
      <c r="A420" s="634"/>
      <c r="B420" s="525"/>
      <c r="C420" s="525"/>
      <c r="D420" s="525"/>
      <c r="E420" s="525"/>
      <c r="F420" s="846"/>
      <c r="G420" s="634"/>
    </row>
    <row r="421" spans="1:7" ht="15.75" customHeight="1">
      <c r="A421" s="634"/>
      <c r="B421" s="525"/>
      <c r="C421" s="525"/>
      <c r="D421" s="525"/>
      <c r="E421" s="525"/>
      <c r="F421" s="846"/>
      <c r="G421" s="634"/>
    </row>
    <row r="422" spans="1:7" ht="15.75" customHeight="1">
      <c r="A422" s="634"/>
      <c r="B422" s="525"/>
      <c r="C422" s="525"/>
      <c r="D422" s="525"/>
      <c r="E422" s="525"/>
      <c r="F422" s="846"/>
      <c r="G422" s="634"/>
    </row>
    <row r="423" spans="1:7" ht="15.75" customHeight="1">
      <c r="A423" s="634"/>
      <c r="B423" s="525"/>
      <c r="C423" s="525"/>
      <c r="D423" s="525"/>
      <c r="E423" s="525"/>
      <c r="F423" s="846"/>
      <c r="G423" s="634"/>
    </row>
    <row r="424" spans="1:7" ht="15.75" customHeight="1">
      <c r="A424" s="634"/>
      <c r="B424" s="525"/>
      <c r="C424" s="525"/>
      <c r="D424" s="525"/>
      <c r="E424" s="525"/>
      <c r="F424" s="846"/>
      <c r="G424" s="634"/>
    </row>
    <row r="425" spans="1:7" ht="15.75" customHeight="1">
      <c r="A425" s="634"/>
      <c r="B425" s="525"/>
      <c r="C425" s="525"/>
      <c r="D425" s="525"/>
      <c r="E425" s="525"/>
      <c r="F425" s="846"/>
      <c r="G425" s="634"/>
    </row>
    <row r="426" spans="1:7" ht="15.75" customHeight="1">
      <c r="A426" s="634"/>
      <c r="B426" s="525"/>
      <c r="C426" s="525"/>
      <c r="D426" s="525"/>
      <c r="E426" s="525"/>
      <c r="F426" s="846"/>
      <c r="G426" s="634"/>
    </row>
    <row r="427" spans="1:7" ht="15.75" customHeight="1">
      <c r="A427" s="634"/>
      <c r="B427" s="525"/>
      <c r="C427" s="525"/>
      <c r="D427" s="525"/>
      <c r="E427" s="525"/>
      <c r="F427" s="846"/>
      <c r="G427" s="634"/>
    </row>
    <row r="428" spans="1:7" ht="15.75" customHeight="1">
      <c r="A428" s="634"/>
      <c r="B428" s="525"/>
      <c r="C428" s="525"/>
      <c r="D428" s="525"/>
      <c r="E428" s="525"/>
      <c r="F428" s="846"/>
      <c r="G428" s="634"/>
    </row>
    <row r="429" spans="1:7" ht="15.75" customHeight="1">
      <c r="A429" s="634"/>
      <c r="B429" s="525"/>
      <c r="C429" s="525"/>
      <c r="D429" s="525"/>
      <c r="E429" s="525"/>
      <c r="F429" s="846"/>
      <c r="G429" s="634"/>
    </row>
    <row r="430" spans="1:7" ht="15.75" customHeight="1">
      <c r="A430" s="634"/>
      <c r="B430" s="525"/>
      <c r="C430" s="525"/>
      <c r="D430" s="525"/>
      <c r="E430" s="525"/>
      <c r="F430" s="846"/>
      <c r="G430" s="634"/>
    </row>
    <row r="431" spans="1:7" ht="15.75" customHeight="1">
      <c r="A431" s="634"/>
      <c r="B431" s="525"/>
      <c r="C431" s="525"/>
      <c r="D431" s="525"/>
      <c r="E431" s="525"/>
      <c r="F431" s="846"/>
      <c r="G431" s="634"/>
    </row>
    <row r="432" spans="1:7" ht="15.75" customHeight="1">
      <c r="A432" s="634"/>
      <c r="B432" s="525"/>
      <c r="C432" s="525"/>
      <c r="D432" s="525"/>
      <c r="E432" s="525"/>
      <c r="F432" s="846"/>
      <c r="G432" s="634"/>
    </row>
    <row r="433" spans="1:7" ht="15.75" customHeight="1">
      <c r="A433" s="634"/>
      <c r="B433" s="525"/>
      <c r="C433" s="525"/>
      <c r="D433" s="525"/>
      <c r="E433" s="525"/>
      <c r="F433" s="846"/>
      <c r="G433" s="634"/>
    </row>
    <row r="434" spans="1:7" ht="15.75" customHeight="1">
      <c r="A434" s="634"/>
      <c r="B434" s="525"/>
      <c r="C434" s="525"/>
      <c r="D434" s="525"/>
      <c r="E434" s="525"/>
      <c r="F434" s="846"/>
      <c r="G434" s="634"/>
    </row>
    <row r="435" spans="1:7" ht="15.75" customHeight="1">
      <c r="A435" s="634"/>
      <c r="B435" s="525"/>
      <c r="C435" s="525"/>
      <c r="D435" s="525"/>
      <c r="E435" s="525"/>
      <c r="F435" s="846"/>
      <c r="G435" s="634"/>
    </row>
    <row r="436" spans="1:7" ht="15.75" customHeight="1">
      <c r="A436" s="634"/>
      <c r="B436" s="525"/>
      <c r="C436" s="525"/>
      <c r="D436" s="525"/>
      <c r="E436" s="525"/>
      <c r="F436" s="846"/>
      <c r="G436" s="634"/>
    </row>
    <row r="437" spans="1:7" ht="15.75" customHeight="1">
      <c r="A437" s="634"/>
      <c r="B437" s="525"/>
      <c r="C437" s="525"/>
      <c r="D437" s="525"/>
      <c r="E437" s="525"/>
      <c r="F437" s="846"/>
      <c r="G437" s="634"/>
    </row>
    <row r="438" spans="1:7" ht="15.75" customHeight="1">
      <c r="A438" s="634"/>
      <c r="B438" s="525"/>
      <c r="C438" s="525"/>
      <c r="D438" s="525"/>
      <c r="E438" s="525"/>
      <c r="F438" s="846"/>
      <c r="G438" s="634"/>
    </row>
    <row r="439" spans="1:7" ht="15.75" customHeight="1">
      <c r="A439" s="634"/>
      <c r="B439" s="525"/>
      <c r="C439" s="525"/>
      <c r="D439" s="525"/>
      <c r="E439" s="525"/>
      <c r="F439" s="846"/>
      <c r="G439" s="634"/>
    </row>
    <row r="440" spans="1:7" ht="15.75" customHeight="1">
      <c r="A440" s="634"/>
      <c r="B440" s="525"/>
      <c r="C440" s="525"/>
      <c r="D440" s="525"/>
      <c r="E440" s="525"/>
      <c r="F440" s="846"/>
      <c r="G440" s="634"/>
    </row>
    <row r="441" spans="1:7" ht="15.75" customHeight="1">
      <c r="A441" s="634"/>
      <c r="B441" s="525"/>
      <c r="C441" s="525"/>
      <c r="D441" s="525"/>
      <c r="E441" s="525"/>
      <c r="F441" s="846"/>
      <c r="G441" s="634"/>
    </row>
    <row r="442" spans="1:7" ht="15.75" customHeight="1">
      <c r="A442" s="634"/>
      <c r="B442" s="525"/>
      <c r="C442" s="525"/>
      <c r="D442" s="525"/>
      <c r="E442" s="525"/>
      <c r="F442" s="846"/>
      <c r="G442" s="634"/>
    </row>
    <row r="443" spans="1:7" ht="15.75" customHeight="1">
      <c r="A443" s="634"/>
      <c r="B443" s="525"/>
      <c r="C443" s="525"/>
      <c r="D443" s="525"/>
      <c r="E443" s="525"/>
      <c r="F443" s="846"/>
      <c r="G443" s="634"/>
    </row>
    <row r="444" spans="1:7" ht="15.75" customHeight="1">
      <c r="A444" s="634"/>
      <c r="B444" s="525"/>
      <c r="C444" s="525"/>
      <c r="D444" s="525"/>
      <c r="E444" s="525"/>
      <c r="F444" s="846"/>
      <c r="G444" s="634"/>
    </row>
    <row r="445" spans="1:7" ht="15.75" customHeight="1">
      <c r="A445" s="634"/>
      <c r="B445" s="525"/>
      <c r="C445" s="525"/>
      <c r="D445" s="525"/>
      <c r="E445" s="525"/>
      <c r="F445" s="846"/>
      <c r="G445" s="634"/>
    </row>
    <row r="446" spans="1:7" ht="15.75" customHeight="1">
      <c r="A446" s="634"/>
      <c r="B446" s="525"/>
      <c r="C446" s="525"/>
      <c r="D446" s="525"/>
      <c r="E446" s="525"/>
      <c r="F446" s="846"/>
      <c r="G446" s="634"/>
    </row>
    <row r="447" spans="1:7" ht="15.75" customHeight="1">
      <c r="A447" s="634"/>
      <c r="B447" s="525"/>
      <c r="C447" s="525"/>
      <c r="D447" s="525"/>
      <c r="E447" s="525"/>
      <c r="F447" s="846"/>
      <c r="G447" s="634"/>
    </row>
    <row r="448" spans="1:7" ht="15.75" customHeight="1">
      <c r="A448" s="634"/>
      <c r="B448" s="525"/>
      <c r="C448" s="525"/>
      <c r="D448" s="525"/>
      <c r="E448" s="525"/>
      <c r="F448" s="846"/>
      <c r="G448" s="634"/>
    </row>
    <row r="449" spans="1:7" ht="15.75" customHeight="1">
      <c r="A449" s="634"/>
      <c r="B449" s="525"/>
      <c r="C449" s="525"/>
      <c r="D449" s="525"/>
      <c r="E449" s="525"/>
      <c r="F449" s="846"/>
      <c r="G449" s="634"/>
    </row>
    <row r="450" spans="1:7" ht="15.75" customHeight="1">
      <c r="A450" s="634"/>
      <c r="B450" s="525"/>
      <c r="C450" s="525"/>
      <c r="D450" s="525"/>
      <c r="E450" s="525"/>
      <c r="F450" s="846"/>
      <c r="G450" s="634"/>
    </row>
    <row r="451" spans="1:7" ht="15.75" customHeight="1">
      <c r="A451" s="634"/>
      <c r="B451" s="525"/>
      <c r="C451" s="525"/>
      <c r="D451" s="525"/>
      <c r="E451" s="525"/>
      <c r="F451" s="846"/>
      <c r="G451" s="634"/>
    </row>
    <row r="452" spans="1:7" ht="15.75" customHeight="1">
      <c r="A452" s="634"/>
      <c r="B452" s="525"/>
      <c r="C452" s="525"/>
      <c r="D452" s="525"/>
      <c r="E452" s="525"/>
      <c r="F452" s="846"/>
      <c r="G452" s="634"/>
    </row>
    <row r="453" spans="1:7" ht="15.75" customHeight="1">
      <c r="A453" s="634"/>
      <c r="B453" s="525"/>
      <c r="C453" s="525"/>
      <c r="D453" s="525"/>
      <c r="E453" s="525"/>
      <c r="F453" s="846"/>
      <c r="G453" s="634"/>
    </row>
    <row r="454" spans="1:7" ht="15.75" customHeight="1">
      <c r="A454" s="634"/>
      <c r="B454" s="525"/>
      <c r="C454" s="525"/>
      <c r="D454" s="525"/>
      <c r="E454" s="525"/>
      <c r="F454" s="846"/>
      <c r="G454" s="634"/>
    </row>
    <row r="455" spans="1:7" ht="15.75" customHeight="1">
      <c r="A455" s="634"/>
      <c r="B455" s="525"/>
      <c r="C455" s="525"/>
      <c r="D455" s="525"/>
      <c r="E455" s="525"/>
      <c r="F455" s="846"/>
      <c r="G455" s="634"/>
    </row>
    <row r="456" spans="1:7" ht="15.75" customHeight="1">
      <c r="A456" s="634"/>
      <c r="B456" s="525"/>
      <c r="C456" s="525"/>
      <c r="D456" s="525"/>
      <c r="E456" s="525"/>
      <c r="F456" s="846"/>
      <c r="G456" s="634"/>
    </row>
    <row r="457" spans="1:7" ht="15.75" customHeight="1">
      <c r="A457" s="634"/>
      <c r="B457" s="525"/>
      <c r="C457" s="525"/>
      <c r="D457" s="525"/>
      <c r="E457" s="525"/>
      <c r="F457" s="846"/>
      <c r="G457" s="634"/>
    </row>
    <row r="458" spans="1:7" ht="15.75" customHeight="1">
      <c r="A458" s="634"/>
      <c r="B458" s="525"/>
      <c r="C458" s="525"/>
      <c r="D458" s="525"/>
      <c r="E458" s="525"/>
      <c r="F458" s="846"/>
      <c r="G458" s="634"/>
    </row>
    <row r="459" spans="1:7" ht="15.75" customHeight="1">
      <c r="A459" s="634"/>
      <c r="B459" s="525"/>
      <c r="C459" s="525"/>
      <c r="D459" s="525"/>
      <c r="E459" s="525"/>
      <c r="F459" s="846"/>
      <c r="G459" s="634"/>
    </row>
    <row r="460" spans="1:7" ht="15.75" customHeight="1">
      <c r="A460" s="634"/>
      <c r="B460" s="525"/>
      <c r="C460" s="525"/>
      <c r="D460" s="525"/>
      <c r="E460" s="525"/>
      <c r="F460" s="846"/>
      <c r="G460" s="634"/>
    </row>
    <row r="461" spans="1:7" ht="15.75" customHeight="1">
      <c r="A461" s="634"/>
      <c r="B461" s="525"/>
      <c r="C461" s="525"/>
      <c r="D461" s="525"/>
      <c r="E461" s="525"/>
      <c r="F461" s="846"/>
      <c r="G461" s="634"/>
    </row>
    <row r="462" spans="1:7" ht="15.75" customHeight="1">
      <c r="A462" s="634"/>
      <c r="B462" s="525"/>
      <c r="C462" s="525"/>
      <c r="D462" s="525"/>
      <c r="E462" s="525"/>
      <c r="F462" s="846"/>
      <c r="G462" s="634"/>
    </row>
    <row r="463" spans="1:7" ht="15.75" customHeight="1">
      <c r="A463" s="634"/>
      <c r="B463" s="525"/>
      <c r="C463" s="525"/>
      <c r="D463" s="525"/>
      <c r="E463" s="525"/>
      <c r="F463" s="846"/>
      <c r="G463" s="634"/>
    </row>
    <row r="464" spans="1:7" ht="15.75" customHeight="1">
      <c r="A464" s="634"/>
      <c r="B464" s="525"/>
      <c r="C464" s="525"/>
      <c r="D464" s="525"/>
      <c r="E464" s="525"/>
      <c r="F464" s="846"/>
      <c r="G464" s="634"/>
    </row>
    <row r="465" spans="1:7" ht="15.75" customHeight="1">
      <c r="A465" s="634"/>
      <c r="B465" s="525"/>
      <c r="C465" s="525"/>
      <c r="D465" s="525"/>
      <c r="E465" s="525"/>
      <c r="F465" s="846"/>
      <c r="G465" s="634"/>
    </row>
    <row r="466" spans="1:7" ht="15.75" customHeight="1">
      <c r="A466" s="634"/>
      <c r="B466" s="525"/>
      <c r="C466" s="525"/>
      <c r="D466" s="525"/>
      <c r="E466" s="525"/>
      <c r="F466" s="846"/>
      <c r="G466" s="634"/>
    </row>
    <row r="467" spans="1:7" ht="15.75" customHeight="1">
      <c r="A467" s="634"/>
      <c r="B467" s="525"/>
      <c r="C467" s="525"/>
      <c r="D467" s="525"/>
      <c r="E467" s="525"/>
      <c r="F467" s="846"/>
      <c r="G467" s="634"/>
    </row>
    <row r="468" spans="1:7" ht="15.75" customHeight="1">
      <c r="A468" s="634"/>
      <c r="B468" s="525"/>
      <c r="C468" s="525"/>
      <c r="D468" s="525"/>
      <c r="E468" s="525"/>
      <c r="F468" s="846"/>
      <c r="G468" s="634"/>
    </row>
    <row r="469" spans="1:7" ht="15.75" customHeight="1">
      <c r="A469" s="634"/>
      <c r="B469" s="525"/>
      <c r="C469" s="525"/>
      <c r="D469" s="525"/>
      <c r="E469" s="525"/>
      <c r="F469" s="846"/>
      <c r="G469" s="634"/>
    </row>
    <row r="470" spans="1:7" ht="15.75" customHeight="1">
      <c r="A470" s="634"/>
      <c r="B470" s="525"/>
      <c r="C470" s="525"/>
      <c r="D470" s="525"/>
      <c r="E470" s="525"/>
      <c r="F470" s="846"/>
      <c r="G470" s="634"/>
    </row>
    <row r="471" spans="1:7" ht="15.75" customHeight="1">
      <c r="A471" s="634"/>
      <c r="B471" s="525"/>
      <c r="C471" s="525"/>
      <c r="D471" s="525"/>
      <c r="E471" s="525"/>
      <c r="F471" s="846"/>
      <c r="G471" s="634"/>
    </row>
    <row r="472" spans="1:7" ht="15.75" customHeight="1">
      <c r="A472" s="634"/>
      <c r="B472" s="525"/>
      <c r="C472" s="525"/>
      <c r="D472" s="525"/>
      <c r="E472" s="525"/>
      <c r="F472" s="846"/>
      <c r="G472" s="634"/>
    </row>
    <row r="473" spans="1:7" ht="15.75" customHeight="1">
      <c r="A473" s="634"/>
      <c r="B473" s="525"/>
      <c r="C473" s="525"/>
      <c r="D473" s="525"/>
      <c r="E473" s="525"/>
      <c r="F473" s="846"/>
      <c r="G473" s="634"/>
    </row>
    <row r="474" spans="1:7" ht="15.75" customHeight="1">
      <c r="A474" s="634"/>
      <c r="B474" s="525"/>
      <c r="C474" s="525"/>
      <c r="D474" s="525"/>
      <c r="E474" s="525"/>
      <c r="F474" s="846"/>
      <c r="G474" s="634"/>
    </row>
    <row r="475" spans="1:7" ht="15.75" customHeight="1">
      <c r="A475" s="634"/>
      <c r="B475" s="525"/>
      <c r="C475" s="525"/>
      <c r="D475" s="525"/>
      <c r="E475" s="525"/>
      <c r="F475" s="846"/>
      <c r="G475" s="634"/>
    </row>
    <row r="476" spans="1:7" ht="15.75" customHeight="1">
      <c r="A476" s="634"/>
      <c r="B476" s="525"/>
      <c r="C476" s="525"/>
      <c r="D476" s="525"/>
      <c r="E476" s="525"/>
      <c r="F476" s="846"/>
      <c r="G476" s="634"/>
    </row>
    <row r="477" spans="1:7" ht="15.75" customHeight="1">
      <c r="A477" s="634"/>
      <c r="B477" s="525"/>
      <c r="C477" s="525"/>
      <c r="D477" s="525"/>
      <c r="E477" s="525"/>
      <c r="F477" s="846"/>
      <c r="G477" s="634"/>
    </row>
    <row r="478" spans="1:7" ht="15.75" customHeight="1">
      <c r="A478" s="634"/>
      <c r="B478" s="525"/>
      <c r="C478" s="525"/>
      <c r="D478" s="525"/>
      <c r="E478" s="525"/>
      <c r="F478" s="846"/>
      <c r="G478" s="634"/>
    </row>
    <row r="479" spans="1:7" ht="15.75" customHeight="1">
      <c r="A479" s="634"/>
      <c r="B479" s="525"/>
      <c r="C479" s="525"/>
      <c r="D479" s="525"/>
      <c r="E479" s="525"/>
      <c r="F479" s="846"/>
      <c r="G479" s="634"/>
    </row>
    <row r="480" spans="1:7" ht="15.75" customHeight="1">
      <c r="A480" s="634"/>
      <c r="B480" s="525"/>
      <c r="C480" s="525"/>
      <c r="D480" s="525"/>
      <c r="E480" s="525"/>
      <c r="F480" s="846"/>
      <c r="G480" s="634"/>
    </row>
    <row r="481" spans="1:7" ht="15.75" customHeight="1">
      <c r="A481" s="634"/>
      <c r="B481" s="525"/>
      <c r="C481" s="525"/>
      <c r="D481" s="525"/>
      <c r="E481" s="525"/>
      <c r="F481" s="846"/>
      <c r="G481" s="634"/>
    </row>
    <row r="482" spans="1:7" ht="15.75" customHeight="1">
      <c r="A482" s="634"/>
      <c r="B482" s="525"/>
      <c r="C482" s="525"/>
      <c r="D482" s="525"/>
      <c r="E482" s="525"/>
      <c r="F482" s="846"/>
      <c r="G482" s="634"/>
    </row>
    <row r="483" spans="1:7" ht="15.75" customHeight="1">
      <c r="A483" s="634"/>
      <c r="B483" s="525"/>
      <c r="C483" s="525"/>
      <c r="D483" s="525"/>
      <c r="E483" s="525"/>
      <c r="F483" s="846"/>
      <c r="G483" s="634"/>
    </row>
    <row r="484" spans="1:7" ht="15.75" customHeight="1">
      <c r="A484" s="634"/>
      <c r="B484" s="525"/>
      <c r="C484" s="525"/>
      <c r="D484" s="525"/>
      <c r="E484" s="525"/>
      <c r="F484" s="846"/>
      <c r="G484" s="634"/>
    </row>
    <row r="485" spans="1:7" ht="15.75" customHeight="1">
      <c r="A485" s="634"/>
      <c r="B485" s="525"/>
      <c r="C485" s="525"/>
      <c r="D485" s="525"/>
      <c r="E485" s="525"/>
      <c r="F485" s="846"/>
      <c r="G485" s="634"/>
    </row>
    <row r="486" spans="1:7" ht="15.75" customHeight="1">
      <c r="A486" s="634"/>
      <c r="B486" s="525"/>
      <c r="C486" s="525"/>
      <c r="D486" s="525"/>
      <c r="E486" s="525"/>
      <c r="F486" s="846"/>
      <c r="G486" s="634"/>
    </row>
    <row r="487" spans="1:7" ht="15.75" customHeight="1">
      <c r="A487" s="634"/>
      <c r="B487" s="525"/>
      <c r="C487" s="525"/>
      <c r="D487" s="525"/>
      <c r="E487" s="525"/>
      <c r="F487" s="846"/>
      <c r="G487" s="634"/>
    </row>
    <row r="488" spans="1:7" ht="15.75" customHeight="1">
      <c r="A488" s="634"/>
      <c r="B488" s="525"/>
      <c r="C488" s="525"/>
      <c r="D488" s="525"/>
      <c r="E488" s="525"/>
      <c r="F488" s="846"/>
      <c r="G488" s="634"/>
    </row>
    <row r="489" spans="1:7" ht="15.75" customHeight="1">
      <c r="A489" s="634"/>
      <c r="B489" s="525"/>
      <c r="C489" s="525"/>
      <c r="D489" s="525"/>
      <c r="E489" s="525"/>
      <c r="F489" s="846"/>
      <c r="G489" s="634"/>
    </row>
    <row r="490" spans="1:7" ht="15.75" customHeight="1">
      <c r="A490" s="634"/>
      <c r="B490" s="525"/>
      <c r="C490" s="525"/>
      <c r="D490" s="525"/>
      <c r="E490" s="525"/>
      <c r="F490" s="846"/>
      <c r="G490" s="634"/>
    </row>
    <row r="491" spans="1:7" ht="15.75" customHeight="1">
      <c r="A491" s="634"/>
      <c r="B491" s="525"/>
      <c r="C491" s="525"/>
      <c r="D491" s="525"/>
      <c r="E491" s="525"/>
      <c r="F491" s="846"/>
      <c r="G491" s="634"/>
    </row>
    <row r="492" spans="1:7" ht="15.75" customHeight="1">
      <c r="A492" s="634"/>
      <c r="B492" s="525"/>
      <c r="C492" s="525"/>
      <c r="D492" s="525"/>
      <c r="E492" s="525"/>
      <c r="F492" s="846"/>
      <c r="G492" s="634"/>
    </row>
    <row r="493" spans="1:7" ht="15.75" customHeight="1">
      <c r="A493" s="634"/>
      <c r="B493" s="525"/>
      <c r="C493" s="525"/>
      <c r="D493" s="525"/>
      <c r="E493" s="525"/>
      <c r="F493" s="846"/>
      <c r="G493" s="634"/>
    </row>
    <row r="494" spans="1:7" ht="15.75" customHeight="1">
      <c r="A494" s="634"/>
      <c r="B494" s="525"/>
      <c r="C494" s="525"/>
      <c r="D494" s="525"/>
      <c r="E494" s="525"/>
      <c r="F494" s="846"/>
      <c r="G494" s="634"/>
    </row>
    <row r="495" spans="1:7" ht="15.75" customHeight="1">
      <c r="A495" s="634"/>
      <c r="B495" s="525"/>
      <c r="C495" s="525"/>
      <c r="D495" s="525"/>
      <c r="E495" s="525"/>
      <c r="F495" s="846"/>
      <c r="G495" s="634"/>
    </row>
    <row r="496" spans="1:7" ht="15.75" customHeight="1">
      <c r="A496" s="634"/>
      <c r="B496" s="525"/>
      <c r="C496" s="525"/>
      <c r="D496" s="525"/>
      <c r="E496" s="525"/>
      <c r="F496" s="846"/>
      <c r="G496" s="634"/>
    </row>
    <row r="497" spans="1:7" ht="15.75" customHeight="1">
      <c r="A497" s="634"/>
      <c r="B497" s="525"/>
      <c r="C497" s="525"/>
      <c r="D497" s="525"/>
      <c r="E497" s="525"/>
      <c r="F497" s="846"/>
      <c r="G497" s="634"/>
    </row>
    <row r="498" spans="1:7" ht="15.75" customHeight="1">
      <c r="A498" s="634"/>
      <c r="B498" s="525"/>
      <c r="C498" s="525"/>
      <c r="D498" s="525"/>
      <c r="E498" s="525"/>
      <c r="F498" s="846"/>
      <c r="G498" s="634"/>
    </row>
    <row r="499" spans="1:7" ht="15.75" customHeight="1">
      <c r="A499" s="634"/>
      <c r="B499" s="525"/>
      <c r="C499" s="525"/>
      <c r="D499" s="525"/>
      <c r="E499" s="525"/>
      <c r="F499" s="846"/>
      <c r="G499" s="634"/>
    </row>
    <row r="500" spans="1:7" ht="15.75" customHeight="1">
      <c r="A500" s="634"/>
      <c r="B500" s="525"/>
      <c r="C500" s="525"/>
      <c r="D500" s="525"/>
      <c r="E500" s="525"/>
      <c r="F500" s="846"/>
      <c r="G500" s="634"/>
    </row>
    <row r="501" spans="1:7" ht="15.75" customHeight="1">
      <c r="A501" s="634"/>
      <c r="B501" s="525"/>
      <c r="C501" s="525"/>
      <c r="D501" s="525"/>
      <c r="E501" s="525"/>
      <c r="F501" s="846"/>
      <c r="G501" s="634"/>
    </row>
    <row r="502" spans="1:7" ht="15.75" customHeight="1">
      <c r="A502" s="634"/>
      <c r="B502" s="525"/>
      <c r="C502" s="525"/>
      <c r="D502" s="525"/>
      <c r="E502" s="525"/>
      <c r="F502" s="846"/>
      <c r="G502" s="634"/>
    </row>
    <row r="503" spans="1:7" ht="15.75" customHeight="1">
      <c r="A503" s="634"/>
      <c r="B503" s="525"/>
      <c r="C503" s="525"/>
      <c r="D503" s="525"/>
      <c r="E503" s="525"/>
      <c r="F503" s="846"/>
      <c r="G503" s="634"/>
    </row>
    <row r="504" spans="1:7" ht="15.75" customHeight="1">
      <c r="A504" s="634"/>
      <c r="B504" s="525"/>
      <c r="C504" s="525"/>
      <c r="D504" s="525"/>
      <c r="E504" s="525"/>
      <c r="F504" s="846"/>
      <c r="G504" s="634"/>
    </row>
    <row r="505" spans="1:7" ht="15.75" customHeight="1">
      <c r="A505" s="634"/>
      <c r="B505" s="525"/>
      <c r="C505" s="525"/>
      <c r="D505" s="525"/>
      <c r="E505" s="525"/>
      <c r="F505" s="846"/>
      <c r="G505" s="634"/>
    </row>
    <row r="506" spans="1:7" ht="15.75" customHeight="1">
      <c r="A506" s="634"/>
      <c r="B506" s="525"/>
      <c r="C506" s="525"/>
      <c r="D506" s="525"/>
      <c r="E506" s="525"/>
      <c r="F506" s="846"/>
      <c r="G506" s="634"/>
    </row>
    <row r="507" spans="1:7" ht="15.75" customHeight="1">
      <c r="A507" s="634"/>
      <c r="B507" s="525"/>
      <c r="C507" s="525"/>
      <c r="D507" s="525"/>
      <c r="E507" s="525"/>
      <c r="F507" s="846"/>
      <c r="G507" s="634"/>
    </row>
    <row r="508" spans="1:7" ht="15.75" customHeight="1">
      <c r="A508" s="634"/>
      <c r="B508" s="525"/>
      <c r="C508" s="525"/>
      <c r="D508" s="525"/>
      <c r="E508" s="525"/>
      <c r="F508" s="846"/>
      <c r="G508" s="634"/>
    </row>
    <row r="509" spans="1:7" ht="15.75" customHeight="1">
      <c r="A509" s="634"/>
      <c r="B509" s="525"/>
      <c r="C509" s="525"/>
      <c r="D509" s="525"/>
      <c r="E509" s="525"/>
      <c r="F509" s="846"/>
      <c r="G509" s="634"/>
    </row>
    <row r="510" spans="1:7" ht="15.75" customHeight="1">
      <c r="A510" s="634"/>
      <c r="B510" s="525"/>
      <c r="C510" s="525"/>
      <c r="D510" s="525"/>
      <c r="E510" s="525"/>
      <c r="F510" s="846"/>
      <c r="G510" s="634"/>
    </row>
    <row r="511" spans="1:7" ht="15.75" customHeight="1">
      <c r="A511" s="634"/>
      <c r="B511" s="525"/>
      <c r="C511" s="525"/>
      <c r="D511" s="525"/>
      <c r="E511" s="525"/>
      <c r="F511" s="846"/>
      <c r="G511" s="634"/>
    </row>
    <row r="512" spans="1:7" ht="15.75" customHeight="1">
      <c r="A512" s="634"/>
      <c r="B512" s="525"/>
      <c r="C512" s="525"/>
      <c r="D512" s="525"/>
      <c r="E512" s="525"/>
      <c r="F512" s="846"/>
      <c r="G512" s="634"/>
    </row>
    <row r="513" spans="1:7" ht="15.75" customHeight="1">
      <c r="A513" s="634"/>
      <c r="B513" s="525"/>
      <c r="C513" s="525"/>
      <c r="D513" s="525"/>
      <c r="E513" s="525"/>
      <c r="F513" s="846"/>
      <c r="G513" s="634"/>
    </row>
    <row r="514" spans="1:7" ht="15.75" customHeight="1">
      <c r="A514" s="634"/>
      <c r="B514" s="525"/>
      <c r="C514" s="525"/>
      <c r="D514" s="525"/>
      <c r="E514" s="525"/>
      <c r="F514" s="846"/>
      <c r="G514" s="634"/>
    </row>
    <row r="515" spans="1:7" ht="15.75" customHeight="1">
      <c r="A515" s="634"/>
      <c r="B515" s="525"/>
      <c r="C515" s="525"/>
      <c r="D515" s="525"/>
      <c r="E515" s="525"/>
      <c r="F515" s="846"/>
      <c r="G515" s="634"/>
    </row>
    <row r="516" spans="1:7" ht="15.75" customHeight="1">
      <c r="A516" s="634"/>
      <c r="B516" s="525"/>
      <c r="C516" s="525"/>
      <c r="D516" s="525"/>
      <c r="E516" s="525"/>
      <c r="F516" s="846"/>
      <c r="G516" s="634"/>
    </row>
    <row r="517" spans="1:7" ht="15.75" customHeight="1">
      <c r="A517" s="634"/>
      <c r="B517" s="525"/>
      <c r="C517" s="525"/>
      <c r="D517" s="525"/>
      <c r="E517" s="525"/>
      <c r="F517" s="846"/>
      <c r="G517" s="634"/>
    </row>
    <row r="518" spans="1:7" ht="15.75" customHeight="1">
      <c r="A518" s="634"/>
      <c r="B518" s="525"/>
      <c r="C518" s="525"/>
      <c r="D518" s="525"/>
      <c r="E518" s="525"/>
      <c r="F518" s="846"/>
      <c r="G518" s="634"/>
    </row>
    <row r="519" spans="1:7" ht="15.75" customHeight="1">
      <c r="A519" s="634"/>
      <c r="B519" s="525"/>
      <c r="C519" s="525"/>
      <c r="D519" s="525"/>
      <c r="E519" s="525"/>
      <c r="F519" s="846"/>
      <c r="G519" s="634"/>
    </row>
    <row r="520" spans="1:7" ht="15.75" customHeight="1">
      <c r="A520" s="634"/>
      <c r="B520" s="525"/>
      <c r="C520" s="525"/>
      <c r="D520" s="525"/>
      <c r="E520" s="525"/>
      <c r="F520" s="846"/>
      <c r="G520" s="634"/>
    </row>
    <row r="521" spans="1:7" ht="15.75" customHeight="1">
      <c r="A521" s="634"/>
      <c r="B521" s="525"/>
      <c r="C521" s="525"/>
      <c r="D521" s="525"/>
      <c r="E521" s="525"/>
      <c r="F521" s="846"/>
      <c r="G521" s="634"/>
    </row>
    <row r="522" spans="1:7" ht="15.75" customHeight="1">
      <c r="A522" s="634"/>
      <c r="B522" s="525"/>
      <c r="C522" s="525"/>
      <c r="D522" s="525"/>
      <c r="E522" s="525"/>
      <c r="F522" s="846"/>
      <c r="G522" s="634"/>
    </row>
    <row r="523" spans="1:7" ht="15.75" customHeight="1">
      <c r="A523" s="634"/>
      <c r="B523" s="525"/>
      <c r="C523" s="525"/>
      <c r="D523" s="525"/>
      <c r="E523" s="525"/>
      <c r="F523" s="846"/>
      <c r="G523" s="634"/>
    </row>
    <row r="524" spans="1:7" ht="15.75" customHeight="1">
      <c r="A524" s="634"/>
      <c r="B524" s="525"/>
      <c r="C524" s="525"/>
      <c r="D524" s="525"/>
      <c r="E524" s="525"/>
      <c r="F524" s="846"/>
      <c r="G524" s="634"/>
    </row>
    <row r="525" spans="1:7" ht="15.75" customHeight="1">
      <c r="A525" s="634"/>
      <c r="B525" s="525"/>
      <c r="C525" s="525"/>
      <c r="D525" s="525"/>
      <c r="E525" s="525"/>
      <c r="F525" s="846"/>
      <c r="G525" s="634"/>
    </row>
    <row r="526" spans="1:7" ht="15.75" customHeight="1">
      <c r="A526" s="634"/>
      <c r="B526" s="525"/>
      <c r="C526" s="525"/>
      <c r="D526" s="525"/>
      <c r="E526" s="525"/>
      <c r="F526" s="846"/>
      <c r="G526" s="634"/>
    </row>
    <row r="527" spans="1:7" ht="15.75" customHeight="1">
      <c r="A527" s="634"/>
      <c r="B527" s="525"/>
      <c r="C527" s="525"/>
      <c r="D527" s="525"/>
      <c r="E527" s="525"/>
      <c r="F527" s="846"/>
      <c r="G527" s="634"/>
    </row>
    <row r="528" spans="1:7" ht="15.75" customHeight="1">
      <c r="A528" s="634"/>
      <c r="B528" s="525"/>
      <c r="C528" s="525"/>
      <c r="D528" s="525"/>
      <c r="E528" s="525"/>
      <c r="F528" s="846"/>
      <c r="G528" s="634"/>
    </row>
    <row r="529" spans="1:7" ht="15.75" customHeight="1">
      <c r="A529" s="634"/>
      <c r="B529" s="525"/>
      <c r="C529" s="525"/>
      <c r="D529" s="525"/>
      <c r="E529" s="525"/>
      <c r="F529" s="846"/>
      <c r="G529" s="634"/>
    </row>
    <row r="530" spans="1:7" ht="15.75" customHeight="1">
      <c r="A530" s="634"/>
      <c r="B530" s="525"/>
      <c r="C530" s="525"/>
      <c r="D530" s="525"/>
      <c r="E530" s="525"/>
      <c r="F530" s="846"/>
      <c r="G530" s="634"/>
    </row>
    <row r="531" spans="1:7" ht="15.75" customHeight="1">
      <c r="A531" s="634"/>
      <c r="B531" s="525"/>
      <c r="C531" s="525"/>
      <c r="D531" s="525"/>
      <c r="E531" s="525"/>
      <c r="F531" s="846"/>
      <c r="G531" s="634"/>
    </row>
    <row r="532" spans="1:7" ht="15.75" customHeight="1">
      <c r="A532" s="634"/>
      <c r="B532" s="525"/>
      <c r="C532" s="525"/>
      <c r="D532" s="525"/>
      <c r="E532" s="525"/>
      <c r="F532" s="846"/>
      <c r="G532" s="634"/>
    </row>
    <row r="533" spans="1:7" ht="15.75" customHeight="1">
      <c r="A533" s="634"/>
      <c r="B533" s="525"/>
      <c r="C533" s="525"/>
      <c r="D533" s="525"/>
      <c r="E533" s="525"/>
      <c r="F533" s="846"/>
      <c r="G533" s="634"/>
    </row>
    <row r="534" spans="1:7" ht="15.75" customHeight="1">
      <c r="A534" s="634"/>
      <c r="B534" s="525"/>
      <c r="C534" s="525"/>
      <c r="D534" s="525"/>
      <c r="E534" s="525"/>
      <c r="F534" s="846"/>
      <c r="G534" s="634"/>
    </row>
    <row r="535" spans="1:7" ht="15.75" customHeight="1">
      <c r="A535" s="634"/>
      <c r="B535" s="525"/>
      <c r="C535" s="525"/>
      <c r="D535" s="525"/>
      <c r="E535" s="525"/>
      <c r="F535" s="846"/>
      <c r="G535" s="634"/>
    </row>
    <row r="536" spans="1:7" ht="15.75" customHeight="1">
      <c r="A536" s="634"/>
      <c r="B536" s="525"/>
      <c r="C536" s="525"/>
      <c r="D536" s="525"/>
      <c r="E536" s="525"/>
      <c r="F536" s="846"/>
      <c r="G536" s="634"/>
    </row>
    <row r="537" spans="1:7" ht="15.75" customHeight="1">
      <c r="A537" s="634"/>
      <c r="B537" s="525"/>
      <c r="C537" s="525"/>
      <c r="D537" s="525"/>
      <c r="E537" s="525"/>
      <c r="F537" s="846"/>
      <c r="G537" s="634"/>
    </row>
    <row r="538" spans="1:7" ht="15.75" customHeight="1">
      <c r="A538" s="634"/>
      <c r="B538" s="525"/>
      <c r="C538" s="525"/>
      <c r="D538" s="525"/>
      <c r="E538" s="525"/>
      <c r="F538" s="846"/>
      <c r="G538" s="634"/>
    </row>
    <row r="539" spans="1:7" ht="15.75" customHeight="1">
      <c r="A539" s="634"/>
      <c r="B539" s="525"/>
      <c r="C539" s="525"/>
      <c r="D539" s="525"/>
      <c r="E539" s="525"/>
      <c r="F539" s="846"/>
      <c r="G539" s="634"/>
    </row>
    <row r="540" spans="1:7" ht="15.75" customHeight="1">
      <c r="A540" s="634"/>
      <c r="B540" s="525"/>
      <c r="C540" s="525"/>
      <c r="D540" s="525"/>
      <c r="E540" s="525"/>
      <c r="F540" s="846"/>
      <c r="G540" s="634"/>
    </row>
    <row r="541" spans="1:7" ht="15.75" customHeight="1">
      <c r="A541" s="634"/>
      <c r="B541" s="525"/>
      <c r="C541" s="525"/>
      <c r="D541" s="525"/>
      <c r="E541" s="525"/>
      <c r="F541" s="846"/>
      <c r="G541" s="634"/>
    </row>
    <row r="542" spans="1:7" ht="15.75" customHeight="1">
      <c r="A542" s="634"/>
      <c r="B542" s="525"/>
      <c r="C542" s="525"/>
      <c r="D542" s="525"/>
      <c r="E542" s="525"/>
      <c r="F542" s="846"/>
      <c r="G542" s="634"/>
    </row>
    <row r="543" spans="1:7" ht="15.75" customHeight="1">
      <c r="A543" s="634"/>
      <c r="B543" s="525"/>
      <c r="C543" s="525"/>
      <c r="D543" s="525"/>
      <c r="E543" s="525"/>
      <c r="F543" s="846"/>
      <c r="G543" s="634"/>
    </row>
    <row r="544" spans="1:7" ht="15.75" customHeight="1">
      <c r="A544" s="634"/>
      <c r="B544" s="525"/>
      <c r="C544" s="525"/>
      <c r="D544" s="525"/>
      <c r="E544" s="525"/>
      <c r="F544" s="846"/>
      <c r="G544" s="634"/>
    </row>
    <row r="545" spans="1:7" ht="15.75" customHeight="1">
      <c r="A545" s="634"/>
      <c r="B545" s="525"/>
      <c r="C545" s="525"/>
      <c r="D545" s="525"/>
      <c r="E545" s="525"/>
      <c r="F545" s="846"/>
      <c r="G545" s="634"/>
    </row>
    <row r="546" spans="1:7" ht="15.75" customHeight="1">
      <c r="A546" s="634"/>
      <c r="B546" s="525"/>
      <c r="C546" s="525"/>
      <c r="D546" s="525"/>
      <c r="E546" s="525"/>
      <c r="F546" s="846"/>
      <c r="G546" s="634"/>
    </row>
    <row r="547" spans="1:7" ht="15.75" customHeight="1">
      <c r="A547" s="634"/>
      <c r="B547" s="525"/>
      <c r="C547" s="525"/>
      <c r="D547" s="525"/>
      <c r="E547" s="525"/>
      <c r="F547" s="846"/>
      <c r="G547" s="634"/>
    </row>
    <row r="548" spans="1:7" ht="15.75" customHeight="1">
      <c r="A548" s="634"/>
      <c r="B548" s="525"/>
      <c r="C548" s="525"/>
      <c r="D548" s="525"/>
      <c r="E548" s="525"/>
      <c r="F548" s="846"/>
      <c r="G548" s="634"/>
    </row>
    <row r="549" spans="1:7" ht="15.75" customHeight="1">
      <c r="A549" s="634"/>
      <c r="B549" s="525"/>
      <c r="C549" s="525"/>
      <c r="D549" s="525"/>
      <c r="E549" s="525"/>
      <c r="F549" s="846"/>
      <c r="G549" s="634"/>
    </row>
    <row r="550" spans="1:7" ht="15.75" customHeight="1">
      <c r="A550" s="634"/>
      <c r="B550" s="525"/>
      <c r="C550" s="525"/>
      <c r="D550" s="525"/>
      <c r="E550" s="525"/>
      <c r="F550" s="846"/>
      <c r="G550" s="634"/>
    </row>
    <row r="551" spans="1:7" ht="15.75" customHeight="1">
      <c r="A551" s="634"/>
      <c r="B551" s="525"/>
      <c r="C551" s="525"/>
      <c r="D551" s="525"/>
      <c r="E551" s="525"/>
      <c r="F551" s="846"/>
      <c r="G551" s="634"/>
    </row>
    <row r="552" spans="1:7" ht="15.75" customHeight="1">
      <c r="A552" s="634"/>
      <c r="B552" s="525"/>
      <c r="C552" s="525"/>
      <c r="D552" s="525"/>
      <c r="E552" s="525"/>
      <c r="F552" s="846"/>
      <c r="G552" s="634"/>
    </row>
    <row r="553" spans="1:7" ht="15.75" customHeight="1">
      <c r="A553" s="634"/>
      <c r="B553" s="525"/>
      <c r="C553" s="525"/>
      <c r="D553" s="525"/>
      <c r="E553" s="525"/>
      <c r="F553" s="846"/>
      <c r="G553" s="634"/>
    </row>
    <row r="554" spans="1:7" ht="15.75" customHeight="1">
      <c r="A554" s="634"/>
      <c r="B554" s="525"/>
      <c r="C554" s="525"/>
      <c r="D554" s="525"/>
      <c r="E554" s="525"/>
      <c r="F554" s="846"/>
      <c r="G554" s="634"/>
    </row>
    <row r="555" spans="1:7" ht="15.75" customHeight="1">
      <c r="A555" s="634"/>
      <c r="B555" s="525"/>
      <c r="C555" s="525"/>
      <c r="D555" s="525"/>
      <c r="E555" s="525"/>
      <c r="F555" s="846"/>
      <c r="G555" s="634"/>
    </row>
    <row r="556" spans="1:7" ht="15.75" customHeight="1">
      <c r="A556" s="634"/>
      <c r="B556" s="525"/>
      <c r="C556" s="525"/>
      <c r="D556" s="525"/>
      <c r="E556" s="525"/>
      <c r="F556" s="846"/>
      <c r="G556" s="634"/>
    </row>
    <row r="557" spans="1:7" ht="15.75" customHeight="1">
      <c r="A557" s="634"/>
      <c r="B557" s="525"/>
      <c r="C557" s="525"/>
      <c r="D557" s="525"/>
      <c r="E557" s="525"/>
      <c r="F557" s="846"/>
      <c r="G557" s="634"/>
    </row>
    <row r="558" spans="1:7" ht="15.75" customHeight="1">
      <c r="A558" s="634"/>
      <c r="B558" s="525"/>
      <c r="C558" s="525"/>
      <c r="D558" s="525"/>
      <c r="E558" s="525"/>
      <c r="F558" s="846"/>
      <c r="G558" s="634"/>
    </row>
    <row r="559" spans="1:7" ht="15.75" customHeight="1">
      <c r="A559" s="634"/>
      <c r="B559" s="525"/>
      <c r="C559" s="525"/>
      <c r="D559" s="525"/>
      <c r="E559" s="525"/>
      <c r="F559" s="846"/>
      <c r="G559" s="634"/>
    </row>
    <row r="560" spans="1:7" ht="15.75" customHeight="1">
      <c r="A560" s="634"/>
      <c r="B560" s="525"/>
      <c r="C560" s="525"/>
      <c r="D560" s="525"/>
      <c r="E560" s="525"/>
      <c r="F560" s="846"/>
      <c r="G560" s="634"/>
    </row>
    <row r="561" spans="1:7" ht="15.75" customHeight="1">
      <c r="A561" s="634"/>
      <c r="B561" s="525"/>
      <c r="C561" s="525"/>
      <c r="D561" s="525"/>
      <c r="E561" s="525"/>
      <c r="F561" s="846"/>
      <c r="G561" s="634"/>
    </row>
    <row r="562" spans="1:7" ht="15.75" customHeight="1">
      <c r="A562" s="634"/>
      <c r="B562" s="525"/>
      <c r="C562" s="525"/>
      <c r="D562" s="525"/>
      <c r="E562" s="525"/>
      <c r="F562" s="846"/>
      <c r="G562" s="634"/>
    </row>
    <row r="563" spans="1:7" ht="15.75" customHeight="1">
      <c r="A563" s="634"/>
      <c r="B563" s="525"/>
      <c r="C563" s="525"/>
      <c r="D563" s="525"/>
      <c r="E563" s="525"/>
      <c r="F563" s="846"/>
      <c r="G563" s="634"/>
    </row>
    <row r="564" spans="1:7" ht="15.75" customHeight="1">
      <c r="A564" s="634"/>
      <c r="B564" s="525"/>
      <c r="C564" s="525"/>
      <c r="D564" s="525"/>
      <c r="E564" s="525"/>
      <c r="F564" s="846"/>
      <c r="G564" s="634"/>
    </row>
    <row r="565" spans="1:7" ht="15.75" customHeight="1">
      <c r="A565" s="634"/>
      <c r="B565" s="525"/>
      <c r="C565" s="525"/>
      <c r="D565" s="525"/>
      <c r="E565" s="525"/>
      <c r="F565" s="846"/>
      <c r="G565" s="634"/>
    </row>
    <row r="566" spans="1:7" ht="15.75" customHeight="1">
      <c r="A566" s="634"/>
      <c r="B566" s="525"/>
      <c r="C566" s="525"/>
      <c r="D566" s="525"/>
      <c r="E566" s="525"/>
      <c r="F566" s="846"/>
      <c r="G566" s="634"/>
    </row>
    <row r="567" spans="1:7" ht="15.75" customHeight="1">
      <c r="A567" s="634"/>
      <c r="B567" s="525"/>
      <c r="C567" s="525"/>
      <c r="D567" s="525"/>
      <c r="E567" s="525"/>
      <c r="F567" s="846"/>
      <c r="G567" s="634"/>
    </row>
    <row r="568" spans="1:7" ht="15.75" customHeight="1">
      <c r="A568" s="634"/>
      <c r="B568" s="525"/>
      <c r="C568" s="525"/>
      <c r="D568" s="525"/>
      <c r="E568" s="525"/>
      <c r="F568" s="846"/>
      <c r="G568" s="634"/>
    </row>
    <row r="569" spans="1:7" ht="15.75" customHeight="1">
      <c r="A569" s="634"/>
      <c r="B569" s="525"/>
      <c r="C569" s="525"/>
      <c r="D569" s="525"/>
      <c r="E569" s="525"/>
      <c r="F569" s="846"/>
      <c r="G569" s="634"/>
    </row>
    <row r="570" spans="1:7" ht="15.75" customHeight="1">
      <c r="A570" s="634"/>
      <c r="B570" s="525"/>
      <c r="C570" s="525"/>
      <c r="D570" s="525"/>
      <c r="E570" s="525"/>
      <c r="F570" s="846"/>
      <c r="G570" s="634"/>
    </row>
    <row r="571" spans="1:7" ht="15.75" customHeight="1">
      <c r="A571" s="634"/>
      <c r="B571" s="525"/>
      <c r="C571" s="525"/>
      <c r="D571" s="525"/>
      <c r="E571" s="525"/>
      <c r="F571" s="846"/>
      <c r="G571" s="634"/>
    </row>
    <row r="572" spans="1:7" ht="15.75" customHeight="1">
      <c r="A572" s="634"/>
      <c r="B572" s="525"/>
      <c r="C572" s="525"/>
      <c r="D572" s="525"/>
      <c r="E572" s="525"/>
      <c r="F572" s="846"/>
      <c r="G572" s="634"/>
    </row>
    <row r="573" spans="1:7" ht="15.75" customHeight="1">
      <c r="A573" s="634"/>
      <c r="B573" s="525"/>
      <c r="C573" s="525"/>
      <c r="D573" s="525"/>
      <c r="E573" s="525"/>
      <c r="F573" s="846"/>
      <c r="G573" s="634"/>
    </row>
    <row r="574" spans="1:7" ht="15.75" customHeight="1">
      <c r="A574" s="634"/>
      <c r="B574" s="525"/>
      <c r="C574" s="525"/>
      <c r="D574" s="525"/>
      <c r="E574" s="525"/>
      <c r="F574" s="846"/>
      <c r="G574" s="634"/>
    </row>
    <row r="575" spans="1:7" ht="15.75" customHeight="1">
      <c r="A575" s="634"/>
      <c r="B575" s="525"/>
      <c r="C575" s="525"/>
      <c r="D575" s="525"/>
      <c r="E575" s="525"/>
      <c r="F575" s="846"/>
      <c r="G575" s="634"/>
    </row>
    <row r="576" spans="1:7" ht="15.75" customHeight="1">
      <c r="A576" s="634"/>
      <c r="B576" s="525"/>
      <c r="C576" s="525"/>
      <c r="D576" s="525"/>
      <c r="E576" s="525"/>
      <c r="F576" s="846"/>
      <c r="G576" s="634"/>
    </row>
    <row r="577" spans="1:7" ht="15.75" customHeight="1">
      <c r="A577" s="634"/>
      <c r="B577" s="525"/>
      <c r="C577" s="525"/>
      <c r="D577" s="525"/>
      <c r="E577" s="525"/>
      <c r="F577" s="846"/>
      <c r="G577" s="634"/>
    </row>
    <row r="578" spans="1:7" ht="15.75" customHeight="1">
      <c r="A578" s="634"/>
      <c r="B578" s="525"/>
      <c r="C578" s="525"/>
      <c r="D578" s="525"/>
      <c r="E578" s="525"/>
      <c r="F578" s="846"/>
      <c r="G578" s="634"/>
    </row>
    <row r="579" spans="1:7" ht="15.75" customHeight="1">
      <c r="A579" s="634"/>
      <c r="B579" s="525"/>
      <c r="C579" s="525"/>
      <c r="D579" s="525"/>
      <c r="E579" s="525"/>
      <c r="F579" s="846"/>
      <c r="G579" s="634"/>
    </row>
    <row r="580" spans="1:7" ht="15.75" customHeight="1">
      <c r="A580" s="634"/>
      <c r="B580" s="525"/>
      <c r="C580" s="525"/>
      <c r="D580" s="525"/>
      <c r="E580" s="525"/>
      <c r="F580" s="846"/>
      <c r="G580" s="634"/>
    </row>
    <row r="581" spans="1:7" ht="15.75" customHeight="1">
      <c r="A581" s="634"/>
      <c r="B581" s="525"/>
      <c r="C581" s="525"/>
      <c r="D581" s="525"/>
      <c r="E581" s="525"/>
      <c r="F581" s="846"/>
      <c r="G581" s="634"/>
    </row>
    <row r="582" spans="1:7" ht="15.75" customHeight="1">
      <c r="A582" s="634"/>
      <c r="B582" s="525"/>
      <c r="C582" s="525"/>
      <c r="D582" s="525"/>
      <c r="E582" s="525"/>
      <c r="F582" s="846"/>
      <c r="G582" s="634"/>
    </row>
    <row r="583" spans="1:7" ht="15.75" customHeight="1">
      <c r="A583" s="634"/>
      <c r="B583" s="525"/>
      <c r="C583" s="525"/>
      <c r="D583" s="525"/>
      <c r="E583" s="525"/>
      <c r="F583" s="846"/>
      <c r="G583" s="634"/>
    </row>
    <row r="584" spans="1:7" ht="15.75" customHeight="1">
      <c r="A584" s="634"/>
      <c r="B584" s="525"/>
      <c r="C584" s="525"/>
      <c r="D584" s="525"/>
      <c r="E584" s="525"/>
      <c r="F584" s="846"/>
      <c r="G584" s="634"/>
    </row>
    <row r="585" spans="1:7" ht="15.75" customHeight="1">
      <c r="A585" s="634"/>
      <c r="B585" s="525"/>
      <c r="C585" s="525"/>
      <c r="D585" s="525"/>
      <c r="E585" s="525"/>
      <c r="F585" s="846"/>
      <c r="G585" s="634"/>
    </row>
    <row r="586" spans="1:7" ht="15.75" customHeight="1">
      <c r="A586" s="634"/>
      <c r="B586" s="525"/>
      <c r="C586" s="525"/>
      <c r="D586" s="525"/>
      <c r="E586" s="525"/>
      <c r="F586" s="846"/>
      <c r="G586" s="634"/>
    </row>
    <row r="587" spans="1:7" ht="15.75" customHeight="1">
      <c r="A587" s="634"/>
      <c r="B587" s="525"/>
      <c r="C587" s="525"/>
      <c r="D587" s="525"/>
      <c r="E587" s="525"/>
      <c r="F587" s="846"/>
      <c r="G587" s="634"/>
    </row>
    <row r="588" spans="1:7" ht="15.75" customHeight="1">
      <c r="A588" s="634"/>
      <c r="B588" s="525"/>
      <c r="C588" s="525"/>
      <c r="D588" s="525"/>
      <c r="E588" s="525"/>
      <c r="F588" s="846"/>
      <c r="G588" s="634"/>
    </row>
    <row r="589" spans="1:7" ht="15.75" customHeight="1">
      <c r="A589" s="634"/>
      <c r="B589" s="525"/>
      <c r="C589" s="525"/>
      <c r="D589" s="525"/>
      <c r="E589" s="525"/>
      <c r="F589" s="846"/>
      <c r="G589" s="634"/>
    </row>
    <row r="590" spans="1:7" ht="15.75" customHeight="1">
      <c r="A590" s="634"/>
      <c r="B590" s="525"/>
      <c r="C590" s="525"/>
      <c r="D590" s="525"/>
      <c r="E590" s="525"/>
      <c r="F590" s="846"/>
      <c r="G590" s="634"/>
    </row>
    <row r="591" spans="1:7" ht="15.75" customHeight="1">
      <c r="A591" s="634"/>
      <c r="B591" s="525"/>
      <c r="C591" s="525"/>
      <c r="D591" s="525"/>
      <c r="E591" s="525"/>
      <c r="F591" s="846"/>
      <c r="G591" s="634"/>
    </row>
    <row r="592" spans="1:7" ht="15.75" customHeight="1">
      <c r="A592" s="634"/>
      <c r="B592" s="525"/>
      <c r="C592" s="525"/>
      <c r="D592" s="525"/>
      <c r="E592" s="525"/>
      <c r="F592" s="846"/>
      <c r="G592" s="634"/>
    </row>
    <row r="593" spans="1:7" ht="15.75" customHeight="1">
      <c r="A593" s="634"/>
      <c r="B593" s="525"/>
      <c r="C593" s="525"/>
      <c r="D593" s="525"/>
      <c r="E593" s="525"/>
      <c r="F593" s="846"/>
      <c r="G593" s="634"/>
    </row>
    <row r="594" spans="1:7" ht="15.75" customHeight="1">
      <c r="A594" s="634"/>
      <c r="B594" s="525"/>
      <c r="C594" s="525"/>
      <c r="D594" s="525"/>
      <c r="E594" s="525"/>
      <c r="F594" s="846"/>
      <c r="G594" s="634"/>
    </row>
    <row r="595" spans="1:7" ht="15.75" customHeight="1">
      <c r="A595" s="634"/>
      <c r="B595" s="525"/>
      <c r="C595" s="525"/>
      <c r="D595" s="525"/>
      <c r="E595" s="525"/>
      <c r="F595" s="846"/>
      <c r="G595" s="634"/>
    </row>
    <row r="596" spans="1:7" ht="15.75" customHeight="1">
      <c r="A596" s="634"/>
      <c r="B596" s="525"/>
      <c r="C596" s="525"/>
      <c r="D596" s="525"/>
      <c r="E596" s="525"/>
      <c r="F596" s="846"/>
      <c r="G596" s="634"/>
    </row>
    <row r="597" spans="1:7" ht="15.75" customHeight="1">
      <c r="A597" s="634"/>
      <c r="B597" s="525"/>
      <c r="C597" s="525"/>
      <c r="D597" s="525"/>
      <c r="E597" s="525"/>
      <c r="F597" s="846"/>
      <c r="G597" s="634"/>
    </row>
    <row r="598" spans="1:7" ht="15.75" customHeight="1">
      <c r="A598" s="634"/>
      <c r="B598" s="525"/>
      <c r="C598" s="525"/>
      <c r="D598" s="525"/>
      <c r="E598" s="525"/>
      <c r="F598" s="846"/>
      <c r="G598" s="634"/>
    </row>
    <row r="599" spans="1:7" ht="15.75" customHeight="1">
      <c r="A599" s="634"/>
      <c r="B599" s="525"/>
      <c r="C599" s="525"/>
      <c r="D599" s="525"/>
      <c r="E599" s="525"/>
      <c r="F599" s="846"/>
      <c r="G599" s="634"/>
    </row>
    <row r="600" spans="1:7" ht="15.75" customHeight="1">
      <c r="A600" s="634"/>
      <c r="B600" s="525"/>
      <c r="C600" s="525"/>
      <c r="D600" s="525"/>
      <c r="E600" s="525"/>
      <c r="F600" s="846"/>
      <c r="G600" s="634"/>
    </row>
    <row r="601" spans="1:7" ht="15.75" customHeight="1">
      <c r="A601" s="634"/>
      <c r="B601" s="525"/>
      <c r="C601" s="525"/>
      <c r="D601" s="525"/>
      <c r="E601" s="525"/>
      <c r="F601" s="846"/>
      <c r="G601" s="634"/>
    </row>
    <row r="602" spans="1:7" ht="15.75" customHeight="1">
      <c r="A602" s="634"/>
      <c r="B602" s="525"/>
      <c r="C602" s="525"/>
      <c r="D602" s="525"/>
      <c r="E602" s="525"/>
      <c r="F602" s="846"/>
      <c r="G602" s="634"/>
    </row>
    <row r="603" spans="1:7" ht="15.75" customHeight="1">
      <c r="A603" s="634"/>
      <c r="B603" s="525"/>
      <c r="C603" s="525"/>
      <c r="D603" s="525"/>
      <c r="E603" s="525"/>
      <c r="F603" s="846"/>
      <c r="G603" s="634"/>
    </row>
    <row r="604" spans="1:7" ht="15.75" customHeight="1">
      <c r="A604" s="634"/>
      <c r="B604" s="525"/>
      <c r="C604" s="525"/>
      <c r="D604" s="525"/>
      <c r="E604" s="525"/>
      <c r="F604" s="846"/>
      <c r="G604" s="634"/>
    </row>
    <row r="605" spans="1:7" ht="15.75" customHeight="1">
      <c r="A605" s="634"/>
      <c r="B605" s="525"/>
      <c r="C605" s="525"/>
      <c r="D605" s="525"/>
      <c r="E605" s="525"/>
      <c r="F605" s="846"/>
      <c r="G605" s="634"/>
    </row>
    <row r="606" spans="1:7" ht="15.75" customHeight="1">
      <c r="A606" s="634"/>
      <c r="B606" s="525"/>
      <c r="C606" s="525"/>
      <c r="D606" s="525"/>
      <c r="E606" s="525"/>
      <c r="F606" s="846"/>
      <c r="G606" s="634"/>
    </row>
    <row r="607" spans="1:7" ht="15.75" customHeight="1">
      <c r="A607" s="634"/>
      <c r="B607" s="525"/>
      <c r="C607" s="525"/>
      <c r="D607" s="525"/>
      <c r="E607" s="525"/>
      <c r="F607" s="846"/>
      <c r="G607" s="634"/>
    </row>
    <row r="608" spans="1:7" ht="15.75" customHeight="1">
      <c r="A608" s="634"/>
      <c r="B608" s="525"/>
      <c r="C608" s="525"/>
      <c r="D608" s="525"/>
      <c r="E608" s="525"/>
      <c r="F608" s="846"/>
      <c r="G608" s="634"/>
    </row>
    <row r="609" spans="1:7" ht="15.75" customHeight="1">
      <c r="A609" s="634"/>
      <c r="B609" s="525"/>
      <c r="C609" s="525"/>
      <c r="D609" s="525"/>
      <c r="E609" s="525"/>
      <c r="F609" s="846"/>
      <c r="G609" s="634"/>
    </row>
    <row r="610" spans="1:7" ht="15.75" customHeight="1">
      <c r="A610" s="634"/>
      <c r="B610" s="525"/>
      <c r="C610" s="525"/>
      <c r="D610" s="525"/>
      <c r="E610" s="525"/>
      <c r="F610" s="846"/>
      <c r="G610" s="634"/>
    </row>
    <row r="611" spans="1:7" ht="15.75" customHeight="1">
      <c r="A611" s="634"/>
      <c r="B611" s="525"/>
      <c r="C611" s="525"/>
      <c r="D611" s="525"/>
      <c r="E611" s="525"/>
      <c r="F611" s="846"/>
      <c r="G611" s="634"/>
    </row>
    <row r="612" spans="1:7" ht="15.75" customHeight="1">
      <c r="A612" s="634"/>
      <c r="B612" s="525"/>
      <c r="C612" s="525"/>
      <c r="D612" s="525"/>
      <c r="E612" s="525"/>
      <c r="F612" s="846"/>
      <c r="G612" s="634"/>
    </row>
    <row r="613" spans="1:7" ht="15.75" customHeight="1">
      <c r="A613" s="634"/>
      <c r="B613" s="525"/>
      <c r="C613" s="525"/>
      <c r="D613" s="525"/>
      <c r="E613" s="525"/>
      <c r="F613" s="846"/>
      <c r="G613" s="634"/>
    </row>
    <row r="614" spans="1:7" ht="15.75" customHeight="1">
      <c r="A614" s="634"/>
      <c r="B614" s="525"/>
      <c r="C614" s="525"/>
      <c r="D614" s="525"/>
      <c r="E614" s="525"/>
      <c r="F614" s="846"/>
      <c r="G614" s="634"/>
    </row>
    <row r="615" spans="1:7" ht="15.75" customHeight="1">
      <c r="A615" s="634"/>
      <c r="B615" s="525"/>
      <c r="C615" s="525"/>
      <c r="D615" s="525"/>
      <c r="E615" s="525"/>
      <c r="F615" s="846"/>
      <c r="G615" s="634"/>
    </row>
    <row r="616" spans="1:7" ht="15.75" customHeight="1">
      <c r="A616" s="634"/>
      <c r="B616" s="525"/>
      <c r="C616" s="525"/>
      <c r="D616" s="525"/>
      <c r="E616" s="525"/>
      <c r="F616" s="846"/>
      <c r="G616" s="634"/>
    </row>
    <row r="617" spans="1:7" ht="15.75" customHeight="1">
      <c r="A617" s="634"/>
      <c r="B617" s="525"/>
      <c r="C617" s="525"/>
      <c r="D617" s="525"/>
      <c r="E617" s="525"/>
      <c r="F617" s="846"/>
      <c r="G617" s="634"/>
    </row>
    <row r="618" spans="1:7" ht="15.75" customHeight="1">
      <c r="A618" s="634"/>
      <c r="B618" s="525"/>
      <c r="C618" s="525"/>
      <c r="D618" s="525"/>
      <c r="E618" s="525"/>
      <c r="F618" s="846"/>
      <c r="G618" s="634"/>
    </row>
    <row r="619" spans="1:7" ht="15.75" customHeight="1">
      <c r="A619" s="634"/>
      <c r="B619" s="525"/>
      <c r="C619" s="525"/>
      <c r="D619" s="525"/>
      <c r="E619" s="525"/>
      <c r="F619" s="846"/>
      <c r="G619" s="634"/>
    </row>
    <row r="620" spans="1:7" ht="15.75" customHeight="1">
      <c r="A620" s="634"/>
      <c r="B620" s="525"/>
      <c r="C620" s="525"/>
      <c r="D620" s="525"/>
      <c r="E620" s="525"/>
      <c r="F620" s="846"/>
      <c r="G620" s="634"/>
    </row>
    <row r="621" spans="1:7" ht="15.75" customHeight="1">
      <c r="A621" s="634"/>
      <c r="B621" s="525"/>
      <c r="C621" s="525"/>
      <c r="D621" s="525"/>
      <c r="E621" s="525"/>
      <c r="F621" s="846"/>
      <c r="G621" s="634"/>
    </row>
    <row r="622" spans="1:7" ht="15.75" customHeight="1">
      <c r="A622" s="634"/>
      <c r="B622" s="525"/>
      <c r="C622" s="525"/>
      <c r="D622" s="525"/>
      <c r="E622" s="525"/>
      <c r="F622" s="846"/>
      <c r="G622" s="634"/>
    </row>
    <row r="623" spans="1:7" ht="15.75" customHeight="1">
      <c r="A623" s="634"/>
      <c r="B623" s="525"/>
      <c r="C623" s="525"/>
      <c r="D623" s="525"/>
      <c r="E623" s="525"/>
      <c r="F623" s="846"/>
      <c r="G623" s="634"/>
    </row>
    <row r="624" spans="1:7" ht="15.75" customHeight="1">
      <c r="A624" s="634"/>
      <c r="B624" s="525"/>
      <c r="C624" s="525"/>
      <c r="D624" s="525"/>
      <c r="E624" s="525"/>
      <c r="F624" s="846"/>
      <c r="G624" s="634"/>
    </row>
    <row r="625" spans="1:7" ht="15.75" customHeight="1">
      <c r="A625" s="634"/>
      <c r="B625" s="525"/>
      <c r="C625" s="525"/>
      <c r="D625" s="525"/>
      <c r="E625" s="525"/>
      <c r="F625" s="846"/>
      <c r="G625" s="634"/>
    </row>
    <row r="626" spans="1:7" ht="15.75" customHeight="1">
      <c r="A626" s="634"/>
      <c r="B626" s="525"/>
      <c r="C626" s="525"/>
      <c r="D626" s="525"/>
      <c r="E626" s="525"/>
      <c r="F626" s="846"/>
      <c r="G626" s="634"/>
    </row>
    <row r="627" spans="1:7" ht="15.75" customHeight="1">
      <c r="A627" s="634"/>
      <c r="B627" s="525"/>
      <c r="C627" s="525"/>
      <c r="D627" s="525"/>
      <c r="E627" s="525"/>
      <c r="F627" s="846"/>
      <c r="G627" s="634"/>
    </row>
    <row r="628" spans="1:7" ht="15.75" customHeight="1">
      <c r="A628" s="634"/>
      <c r="B628" s="525"/>
      <c r="C628" s="525"/>
      <c r="D628" s="525"/>
      <c r="E628" s="525"/>
      <c r="F628" s="846"/>
      <c r="G628" s="634"/>
    </row>
    <row r="629" spans="1:7" ht="15.75" customHeight="1">
      <c r="A629" s="634"/>
      <c r="B629" s="525"/>
      <c r="C629" s="525"/>
      <c r="D629" s="525"/>
      <c r="E629" s="525"/>
      <c r="F629" s="846"/>
      <c r="G629" s="634"/>
    </row>
    <row r="630" spans="1:7" ht="15.75" customHeight="1">
      <c r="A630" s="634"/>
      <c r="B630" s="525"/>
      <c r="C630" s="525"/>
      <c r="D630" s="525"/>
      <c r="E630" s="525"/>
      <c r="F630" s="846"/>
      <c r="G630" s="634"/>
    </row>
    <row r="631" spans="1:7" ht="15.75" customHeight="1">
      <c r="A631" s="634"/>
      <c r="B631" s="525"/>
      <c r="C631" s="525"/>
      <c r="D631" s="525"/>
      <c r="E631" s="525"/>
      <c r="F631" s="846"/>
      <c r="G631" s="634"/>
    </row>
    <row r="632" spans="1:7" ht="15.75" customHeight="1">
      <c r="A632" s="634"/>
      <c r="B632" s="525"/>
      <c r="C632" s="525"/>
      <c r="D632" s="525"/>
      <c r="E632" s="525"/>
      <c r="F632" s="846"/>
      <c r="G632" s="634"/>
    </row>
    <row r="633" spans="1:7" ht="15.75" customHeight="1">
      <c r="A633" s="634"/>
      <c r="B633" s="525"/>
      <c r="C633" s="525"/>
      <c r="D633" s="525"/>
      <c r="E633" s="525"/>
      <c r="F633" s="846"/>
      <c r="G633" s="634"/>
    </row>
    <row r="634" spans="1:7" ht="15.75" customHeight="1">
      <c r="A634" s="634"/>
      <c r="B634" s="525"/>
      <c r="C634" s="525"/>
      <c r="D634" s="525"/>
      <c r="E634" s="525"/>
      <c r="F634" s="846"/>
      <c r="G634" s="634"/>
    </row>
    <row r="635" spans="1:7" ht="15.75" customHeight="1">
      <c r="A635" s="634"/>
      <c r="B635" s="525"/>
      <c r="C635" s="525"/>
      <c r="D635" s="525"/>
      <c r="E635" s="525"/>
      <c r="F635" s="846"/>
      <c r="G635" s="634"/>
    </row>
    <row r="636" spans="1:7" ht="15.75" customHeight="1">
      <c r="A636" s="634"/>
      <c r="B636" s="525"/>
      <c r="C636" s="525"/>
      <c r="D636" s="525"/>
      <c r="E636" s="525"/>
      <c r="F636" s="846"/>
      <c r="G636" s="634"/>
    </row>
    <row r="637" spans="1:7" ht="15.75" customHeight="1">
      <c r="A637" s="634"/>
      <c r="B637" s="525"/>
      <c r="C637" s="525"/>
      <c r="D637" s="525"/>
      <c r="E637" s="525"/>
      <c r="F637" s="846"/>
      <c r="G637" s="634"/>
    </row>
    <row r="638" spans="1:7" ht="15.75" customHeight="1">
      <c r="A638" s="634"/>
      <c r="B638" s="525"/>
      <c r="C638" s="525"/>
      <c r="D638" s="525"/>
      <c r="E638" s="525"/>
      <c r="F638" s="846"/>
      <c r="G638" s="634"/>
    </row>
    <row r="639" spans="1:7" ht="15.75" customHeight="1">
      <c r="A639" s="634"/>
      <c r="B639" s="525"/>
      <c r="C639" s="525"/>
      <c r="D639" s="525"/>
      <c r="E639" s="525"/>
      <c r="F639" s="846"/>
      <c r="G639" s="634"/>
    </row>
    <row r="640" spans="1:7" ht="15.75" customHeight="1">
      <c r="A640" s="634"/>
      <c r="B640" s="525"/>
      <c r="C640" s="525"/>
      <c r="D640" s="525"/>
      <c r="E640" s="525"/>
      <c r="F640" s="846"/>
      <c r="G640" s="634"/>
    </row>
    <row r="641" spans="1:7" ht="15.75" customHeight="1">
      <c r="A641" s="634"/>
      <c r="B641" s="525"/>
      <c r="C641" s="525"/>
      <c r="D641" s="525"/>
      <c r="E641" s="525"/>
      <c r="F641" s="846"/>
      <c r="G641" s="634"/>
    </row>
    <row r="642" spans="1:7" ht="15.75" customHeight="1">
      <c r="A642" s="634"/>
      <c r="B642" s="525"/>
      <c r="C642" s="525"/>
      <c r="D642" s="525"/>
      <c r="E642" s="525"/>
      <c r="F642" s="846"/>
      <c r="G642" s="634"/>
    </row>
    <row r="643" spans="1:7" ht="15.75" customHeight="1">
      <c r="A643" s="634"/>
      <c r="B643" s="525"/>
      <c r="C643" s="525"/>
      <c r="D643" s="525"/>
      <c r="E643" s="525"/>
      <c r="F643" s="846"/>
      <c r="G643" s="634"/>
    </row>
    <row r="644" spans="1:7" ht="15.75" customHeight="1">
      <c r="A644" s="634"/>
      <c r="B644" s="525"/>
      <c r="C644" s="525"/>
      <c r="D644" s="525"/>
      <c r="E644" s="525"/>
      <c r="F644" s="846"/>
      <c r="G644" s="634"/>
    </row>
    <row r="645" spans="1:7" ht="15.75" customHeight="1">
      <c r="A645" s="634"/>
      <c r="B645" s="525"/>
      <c r="C645" s="525"/>
      <c r="D645" s="525"/>
      <c r="E645" s="525"/>
      <c r="F645" s="846"/>
      <c r="G645" s="634"/>
    </row>
    <row r="646" spans="1:7" ht="15.75" customHeight="1">
      <c r="A646" s="634"/>
      <c r="B646" s="525"/>
      <c r="C646" s="525"/>
      <c r="D646" s="525"/>
      <c r="E646" s="525"/>
      <c r="F646" s="846"/>
      <c r="G646" s="634"/>
    </row>
    <row r="647" spans="1:7" ht="15.75" customHeight="1">
      <c r="A647" s="634"/>
      <c r="B647" s="525"/>
      <c r="C647" s="525"/>
      <c r="D647" s="525"/>
      <c r="E647" s="525"/>
      <c r="F647" s="846"/>
      <c r="G647" s="634"/>
    </row>
    <row r="648" spans="1:7" ht="15.75" customHeight="1">
      <c r="A648" s="634"/>
      <c r="B648" s="525"/>
      <c r="C648" s="525"/>
      <c r="D648" s="525"/>
      <c r="E648" s="525"/>
      <c r="F648" s="846"/>
      <c r="G648" s="634"/>
    </row>
    <row r="649" spans="1:7" ht="15.75" customHeight="1">
      <c r="A649" s="634"/>
      <c r="B649" s="525"/>
      <c r="C649" s="525"/>
      <c r="D649" s="525"/>
      <c r="E649" s="525"/>
      <c r="F649" s="846"/>
      <c r="G649" s="634"/>
    </row>
    <row r="650" spans="1:7" ht="15.75" customHeight="1">
      <c r="A650" s="634"/>
      <c r="B650" s="525"/>
      <c r="C650" s="525"/>
      <c r="D650" s="525"/>
      <c r="E650" s="525"/>
      <c r="F650" s="846"/>
      <c r="G650" s="634"/>
    </row>
    <row r="651" spans="1:7" ht="15.75" customHeight="1">
      <c r="A651" s="634"/>
      <c r="B651" s="525"/>
      <c r="C651" s="525"/>
      <c r="D651" s="525"/>
      <c r="E651" s="525"/>
      <c r="F651" s="846"/>
      <c r="G651" s="634"/>
    </row>
    <row r="652" spans="1:7" ht="15.75" customHeight="1">
      <c r="A652" s="634"/>
      <c r="B652" s="525"/>
      <c r="C652" s="525"/>
      <c r="D652" s="525"/>
      <c r="E652" s="525"/>
      <c r="F652" s="846"/>
      <c r="G652" s="634"/>
    </row>
    <row r="653" spans="1:7" ht="15.75" customHeight="1">
      <c r="A653" s="634"/>
      <c r="B653" s="525"/>
      <c r="C653" s="525"/>
      <c r="D653" s="525"/>
      <c r="E653" s="525"/>
      <c r="F653" s="846"/>
      <c r="G653" s="634"/>
    </row>
    <row r="654" spans="1:7" ht="15.75" customHeight="1">
      <c r="A654" s="634"/>
      <c r="B654" s="525"/>
      <c r="C654" s="525"/>
      <c r="D654" s="525"/>
      <c r="E654" s="525"/>
      <c r="F654" s="846"/>
      <c r="G654" s="634"/>
    </row>
    <row r="655" spans="1:7" ht="15.75" customHeight="1">
      <c r="A655" s="634"/>
      <c r="B655" s="525"/>
      <c r="C655" s="525"/>
      <c r="D655" s="525"/>
      <c r="E655" s="525"/>
      <c r="F655" s="846"/>
      <c r="G655" s="634"/>
    </row>
    <row r="656" spans="1:7" ht="15.75" customHeight="1">
      <c r="A656" s="634"/>
      <c r="B656" s="525"/>
      <c r="C656" s="525"/>
      <c r="D656" s="525"/>
      <c r="E656" s="525"/>
      <c r="F656" s="846"/>
      <c r="G656" s="634"/>
    </row>
    <row r="657" spans="1:7" ht="15.75" customHeight="1">
      <c r="A657" s="634"/>
      <c r="B657" s="525"/>
      <c r="C657" s="525"/>
      <c r="D657" s="525"/>
      <c r="E657" s="525"/>
      <c r="F657" s="846"/>
      <c r="G657" s="634"/>
    </row>
    <row r="658" spans="1:7" ht="15.75" customHeight="1">
      <c r="A658" s="634"/>
      <c r="B658" s="525"/>
      <c r="C658" s="525"/>
      <c r="D658" s="525"/>
      <c r="E658" s="525"/>
      <c r="F658" s="846"/>
      <c r="G658" s="634"/>
    </row>
    <row r="659" spans="1:7" ht="15.75" customHeight="1">
      <c r="A659" s="634"/>
      <c r="B659" s="525"/>
      <c r="C659" s="525"/>
      <c r="D659" s="525"/>
      <c r="E659" s="525"/>
      <c r="F659" s="846"/>
      <c r="G659" s="634"/>
    </row>
    <row r="660" spans="1:7" ht="15.75" customHeight="1">
      <c r="A660" s="634"/>
      <c r="B660" s="525"/>
      <c r="C660" s="525"/>
      <c r="D660" s="525"/>
      <c r="E660" s="525"/>
      <c r="F660" s="846"/>
      <c r="G660" s="634"/>
    </row>
    <row r="661" spans="1:7" ht="15.75" customHeight="1">
      <c r="A661" s="634"/>
      <c r="B661" s="525"/>
      <c r="C661" s="525"/>
      <c r="D661" s="525"/>
      <c r="E661" s="525"/>
      <c r="F661" s="846"/>
      <c r="G661" s="634"/>
    </row>
    <row r="662" spans="1:7" ht="15.75" customHeight="1">
      <c r="A662" s="634"/>
      <c r="B662" s="525"/>
      <c r="C662" s="525"/>
      <c r="D662" s="525"/>
      <c r="E662" s="525"/>
      <c r="F662" s="846"/>
      <c r="G662" s="634"/>
    </row>
    <row r="663" spans="1:7" ht="15.75" customHeight="1">
      <c r="A663" s="634"/>
      <c r="B663" s="525"/>
      <c r="C663" s="525"/>
      <c r="D663" s="525"/>
      <c r="E663" s="525"/>
      <c r="F663" s="846"/>
      <c r="G663" s="634"/>
    </row>
    <row r="664" spans="1:7" ht="15.75" customHeight="1">
      <c r="A664" s="634"/>
      <c r="B664" s="525"/>
      <c r="C664" s="525"/>
      <c r="D664" s="525"/>
      <c r="E664" s="525"/>
      <c r="F664" s="846"/>
      <c r="G664" s="634"/>
    </row>
    <row r="665" spans="1:7" ht="15.75" customHeight="1">
      <c r="A665" s="634"/>
      <c r="B665" s="525"/>
      <c r="C665" s="525"/>
      <c r="D665" s="525"/>
      <c r="E665" s="525"/>
      <c r="F665" s="846"/>
      <c r="G665" s="634"/>
    </row>
    <row r="666" spans="1:7" ht="15.75" customHeight="1">
      <c r="A666" s="634"/>
      <c r="B666" s="525"/>
      <c r="C666" s="525"/>
      <c r="D666" s="525"/>
      <c r="E666" s="525"/>
      <c r="F666" s="846"/>
      <c r="G666" s="634"/>
    </row>
    <row r="667" spans="1:7" ht="15.75" customHeight="1">
      <c r="A667" s="634"/>
      <c r="B667" s="525"/>
      <c r="C667" s="525"/>
      <c r="D667" s="525"/>
      <c r="E667" s="525"/>
      <c r="F667" s="846"/>
      <c r="G667" s="634"/>
    </row>
    <row r="668" spans="1:7" ht="15.75" customHeight="1">
      <c r="A668" s="634"/>
      <c r="B668" s="525"/>
      <c r="C668" s="525"/>
      <c r="D668" s="525"/>
      <c r="E668" s="525"/>
      <c r="F668" s="846"/>
      <c r="G668" s="634"/>
    </row>
    <row r="669" spans="1:7" ht="15.75" customHeight="1">
      <c r="A669" s="634"/>
      <c r="B669" s="525"/>
      <c r="C669" s="525"/>
      <c r="D669" s="525"/>
      <c r="E669" s="525"/>
      <c r="F669" s="846"/>
      <c r="G669" s="634"/>
    </row>
    <row r="670" spans="1:7" ht="15.75" customHeight="1">
      <c r="A670" s="634"/>
      <c r="B670" s="525"/>
      <c r="C670" s="525"/>
      <c r="D670" s="525"/>
      <c r="E670" s="525"/>
      <c r="F670" s="846"/>
      <c r="G670" s="634"/>
    </row>
    <row r="671" spans="1:7" ht="15.75" customHeight="1">
      <c r="A671" s="634"/>
      <c r="B671" s="525"/>
      <c r="C671" s="525"/>
      <c r="D671" s="525"/>
      <c r="E671" s="525"/>
      <c r="F671" s="846"/>
      <c r="G671" s="634"/>
    </row>
    <row r="672" spans="1:7" ht="15.75" customHeight="1">
      <c r="A672" s="634"/>
      <c r="B672" s="525"/>
      <c r="C672" s="525"/>
      <c r="D672" s="525"/>
      <c r="E672" s="525"/>
      <c r="F672" s="846"/>
      <c r="G672" s="634"/>
    </row>
    <row r="673" spans="1:7" ht="15.75" customHeight="1">
      <c r="A673" s="634"/>
      <c r="B673" s="525"/>
      <c r="C673" s="525"/>
      <c r="D673" s="525"/>
      <c r="E673" s="525"/>
      <c r="F673" s="846"/>
      <c r="G673" s="634"/>
    </row>
    <row r="674" spans="1:7" ht="15.75" customHeight="1">
      <c r="A674" s="634"/>
      <c r="B674" s="525"/>
      <c r="C674" s="525"/>
      <c r="D674" s="525"/>
      <c r="E674" s="525"/>
      <c r="F674" s="846"/>
      <c r="G674" s="634"/>
    </row>
    <row r="675" spans="1:7" ht="15.75" customHeight="1">
      <c r="A675" s="634"/>
      <c r="B675" s="525"/>
      <c r="C675" s="525"/>
      <c r="D675" s="525"/>
      <c r="E675" s="525"/>
      <c r="F675" s="846"/>
      <c r="G675" s="634"/>
    </row>
    <row r="676" spans="1:7" ht="15.75" customHeight="1">
      <c r="A676" s="634"/>
      <c r="B676" s="525"/>
      <c r="C676" s="525"/>
      <c r="D676" s="525"/>
      <c r="E676" s="525"/>
      <c r="F676" s="846"/>
      <c r="G676" s="634"/>
    </row>
    <row r="677" spans="1:7" ht="15.75" customHeight="1">
      <c r="A677" s="634"/>
      <c r="B677" s="525"/>
      <c r="C677" s="525"/>
      <c r="D677" s="525"/>
      <c r="E677" s="525"/>
      <c r="F677" s="846"/>
      <c r="G677" s="634"/>
    </row>
    <row r="678" spans="1:7" ht="15.75" customHeight="1">
      <c r="A678" s="634"/>
      <c r="B678" s="525"/>
      <c r="C678" s="525"/>
      <c r="D678" s="525"/>
      <c r="E678" s="525"/>
      <c r="F678" s="846"/>
      <c r="G678" s="634"/>
    </row>
    <row r="679" spans="1:7" ht="15.75" customHeight="1">
      <c r="A679" s="634"/>
      <c r="B679" s="525"/>
      <c r="C679" s="525"/>
      <c r="D679" s="525"/>
      <c r="E679" s="525"/>
      <c r="F679" s="846"/>
      <c r="G679" s="634"/>
    </row>
    <row r="680" spans="1:7" ht="15.75" customHeight="1">
      <c r="A680" s="634"/>
      <c r="B680" s="525"/>
      <c r="C680" s="525"/>
      <c r="D680" s="525"/>
      <c r="E680" s="525"/>
      <c r="F680" s="846"/>
      <c r="G680" s="634"/>
    </row>
    <row r="681" spans="1:7" ht="15.75" customHeight="1">
      <c r="A681" s="634"/>
      <c r="B681" s="525"/>
      <c r="C681" s="525"/>
      <c r="D681" s="525"/>
      <c r="E681" s="525"/>
      <c r="F681" s="846"/>
      <c r="G681" s="634"/>
    </row>
    <row r="682" spans="1:7" ht="15.75" customHeight="1">
      <c r="A682" s="634"/>
      <c r="B682" s="525"/>
      <c r="C682" s="525"/>
      <c r="D682" s="525"/>
      <c r="E682" s="525"/>
      <c r="F682" s="846"/>
      <c r="G682" s="634"/>
    </row>
    <row r="683" spans="1:7" ht="15.75" customHeight="1">
      <c r="A683" s="634"/>
      <c r="B683" s="525"/>
      <c r="C683" s="525"/>
      <c r="D683" s="525"/>
      <c r="E683" s="525"/>
      <c r="F683" s="846"/>
      <c r="G683" s="634"/>
    </row>
    <row r="684" spans="1:7" ht="15.75" customHeight="1">
      <c r="A684" s="634"/>
      <c r="B684" s="525"/>
      <c r="C684" s="525"/>
      <c r="D684" s="525"/>
      <c r="E684" s="525"/>
      <c r="F684" s="846"/>
      <c r="G684" s="634"/>
    </row>
    <row r="685" spans="1:7" ht="15.75" customHeight="1">
      <c r="A685" s="634"/>
      <c r="B685" s="525"/>
      <c r="C685" s="525"/>
      <c r="D685" s="525"/>
      <c r="E685" s="525"/>
      <c r="F685" s="846"/>
      <c r="G685" s="634"/>
    </row>
    <row r="686" spans="1:7" ht="15.75" customHeight="1">
      <c r="A686" s="634"/>
      <c r="B686" s="525"/>
      <c r="C686" s="525"/>
      <c r="D686" s="525"/>
      <c r="E686" s="525"/>
      <c r="F686" s="846"/>
      <c r="G686" s="634"/>
    </row>
    <row r="687" spans="1:7" ht="15.75" customHeight="1">
      <c r="A687" s="634"/>
      <c r="B687" s="525"/>
      <c r="C687" s="525"/>
      <c r="D687" s="525"/>
      <c r="E687" s="525"/>
      <c r="F687" s="846"/>
      <c r="G687" s="634"/>
    </row>
    <row r="688" spans="1:7" ht="15.75" customHeight="1">
      <c r="A688" s="634"/>
      <c r="B688" s="525"/>
      <c r="C688" s="525"/>
      <c r="D688" s="525"/>
      <c r="E688" s="525"/>
      <c r="F688" s="846"/>
      <c r="G688" s="634"/>
    </row>
    <row r="689" spans="1:7" ht="15.75" customHeight="1">
      <c r="A689" s="634"/>
      <c r="B689" s="525"/>
      <c r="C689" s="525"/>
      <c r="D689" s="525"/>
      <c r="E689" s="525"/>
      <c r="F689" s="846"/>
      <c r="G689" s="634"/>
    </row>
    <row r="690" spans="1:7" ht="15.75" customHeight="1">
      <c r="A690" s="634"/>
      <c r="B690" s="525"/>
      <c r="C690" s="525"/>
      <c r="D690" s="525"/>
      <c r="E690" s="525"/>
      <c r="F690" s="846"/>
      <c r="G690" s="634"/>
    </row>
    <row r="691" spans="1:7" ht="15.75" customHeight="1">
      <c r="A691" s="634"/>
      <c r="B691" s="525"/>
      <c r="C691" s="525"/>
      <c r="D691" s="525"/>
      <c r="E691" s="525"/>
      <c r="F691" s="846"/>
      <c r="G691" s="634"/>
    </row>
    <row r="692" spans="1:7" ht="15.75" customHeight="1">
      <c r="A692" s="634"/>
      <c r="B692" s="525"/>
      <c r="C692" s="525"/>
      <c r="D692" s="525"/>
      <c r="E692" s="525"/>
      <c r="F692" s="846"/>
      <c r="G692" s="634"/>
    </row>
    <row r="693" spans="1:7" ht="15.75" customHeight="1">
      <c r="A693" s="634"/>
      <c r="B693" s="525"/>
      <c r="C693" s="525"/>
      <c r="D693" s="525"/>
      <c r="E693" s="525"/>
      <c r="F693" s="846"/>
      <c r="G693" s="634"/>
    </row>
    <row r="694" spans="1:7" ht="15.75" customHeight="1">
      <c r="A694" s="634"/>
      <c r="B694" s="525"/>
      <c r="C694" s="525"/>
      <c r="D694" s="525"/>
      <c r="E694" s="525"/>
      <c r="F694" s="846"/>
      <c r="G694" s="634"/>
    </row>
    <row r="695" spans="1:7" ht="15.75" customHeight="1">
      <c r="A695" s="634"/>
      <c r="B695" s="525"/>
      <c r="C695" s="525"/>
      <c r="D695" s="525"/>
      <c r="E695" s="525"/>
      <c r="F695" s="846"/>
      <c r="G695" s="634"/>
    </row>
    <row r="696" spans="1:7" ht="15.75" customHeight="1">
      <c r="A696" s="634"/>
      <c r="B696" s="525"/>
      <c r="C696" s="525"/>
      <c r="D696" s="525"/>
      <c r="E696" s="525"/>
      <c r="F696" s="846"/>
      <c r="G696" s="634"/>
    </row>
    <row r="697" spans="1:7" ht="15.75" customHeight="1">
      <c r="A697" s="634"/>
      <c r="B697" s="525"/>
      <c r="C697" s="525"/>
      <c r="D697" s="525"/>
      <c r="E697" s="525"/>
      <c r="F697" s="846"/>
      <c r="G697" s="634"/>
    </row>
    <row r="698" spans="1:7" ht="15.75" customHeight="1">
      <c r="A698" s="634"/>
      <c r="B698" s="525"/>
      <c r="C698" s="525"/>
      <c r="D698" s="525"/>
      <c r="E698" s="525"/>
      <c r="F698" s="846"/>
      <c r="G698" s="634"/>
    </row>
    <row r="699" spans="1:7" ht="15.75" customHeight="1">
      <c r="A699" s="634"/>
      <c r="B699" s="525"/>
      <c r="C699" s="525"/>
      <c r="D699" s="525"/>
      <c r="E699" s="525"/>
      <c r="F699" s="846"/>
      <c r="G699" s="634"/>
    </row>
    <row r="700" spans="1:7" ht="15.75" customHeight="1">
      <c r="A700" s="634"/>
      <c r="B700" s="525"/>
      <c r="C700" s="525"/>
      <c r="D700" s="525"/>
      <c r="E700" s="525"/>
      <c r="F700" s="846"/>
      <c r="G700" s="634"/>
    </row>
    <row r="701" spans="1:7" ht="15.75" customHeight="1">
      <c r="A701" s="634"/>
      <c r="B701" s="525"/>
      <c r="C701" s="525"/>
      <c r="D701" s="525"/>
      <c r="E701" s="525"/>
      <c r="F701" s="846"/>
      <c r="G701" s="634"/>
    </row>
    <row r="702" spans="1:7" ht="15.75" customHeight="1">
      <c r="A702" s="634"/>
      <c r="B702" s="525"/>
      <c r="C702" s="525"/>
      <c r="D702" s="525"/>
      <c r="E702" s="525"/>
      <c r="F702" s="846"/>
      <c r="G702" s="634"/>
    </row>
    <row r="703" spans="1:7" ht="15.75" customHeight="1">
      <c r="A703" s="634"/>
      <c r="B703" s="525"/>
      <c r="C703" s="525"/>
      <c r="D703" s="525"/>
      <c r="E703" s="525"/>
      <c r="F703" s="846"/>
      <c r="G703" s="634"/>
    </row>
    <row r="704" spans="1:7" ht="15.75" customHeight="1">
      <c r="A704" s="634"/>
      <c r="B704" s="525"/>
      <c r="C704" s="525"/>
      <c r="D704" s="525"/>
      <c r="E704" s="525"/>
      <c r="F704" s="846"/>
      <c r="G704" s="634"/>
    </row>
    <row r="705" spans="1:7" ht="15.75" customHeight="1">
      <c r="A705" s="634"/>
      <c r="B705" s="525"/>
      <c r="C705" s="525"/>
      <c r="D705" s="525"/>
      <c r="E705" s="525"/>
      <c r="F705" s="846"/>
      <c r="G705" s="634"/>
    </row>
    <row r="706" spans="1:7" ht="15.75" customHeight="1">
      <c r="A706" s="634"/>
      <c r="B706" s="525"/>
      <c r="C706" s="525"/>
      <c r="D706" s="525"/>
      <c r="E706" s="525"/>
      <c r="F706" s="846"/>
      <c r="G706" s="634"/>
    </row>
    <row r="707" spans="1:7" ht="15.75" customHeight="1">
      <c r="A707" s="634"/>
      <c r="B707" s="525"/>
      <c r="C707" s="525"/>
      <c r="D707" s="525"/>
      <c r="E707" s="525"/>
      <c r="F707" s="846"/>
      <c r="G707" s="634"/>
    </row>
    <row r="708" spans="1:7" ht="15.75" customHeight="1">
      <c r="A708" s="634"/>
      <c r="B708" s="525"/>
      <c r="C708" s="525"/>
      <c r="D708" s="525"/>
      <c r="E708" s="525"/>
      <c r="F708" s="846"/>
      <c r="G708" s="634"/>
    </row>
    <row r="709" spans="1:7" ht="15.75" customHeight="1">
      <c r="A709" s="634"/>
      <c r="B709" s="525"/>
      <c r="C709" s="525"/>
      <c r="D709" s="525"/>
      <c r="E709" s="525"/>
      <c r="F709" s="846"/>
      <c r="G709" s="634"/>
    </row>
    <row r="710" spans="1:7" ht="15.75" customHeight="1">
      <c r="A710" s="634"/>
      <c r="B710" s="525"/>
      <c r="C710" s="525"/>
      <c r="D710" s="525"/>
      <c r="E710" s="525"/>
      <c r="F710" s="846"/>
      <c r="G710" s="634"/>
    </row>
    <row r="711" spans="1:7" ht="15.75" customHeight="1">
      <c r="A711" s="634"/>
      <c r="B711" s="525"/>
      <c r="C711" s="525"/>
      <c r="D711" s="525"/>
      <c r="E711" s="525"/>
      <c r="F711" s="846"/>
      <c r="G711" s="634"/>
    </row>
    <row r="712" spans="1:7" ht="15.75" customHeight="1">
      <c r="A712" s="634"/>
      <c r="B712" s="525"/>
      <c r="C712" s="525"/>
      <c r="D712" s="525"/>
      <c r="E712" s="525"/>
      <c r="F712" s="846"/>
      <c r="G712" s="634"/>
    </row>
    <row r="713" spans="1:7" ht="15.75" customHeight="1">
      <c r="A713" s="634"/>
      <c r="B713" s="525"/>
      <c r="C713" s="525"/>
      <c r="D713" s="525"/>
      <c r="E713" s="525"/>
      <c r="F713" s="846"/>
      <c r="G713" s="634"/>
    </row>
    <row r="714" spans="1:7" ht="15.75" customHeight="1">
      <c r="A714" s="634"/>
      <c r="B714" s="525"/>
      <c r="C714" s="525"/>
      <c r="D714" s="525"/>
      <c r="E714" s="525"/>
      <c r="F714" s="846"/>
      <c r="G714" s="634"/>
    </row>
    <row r="715" spans="1:7" ht="15.75" customHeight="1">
      <c r="A715" s="634"/>
      <c r="B715" s="525"/>
      <c r="C715" s="525"/>
      <c r="D715" s="525"/>
      <c r="E715" s="525"/>
      <c r="F715" s="846"/>
      <c r="G715" s="634"/>
    </row>
    <row r="716" spans="1:7" ht="15.75" customHeight="1">
      <c r="A716" s="634"/>
      <c r="B716" s="525"/>
      <c r="C716" s="525"/>
      <c r="D716" s="525"/>
      <c r="E716" s="525"/>
      <c r="F716" s="846"/>
      <c r="G716" s="634"/>
    </row>
    <row r="717" spans="1:7" ht="15.75" customHeight="1">
      <c r="A717" s="634"/>
      <c r="B717" s="525"/>
      <c r="C717" s="525"/>
      <c r="D717" s="525"/>
      <c r="E717" s="525"/>
      <c r="F717" s="846"/>
      <c r="G717" s="634"/>
    </row>
    <row r="718" spans="1:7" ht="15.75" customHeight="1">
      <c r="A718" s="634"/>
      <c r="B718" s="525"/>
      <c r="C718" s="525"/>
      <c r="D718" s="525"/>
      <c r="E718" s="525"/>
      <c r="F718" s="846"/>
      <c r="G718" s="634"/>
    </row>
    <row r="719" spans="1:7" ht="15.75" customHeight="1">
      <c r="A719" s="634"/>
      <c r="B719" s="525"/>
      <c r="C719" s="525"/>
      <c r="D719" s="525"/>
      <c r="E719" s="525"/>
      <c r="F719" s="846"/>
      <c r="G719" s="634"/>
    </row>
    <row r="720" spans="1:7" ht="15.75" customHeight="1">
      <c r="A720" s="634"/>
      <c r="B720" s="525"/>
      <c r="C720" s="525"/>
      <c r="D720" s="525"/>
      <c r="E720" s="525"/>
      <c r="F720" s="846"/>
      <c r="G720" s="634"/>
    </row>
    <row r="721" spans="1:7" ht="15.75" customHeight="1">
      <c r="A721" s="634"/>
      <c r="B721" s="525"/>
      <c r="C721" s="525"/>
      <c r="D721" s="525"/>
      <c r="E721" s="525"/>
      <c r="F721" s="846"/>
      <c r="G721" s="634"/>
    </row>
    <row r="722" spans="1:7" ht="15.75" customHeight="1">
      <c r="A722" s="634"/>
      <c r="B722" s="525"/>
      <c r="C722" s="525"/>
      <c r="D722" s="525"/>
      <c r="E722" s="525"/>
      <c r="F722" s="846"/>
      <c r="G722" s="634"/>
    </row>
    <row r="723" spans="1:7" ht="15.75" customHeight="1">
      <c r="A723" s="634"/>
      <c r="B723" s="525"/>
      <c r="C723" s="525"/>
      <c r="D723" s="525"/>
      <c r="E723" s="525"/>
      <c r="F723" s="846"/>
      <c r="G723" s="634"/>
    </row>
    <row r="724" spans="1:7" ht="15.75" customHeight="1">
      <c r="A724" s="634"/>
      <c r="B724" s="525"/>
      <c r="C724" s="525"/>
      <c r="D724" s="525"/>
      <c r="E724" s="525"/>
      <c r="F724" s="846"/>
      <c r="G724" s="634"/>
    </row>
    <row r="725" spans="1:7" ht="15.75" customHeight="1">
      <c r="A725" s="634"/>
      <c r="B725" s="525"/>
      <c r="C725" s="525"/>
      <c r="D725" s="525"/>
      <c r="E725" s="525"/>
      <c r="F725" s="846"/>
      <c r="G725" s="634"/>
    </row>
    <row r="726" spans="1:7" ht="15.75" customHeight="1">
      <c r="A726" s="634"/>
      <c r="B726" s="525"/>
      <c r="C726" s="525"/>
      <c r="D726" s="525"/>
      <c r="E726" s="525"/>
      <c r="F726" s="846"/>
      <c r="G726" s="634"/>
    </row>
    <row r="727" spans="1:7" ht="15.75" customHeight="1">
      <c r="A727" s="634"/>
      <c r="B727" s="525"/>
      <c r="C727" s="525"/>
      <c r="D727" s="525"/>
      <c r="E727" s="525"/>
      <c r="F727" s="846"/>
      <c r="G727" s="634"/>
    </row>
    <row r="728" spans="1:7" ht="15.75" customHeight="1">
      <c r="A728" s="634"/>
      <c r="B728" s="525"/>
      <c r="C728" s="525"/>
      <c r="D728" s="525"/>
      <c r="E728" s="525"/>
      <c r="F728" s="846"/>
      <c r="G728" s="634"/>
    </row>
    <row r="729" spans="1:7" ht="15.75" customHeight="1">
      <c r="A729" s="634"/>
      <c r="B729" s="525"/>
      <c r="C729" s="525"/>
      <c r="D729" s="525"/>
      <c r="E729" s="525"/>
      <c r="F729" s="846"/>
      <c r="G729" s="634"/>
    </row>
    <row r="730" spans="1:7" ht="15.75" customHeight="1">
      <c r="A730" s="634"/>
      <c r="B730" s="525"/>
      <c r="C730" s="525"/>
      <c r="D730" s="525"/>
      <c r="E730" s="525"/>
      <c r="F730" s="846"/>
      <c r="G730" s="634"/>
    </row>
    <row r="731" spans="1:7" ht="15.75" customHeight="1">
      <c r="A731" s="634"/>
      <c r="B731" s="525"/>
      <c r="C731" s="525"/>
      <c r="D731" s="525"/>
      <c r="E731" s="525"/>
      <c r="F731" s="846"/>
      <c r="G731" s="634"/>
    </row>
    <row r="732" spans="1:7" ht="15.75" customHeight="1">
      <c r="A732" s="634"/>
      <c r="B732" s="525"/>
      <c r="C732" s="525"/>
      <c r="D732" s="525"/>
      <c r="E732" s="525"/>
      <c r="F732" s="846"/>
      <c r="G732" s="634"/>
    </row>
    <row r="733" spans="1:7" ht="15.75" customHeight="1">
      <c r="A733" s="634"/>
      <c r="B733" s="525"/>
      <c r="C733" s="525"/>
      <c r="D733" s="525"/>
      <c r="E733" s="525"/>
      <c r="F733" s="846"/>
      <c r="G733" s="634"/>
    </row>
    <row r="734" spans="1:7" ht="15.75" customHeight="1">
      <c r="A734" s="634"/>
      <c r="B734" s="525"/>
      <c r="C734" s="525"/>
      <c r="D734" s="525"/>
      <c r="E734" s="525"/>
      <c r="F734" s="846"/>
      <c r="G734" s="634"/>
    </row>
    <row r="735" spans="1:7" ht="15.75" customHeight="1">
      <c r="A735" s="634"/>
      <c r="B735" s="525"/>
      <c r="C735" s="525"/>
      <c r="D735" s="525"/>
      <c r="E735" s="525"/>
      <c r="F735" s="846"/>
      <c r="G735" s="634"/>
    </row>
    <row r="736" spans="1:7" ht="15.75" customHeight="1">
      <c r="A736" s="634"/>
      <c r="B736" s="525"/>
      <c r="C736" s="525"/>
      <c r="D736" s="525"/>
      <c r="E736" s="525"/>
      <c r="F736" s="846"/>
      <c r="G736" s="634"/>
    </row>
    <row r="737" spans="1:7" ht="15.75" customHeight="1">
      <c r="A737" s="634"/>
      <c r="B737" s="525"/>
      <c r="C737" s="525"/>
      <c r="D737" s="525"/>
      <c r="E737" s="525"/>
      <c r="F737" s="846"/>
      <c r="G737" s="634"/>
    </row>
    <row r="738" spans="1:7" ht="15.75" customHeight="1">
      <c r="A738" s="634"/>
      <c r="B738" s="525"/>
      <c r="C738" s="525"/>
      <c r="D738" s="525"/>
      <c r="E738" s="525"/>
      <c r="F738" s="846"/>
      <c r="G738" s="634"/>
    </row>
    <row r="739" spans="1:7" ht="15.75" customHeight="1">
      <c r="A739" s="634"/>
      <c r="B739" s="525"/>
      <c r="C739" s="525"/>
      <c r="D739" s="525"/>
      <c r="E739" s="525"/>
      <c r="F739" s="846"/>
      <c r="G739" s="634"/>
    </row>
    <row r="740" spans="1:7" ht="15.75" customHeight="1">
      <c r="A740" s="634"/>
      <c r="B740" s="525"/>
      <c r="C740" s="525"/>
      <c r="D740" s="525"/>
      <c r="E740" s="525"/>
      <c r="F740" s="846"/>
      <c r="G740" s="634"/>
    </row>
    <row r="741" spans="1:7" ht="15.75" customHeight="1">
      <c r="A741" s="634"/>
      <c r="B741" s="525"/>
      <c r="C741" s="525"/>
      <c r="D741" s="525"/>
      <c r="E741" s="525"/>
      <c r="F741" s="846"/>
      <c r="G741" s="634"/>
    </row>
    <row r="742" spans="1:7" ht="15.75" customHeight="1">
      <c r="A742" s="634"/>
      <c r="B742" s="525"/>
      <c r="C742" s="525"/>
      <c r="D742" s="525"/>
      <c r="E742" s="525"/>
      <c r="F742" s="846"/>
      <c r="G742" s="634"/>
    </row>
    <row r="743" spans="1:7" ht="15.75" customHeight="1">
      <c r="A743" s="634"/>
      <c r="B743" s="525"/>
      <c r="C743" s="525"/>
      <c r="D743" s="525"/>
      <c r="E743" s="525"/>
      <c r="F743" s="846"/>
      <c r="G743" s="634"/>
    </row>
    <row r="744" spans="1:7" ht="15.75" customHeight="1">
      <c r="A744" s="634"/>
      <c r="B744" s="525"/>
      <c r="C744" s="525"/>
      <c r="D744" s="525"/>
      <c r="E744" s="525"/>
      <c r="F744" s="846"/>
      <c r="G744" s="634"/>
    </row>
    <row r="745" spans="1:7" ht="15.75" customHeight="1">
      <c r="A745" s="634"/>
      <c r="B745" s="525"/>
      <c r="C745" s="525"/>
      <c r="D745" s="525"/>
      <c r="E745" s="525"/>
      <c r="F745" s="846"/>
      <c r="G745" s="634"/>
    </row>
    <row r="746" spans="1:7" ht="15.75" customHeight="1">
      <c r="A746" s="634"/>
      <c r="B746" s="525"/>
      <c r="C746" s="525"/>
      <c r="D746" s="525"/>
      <c r="E746" s="525"/>
      <c r="F746" s="846"/>
      <c r="G746" s="634"/>
    </row>
    <row r="747" spans="1:7" ht="15.75" customHeight="1">
      <c r="A747" s="634"/>
      <c r="B747" s="525"/>
      <c r="C747" s="525"/>
      <c r="D747" s="525"/>
      <c r="E747" s="525"/>
      <c r="F747" s="846"/>
      <c r="G747" s="634"/>
    </row>
    <row r="748" spans="1:7" ht="15.75" customHeight="1">
      <c r="A748" s="634"/>
      <c r="B748" s="525"/>
      <c r="C748" s="525"/>
      <c r="D748" s="525"/>
      <c r="E748" s="525"/>
      <c r="F748" s="846"/>
      <c r="G748" s="634"/>
    </row>
    <row r="749" spans="1:7" ht="15.75" customHeight="1">
      <c r="A749" s="634"/>
      <c r="B749" s="525"/>
      <c r="C749" s="525"/>
      <c r="D749" s="525"/>
      <c r="E749" s="525"/>
      <c r="F749" s="846"/>
      <c r="G749" s="634"/>
    </row>
    <row r="750" spans="1:7" ht="15.75" customHeight="1">
      <c r="A750" s="634"/>
      <c r="B750" s="525"/>
      <c r="C750" s="525"/>
      <c r="D750" s="525"/>
      <c r="E750" s="525"/>
      <c r="F750" s="846"/>
      <c r="G750" s="634"/>
    </row>
    <row r="751" spans="1:7" ht="15.75" customHeight="1">
      <c r="A751" s="634"/>
      <c r="B751" s="525"/>
      <c r="C751" s="525"/>
      <c r="D751" s="525"/>
      <c r="E751" s="525"/>
      <c r="F751" s="846"/>
      <c r="G751" s="634"/>
    </row>
    <row r="752" spans="1:7" ht="15.75" customHeight="1">
      <c r="A752" s="634"/>
      <c r="B752" s="525"/>
      <c r="C752" s="525"/>
      <c r="D752" s="525"/>
      <c r="E752" s="525"/>
      <c r="F752" s="846"/>
      <c r="G752" s="634"/>
    </row>
    <row r="753" spans="1:7" ht="15.75" customHeight="1">
      <c r="A753" s="634"/>
      <c r="B753" s="525"/>
      <c r="C753" s="525"/>
      <c r="D753" s="525"/>
      <c r="E753" s="525"/>
      <c r="F753" s="846"/>
      <c r="G753" s="634"/>
    </row>
    <row r="754" spans="1:7" ht="15.75" customHeight="1">
      <c r="A754" s="634"/>
      <c r="B754" s="525"/>
      <c r="C754" s="525"/>
      <c r="D754" s="525"/>
      <c r="E754" s="525"/>
      <c r="F754" s="846"/>
      <c r="G754" s="634"/>
    </row>
    <row r="755" spans="1:7" ht="15.75" customHeight="1">
      <c r="A755" s="634"/>
      <c r="B755" s="525"/>
      <c r="C755" s="525"/>
      <c r="D755" s="525"/>
      <c r="E755" s="525"/>
      <c r="F755" s="846"/>
      <c r="G755" s="634"/>
    </row>
    <row r="756" spans="1:7" ht="15.75" customHeight="1">
      <c r="A756" s="634"/>
      <c r="B756" s="525"/>
      <c r="C756" s="525"/>
      <c r="D756" s="525"/>
      <c r="E756" s="525"/>
      <c r="F756" s="846"/>
      <c r="G756" s="634"/>
    </row>
    <row r="757" spans="1:7" ht="15.75" customHeight="1">
      <c r="A757" s="634"/>
      <c r="B757" s="525"/>
      <c r="C757" s="525"/>
      <c r="D757" s="525"/>
      <c r="E757" s="525"/>
      <c r="F757" s="846"/>
      <c r="G757" s="634"/>
    </row>
    <row r="758" spans="1:7" ht="15.75" customHeight="1">
      <c r="A758" s="634"/>
      <c r="B758" s="525"/>
      <c r="C758" s="525"/>
      <c r="D758" s="525"/>
      <c r="E758" s="525"/>
      <c r="F758" s="846"/>
      <c r="G758" s="634"/>
    </row>
    <row r="759" spans="1:7" ht="15.75" customHeight="1">
      <c r="A759" s="634"/>
      <c r="B759" s="525"/>
      <c r="C759" s="525"/>
      <c r="D759" s="525"/>
      <c r="E759" s="525"/>
      <c r="F759" s="846"/>
      <c r="G759" s="634"/>
    </row>
    <row r="760" spans="1:7" ht="15.75" customHeight="1">
      <c r="A760" s="634"/>
      <c r="B760" s="525"/>
      <c r="C760" s="525"/>
      <c r="D760" s="525"/>
      <c r="E760" s="525"/>
      <c r="F760" s="846"/>
      <c r="G760" s="634"/>
    </row>
    <row r="761" spans="1:7" ht="15.75" customHeight="1">
      <c r="A761" s="634"/>
      <c r="B761" s="525"/>
      <c r="C761" s="525"/>
      <c r="D761" s="525"/>
      <c r="E761" s="525"/>
      <c r="F761" s="846"/>
      <c r="G761" s="634"/>
    </row>
    <row r="762" spans="1:7" ht="15.75" customHeight="1">
      <c r="A762" s="634"/>
      <c r="B762" s="525"/>
      <c r="C762" s="525"/>
      <c r="D762" s="525"/>
      <c r="E762" s="525"/>
      <c r="F762" s="846"/>
      <c r="G762" s="634"/>
    </row>
    <row r="763" spans="1:7" ht="15.75" customHeight="1">
      <c r="A763" s="634"/>
      <c r="B763" s="525"/>
      <c r="C763" s="525"/>
      <c r="D763" s="525"/>
      <c r="E763" s="525"/>
      <c r="F763" s="846"/>
      <c r="G763" s="634"/>
    </row>
    <row r="764" spans="1:7" ht="15.75" customHeight="1">
      <c r="A764" s="634"/>
      <c r="B764" s="525"/>
      <c r="C764" s="525"/>
      <c r="D764" s="525"/>
      <c r="E764" s="525"/>
      <c r="F764" s="846"/>
      <c r="G764" s="634"/>
    </row>
    <row r="765" spans="1:7" ht="15.75" customHeight="1">
      <c r="A765" s="634"/>
      <c r="B765" s="525"/>
      <c r="C765" s="525"/>
      <c r="D765" s="525"/>
      <c r="E765" s="525"/>
      <c r="F765" s="846"/>
      <c r="G765" s="634"/>
    </row>
    <row r="766" spans="1:7" ht="15.75" customHeight="1">
      <c r="A766" s="634"/>
      <c r="B766" s="525"/>
      <c r="C766" s="525"/>
      <c r="D766" s="525"/>
      <c r="E766" s="525"/>
      <c r="F766" s="846"/>
      <c r="G766" s="634"/>
    </row>
    <row r="767" spans="1:7" ht="15.75" customHeight="1">
      <c r="A767" s="634"/>
      <c r="B767" s="525"/>
      <c r="C767" s="525"/>
      <c r="D767" s="525"/>
      <c r="E767" s="525"/>
      <c r="F767" s="846"/>
      <c r="G767" s="634"/>
    </row>
    <row r="768" spans="1:7" ht="15.75" customHeight="1">
      <c r="A768" s="634"/>
      <c r="B768" s="525"/>
      <c r="C768" s="525"/>
      <c r="D768" s="525"/>
      <c r="E768" s="525"/>
      <c r="F768" s="846"/>
      <c r="G768" s="634"/>
    </row>
    <row r="769" spans="1:7" ht="15.75" customHeight="1">
      <c r="A769" s="634"/>
      <c r="B769" s="525"/>
      <c r="C769" s="525"/>
      <c r="D769" s="525"/>
      <c r="E769" s="525"/>
      <c r="F769" s="846"/>
      <c r="G769" s="634"/>
    </row>
    <row r="770" spans="1:7" ht="15.75" customHeight="1">
      <c r="A770" s="634"/>
      <c r="B770" s="525"/>
      <c r="C770" s="525"/>
      <c r="D770" s="525"/>
      <c r="E770" s="525"/>
      <c r="F770" s="846"/>
      <c r="G770" s="634"/>
    </row>
    <row r="771" spans="1:7" ht="15.75" customHeight="1">
      <c r="A771" s="634"/>
      <c r="B771" s="525"/>
      <c r="C771" s="525"/>
      <c r="D771" s="525"/>
      <c r="E771" s="525"/>
      <c r="F771" s="846"/>
      <c r="G771" s="634"/>
    </row>
    <row r="772" spans="1:7" ht="15.75" customHeight="1">
      <c r="A772" s="634"/>
      <c r="B772" s="525"/>
      <c r="C772" s="525"/>
      <c r="D772" s="525"/>
      <c r="E772" s="525"/>
      <c r="F772" s="846"/>
      <c r="G772" s="634"/>
    </row>
    <row r="773" spans="1:7" ht="15.75" customHeight="1">
      <c r="A773" s="634"/>
      <c r="B773" s="525"/>
      <c r="C773" s="525"/>
      <c r="D773" s="525"/>
      <c r="E773" s="525"/>
      <c r="F773" s="846"/>
      <c r="G773" s="634"/>
    </row>
    <row r="774" spans="1:7" ht="15.75" customHeight="1">
      <c r="A774" s="634"/>
      <c r="B774" s="525"/>
      <c r="C774" s="525"/>
      <c r="D774" s="525"/>
      <c r="E774" s="525"/>
      <c r="F774" s="846"/>
      <c r="G774" s="634"/>
    </row>
    <row r="775" spans="1:7" ht="15.75" customHeight="1">
      <c r="A775" s="634"/>
      <c r="B775" s="525"/>
      <c r="C775" s="525"/>
      <c r="D775" s="525"/>
      <c r="E775" s="525"/>
      <c r="F775" s="846"/>
      <c r="G775" s="634"/>
    </row>
    <row r="776" spans="1:7" ht="15.75" customHeight="1">
      <c r="A776" s="634"/>
      <c r="B776" s="525"/>
      <c r="C776" s="525"/>
      <c r="D776" s="525"/>
      <c r="E776" s="525"/>
      <c r="F776" s="846"/>
      <c r="G776" s="634"/>
    </row>
    <row r="777" spans="1:7" ht="15.75" customHeight="1">
      <c r="A777" s="634"/>
      <c r="B777" s="525"/>
      <c r="C777" s="525"/>
      <c r="D777" s="525"/>
      <c r="E777" s="525"/>
      <c r="F777" s="846"/>
      <c r="G777" s="634"/>
    </row>
    <row r="778" spans="1:7" ht="15.75" customHeight="1">
      <c r="A778" s="634"/>
      <c r="B778" s="525"/>
      <c r="C778" s="525"/>
      <c r="D778" s="525"/>
      <c r="E778" s="525"/>
      <c r="F778" s="846"/>
      <c r="G778" s="634"/>
    </row>
    <row r="779" spans="1:7" ht="15.75" customHeight="1">
      <c r="A779" s="634"/>
      <c r="B779" s="525"/>
      <c r="C779" s="525"/>
      <c r="D779" s="525"/>
      <c r="E779" s="525"/>
      <c r="F779" s="846"/>
      <c r="G779" s="634"/>
    </row>
    <row r="780" spans="1:7" ht="15.75" customHeight="1">
      <c r="A780" s="634"/>
      <c r="B780" s="525"/>
      <c r="C780" s="525"/>
      <c r="D780" s="525"/>
      <c r="E780" s="525"/>
      <c r="F780" s="846"/>
      <c r="G780" s="634"/>
    </row>
    <row r="781" spans="1:7" ht="15.75" customHeight="1">
      <c r="A781" s="634"/>
      <c r="B781" s="525"/>
      <c r="C781" s="525"/>
      <c r="D781" s="525"/>
      <c r="E781" s="525"/>
      <c r="F781" s="846"/>
      <c r="G781" s="634"/>
    </row>
    <row r="782" spans="1:7" ht="15.75" customHeight="1">
      <c r="A782" s="634"/>
      <c r="B782" s="525"/>
      <c r="C782" s="525"/>
      <c r="D782" s="525"/>
      <c r="E782" s="525"/>
      <c r="F782" s="846"/>
      <c r="G782" s="634"/>
    </row>
    <row r="783" spans="1:7" ht="15.75" customHeight="1">
      <c r="A783" s="634"/>
      <c r="B783" s="525"/>
      <c r="C783" s="525"/>
      <c r="D783" s="525"/>
      <c r="E783" s="525"/>
      <c r="F783" s="846"/>
      <c r="G783" s="634"/>
    </row>
    <row r="784" spans="1:7" ht="15.75" customHeight="1">
      <c r="A784" s="634"/>
      <c r="B784" s="525"/>
      <c r="C784" s="525"/>
      <c r="D784" s="525"/>
      <c r="E784" s="525"/>
      <c r="F784" s="846"/>
      <c r="G784" s="634"/>
    </row>
    <row r="785" spans="1:7" ht="15.75" customHeight="1">
      <c r="A785" s="634"/>
      <c r="B785" s="525"/>
      <c r="C785" s="525"/>
      <c r="D785" s="525"/>
      <c r="E785" s="525"/>
      <c r="F785" s="846"/>
      <c r="G785" s="634"/>
    </row>
    <row r="786" spans="1:7" ht="15.75" customHeight="1">
      <c r="A786" s="634"/>
      <c r="B786" s="525"/>
      <c r="C786" s="525"/>
      <c r="D786" s="525"/>
      <c r="E786" s="525"/>
      <c r="F786" s="846"/>
      <c r="G786" s="634"/>
    </row>
    <row r="787" spans="1:7" ht="15.75" customHeight="1">
      <c r="A787" s="634"/>
      <c r="B787" s="525"/>
      <c r="C787" s="525"/>
      <c r="D787" s="525"/>
      <c r="E787" s="525"/>
      <c r="F787" s="846"/>
      <c r="G787" s="634"/>
    </row>
    <row r="788" spans="1:7" ht="15.75" customHeight="1">
      <c r="A788" s="634"/>
      <c r="B788" s="525"/>
      <c r="C788" s="525"/>
      <c r="D788" s="525"/>
      <c r="E788" s="525"/>
      <c r="F788" s="846"/>
      <c r="G788" s="634"/>
    </row>
    <row r="789" spans="1:7" ht="15.75" customHeight="1">
      <c r="A789" s="634"/>
      <c r="B789" s="525"/>
      <c r="C789" s="525"/>
      <c r="D789" s="525"/>
      <c r="E789" s="525"/>
      <c r="F789" s="846"/>
      <c r="G789" s="634"/>
    </row>
    <row r="790" spans="1:7" ht="15.75" customHeight="1">
      <c r="A790" s="634"/>
      <c r="B790" s="525"/>
      <c r="C790" s="525"/>
      <c r="D790" s="525"/>
      <c r="E790" s="525"/>
      <c r="F790" s="846"/>
      <c r="G790" s="634"/>
    </row>
    <row r="791" spans="1:7" ht="15.75" customHeight="1">
      <c r="A791" s="634"/>
      <c r="B791" s="525"/>
      <c r="C791" s="525"/>
      <c r="D791" s="525"/>
      <c r="E791" s="525"/>
      <c r="F791" s="846"/>
      <c r="G791" s="634"/>
    </row>
    <row r="792" spans="1:7" ht="15.75" customHeight="1">
      <c r="A792" s="634"/>
      <c r="B792" s="525"/>
      <c r="C792" s="525"/>
      <c r="D792" s="525"/>
      <c r="E792" s="525"/>
      <c r="F792" s="846"/>
      <c r="G792" s="634"/>
    </row>
    <row r="793" spans="1:7" ht="15.75" customHeight="1">
      <c r="A793" s="634"/>
      <c r="B793" s="525"/>
      <c r="C793" s="525"/>
      <c r="D793" s="525"/>
      <c r="E793" s="525"/>
      <c r="F793" s="846"/>
      <c r="G793" s="634"/>
    </row>
    <row r="794" spans="1:7" ht="15.75" customHeight="1">
      <c r="A794" s="634"/>
      <c r="B794" s="525"/>
      <c r="C794" s="525"/>
      <c r="D794" s="525"/>
      <c r="E794" s="525"/>
      <c r="F794" s="846"/>
      <c r="G794" s="634"/>
    </row>
    <row r="795" spans="1:7" ht="15.75" customHeight="1">
      <c r="A795" s="634"/>
      <c r="B795" s="525"/>
      <c r="C795" s="525"/>
      <c r="D795" s="525"/>
      <c r="E795" s="525"/>
      <c r="F795" s="846"/>
      <c r="G795" s="634"/>
    </row>
    <row r="796" spans="1:7" ht="15.75" customHeight="1">
      <c r="A796" s="634"/>
      <c r="B796" s="525"/>
      <c r="C796" s="525"/>
      <c r="D796" s="525"/>
      <c r="E796" s="525"/>
      <c r="F796" s="846"/>
      <c r="G796" s="634"/>
    </row>
    <row r="797" spans="1:7" ht="15.75" customHeight="1">
      <c r="A797" s="634"/>
      <c r="B797" s="525"/>
      <c r="C797" s="525"/>
      <c r="D797" s="525"/>
      <c r="E797" s="525"/>
      <c r="F797" s="846"/>
      <c r="G797" s="634"/>
    </row>
    <row r="798" spans="1:7" ht="15.75" customHeight="1">
      <c r="A798" s="634"/>
      <c r="B798" s="525"/>
      <c r="C798" s="525"/>
      <c r="D798" s="525"/>
      <c r="E798" s="525"/>
      <c r="F798" s="846"/>
      <c r="G798" s="634"/>
    </row>
    <row r="799" spans="1:7" ht="15.75" customHeight="1">
      <c r="A799" s="634"/>
      <c r="B799" s="525"/>
      <c r="C799" s="525"/>
      <c r="D799" s="525"/>
      <c r="E799" s="525"/>
      <c r="F799" s="846"/>
      <c r="G799" s="634"/>
    </row>
    <row r="800" spans="1:7" ht="15.75" customHeight="1">
      <c r="A800" s="634"/>
      <c r="B800" s="525"/>
      <c r="C800" s="525"/>
      <c r="D800" s="525"/>
      <c r="E800" s="525"/>
      <c r="F800" s="846"/>
      <c r="G800" s="634"/>
    </row>
    <row r="801" spans="1:7" ht="15.75" customHeight="1">
      <c r="A801" s="634"/>
      <c r="B801" s="525"/>
      <c r="C801" s="525"/>
      <c r="D801" s="525"/>
      <c r="E801" s="525"/>
      <c r="F801" s="846"/>
      <c r="G801" s="634"/>
    </row>
    <row r="802" spans="1:7" ht="15.75" customHeight="1">
      <c r="A802" s="634"/>
      <c r="B802" s="525"/>
      <c r="C802" s="525"/>
      <c r="D802" s="525"/>
      <c r="E802" s="525"/>
      <c r="F802" s="846"/>
      <c r="G802" s="634"/>
    </row>
    <row r="803" spans="1:7" ht="15.75" customHeight="1">
      <c r="A803" s="634"/>
      <c r="B803" s="525"/>
      <c r="C803" s="525"/>
      <c r="D803" s="525"/>
      <c r="E803" s="525"/>
      <c r="F803" s="846"/>
      <c r="G803" s="634"/>
    </row>
    <row r="804" spans="1:7" ht="15.75" customHeight="1">
      <c r="A804" s="634"/>
      <c r="B804" s="525"/>
      <c r="C804" s="525"/>
      <c r="D804" s="525"/>
      <c r="E804" s="525"/>
      <c r="F804" s="846"/>
      <c r="G804" s="634"/>
    </row>
    <row r="805" spans="1:7" ht="15.75" customHeight="1">
      <c r="A805" s="634"/>
      <c r="B805" s="525"/>
      <c r="C805" s="525"/>
      <c r="D805" s="525"/>
      <c r="E805" s="525"/>
      <c r="F805" s="846"/>
      <c r="G805" s="634"/>
    </row>
    <row r="806" spans="1:7" ht="15.75" customHeight="1">
      <c r="A806" s="634"/>
      <c r="B806" s="525"/>
      <c r="C806" s="525"/>
      <c r="D806" s="525"/>
      <c r="E806" s="525"/>
      <c r="F806" s="846"/>
      <c r="G806" s="634"/>
    </row>
    <row r="807" spans="1:7" ht="15.75" customHeight="1">
      <c r="A807" s="634"/>
      <c r="B807" s="525"/>
      <c r="C807" s="525"/>
      <c r="D807" s="525"/>
      <c r="E807" s="525"/>
      <c r="F807" s="846"/>
      <c r="G807" s="634"/>
    </row>
    <row r="808" spans="1:7" ht="15.75" customHeight="1">
      <c r="A808" s="634"/>
      <c r="B808" s="525"/>
      <c r="C808" s="525"/>
      <c r="D808" s="525"/>
      <c r="E808" s="525"/>
      <c r="F808" s="846"/>
      <c r="G808" s="634"/>
    </row>
    <row r="809" spans="1:7" ht="15.75" customHeight="1">
      <c r="A809" s="634"/>
      <c r="B809" s="525"/>
      <c r="C809" s="525"/>
      <c r="D809" s="525"/>
      <c r="E809" s="525"/>
      <c r="F809" s="846"/>
      <c r="G809" s="634"/>
    </row>
    <row r="810" spans="1:7" ht="15.75" customHeight="1">
      <c r="A810" s="634"/>
      <c r="B810" s="525"/>
      <c r="C810" s="525"/>
      <c r="D810" s="525"/>
      <c r="E810" s="525"/>
      <c r="F810" s="846"/>
      <c r="G810" s="634"/>
    </row>
    <row r="811" spans="1:7" ht="15.75" customHeight="1">
      <c r="A811" s="634"/>
      <c r="B811" s="525"/>
      <c r="C811" s="525"/>
      <c r="D811" s="525"/>
      <c r="E811" s="525"/>
      <c r="F811" s="846"/>
      <c r="G811" s="634"/>
    </row>
    <row r="812" spans="1:7" ht="15.75" customHeight="1">
      <c r="A812" s="634"/>
      <c r="B812" s="525"/>
      <c r="C812" s="525"/>
      <c r="D812" s="525"/>
      <c r="E812" s="525"/>
      <c r="F812" s="846"/>
      <c r="G812" s="634"/>
    </row>
    <row r="813" spans="1:7" ht="15.75" customHeight="1">
      <c r="A813" s="634"/>
      <c r="B813" s="525"/>
      <c r="C813" s="525"/>
      <c r="D813" s="525"/>
      <c r="E813" s="525"/>
      <c r="F813" s="846"/>
      <c r="G813" s="634"/>
    </row>
    <row r="814" spans="1:7" ht="15.75" customHeight="1">
      <c r="A814" s="634"/>
      <c r="B814" s="525"/>
      <c r="C814" s="525"/>
      <c r="D814" s="525"/>
      <c r="E814" s="525"/>
      <c r="F814" s="846"/>
      <c r="G814" s="634"/>
    </row>
    <row r="815" spans="1:7" ht="15.75" customHeight="1">
      <c r="A815" s="634"/>
      <c r="B815" s="525"/>
      <c r="C815" s="525"/>
      <c r="D815" s="525"/>
      <c r="E815" s="525"/>
      <c r="F815" s="846"/>
      <c r="G815" s="634"/>
    </row>
    <row r="816" spans="1:7" ht="15.75" customHeight="1">
      <c r="A816" s="634"/>
      <c r="B816" s="525"/>
      <c r="C816" s="525"/>
      <c r="D816" s="525"/>
      <c r="E816" s="525"/>
      <c r="F816" s="846"/>
      <c r="G816" s="634"/>
    </row>
    <row r="817" spans="1:7" ht="15.75" customHeight="1">
      <c r="A817" s="634"/>
      <c r="B817" s="525"/>
      <c r="C817" s="525"/>
      <c r="D817" s="525"/>
      <c r="E817" s="525"/>
      <c r="F817" s="846"/>
      <c r="G817" s="634"/>
    </row>
    <row r="818" spans="1:7" ht="15.75" customHeight="1">
      <c r="A818" s="634"/>
      <c r="B818" s="525"/>
      <c r="C818" s="525"/>
      <c r="D818" s="525"/>
      <c r="E818" s="525"/>
      <c r="F818" s="846"/>
      <c r="G818" s="634"/>
    </row>
    <row r="819" spans="1:7" ht="15.75" customHeight="1">
      <c r="A819" s="634"/>
      <c r="B819" s="525"/>
      <c r="C819" s="525"/>
      <c r="D819" s="525"/>
      <c r="E819" s="525"/>
      <c r="F819" s="846"/>
      <c r="G819" s="634"/>
    </row>
    <row r="820" spans="1:7" ht="15.75" customHeight="1">
      <c r="A820" s="634"/>
      <c r="B820" s="525"/>
      <c r="C820" s="525"/>
      <c r="D820" s="525"/>
      <c r="E820" s="525"/>
      <c r="F820" s="846"/>
      <c r="G820" s="634"/>
    </row>
    <row r="821" spans="1:7" ht="15.75" customHeight="1">
      <c r="A821" s="634"/>
      <c r="B821" s="525"/>
      <c r="C821" s="525"/>
      <c r="D821" s="525"/>
      <c r="E821" s="525"/>
      <c r="F821" s="846"/>
      <c r="G821" s="634"/>
    </row>
    <row r="822" spans="1:7" ht="15.75" customHeight="1">
      <c r="A822" s="634"/>
      <c r="B822" s="525"/>
      <c r="C822" s="525"/>
      <c r="D822" s="525"/>
      <c r="E822" s="525"/>
      <c r="F822" s="846"/>
      <c r="G822" s="634"/>
    </row>
    <row r="823" spans="1:7" ht="15.75" customHeight="1">
      <c r="A823" s="634"/>
      <c r="B823" s="525"/>
      <c r="C823" s="525"/>
      <c r="D823" s="525"/>
      <c r="E823" s="525"/>
      <c r="F823" s="846"/>
      <c r="G823" s="634"/>
    </row>
    <row r="824" spans="1:7" ht="15.75" customHeight="1">
      <c r="A824" s="634"/>
      <c r="B824" s="525"/>
      <c r="C824" s="525"/>
      <c r="D824" s="525"/>
      <c r="E824" s="525"/>
      <c r="F824" s="846"/>
      <c r="G824" s="634"/>
    </row>
    <row r="825" spans="1:7" ht="15.75" customHeight="1">
      <c r="A825" s="634"/>
      <c r="B825" s="525"/>
      <c r="C825" s="525"/>
      <c r="D825" s="525"/>
      <c r="E825" s="525"/>
      <c r="F825" s="846"/>
      <c r="G825" s="634"/>
    </row>
    <row r="826" spans="1:7" ht="15.75" customHeight="1">
      <c r="A826" s="634"/>
      <c r="B826" s="525"/>
      <c r="C826" s="525"/>
      <c r="D826" s="525"/>
      <c r="E826" s="525"/>
      <c r="F826" s="846"/>
      <c r="G826" s="634"/>
    </row>
    <row r="827" spans="1:7" ht="15.75" customHeight="1">
      <c r="A827" s="634"/>
      <c r="B827" s="525"/>
      <c r="C827" s="525"/>
      <c r="D827" s="525"/>
      <c r="E827" s="525"/>
      <c r="F827" s="846"/>
      <c r="G827" s="634"/>
    </row>
    <row r="828" spans="1:7" ht="15.75" customHeight="1">
      <c r="A828" s="634"/>
      <c r="B828" s="525"/>
      <c r="C828" s="525"/>
      <c r="D828" s="525"/>
      <c r="E828" s="525"/>
      <c r="F828" s="846"/>
      <c r="G828" s="634"/>
    </row>
    <row r="829" spans="1:7" ht="15.75" customHeight="1">
      <c r="A829" s="634"/>
      <c r="B829" s="525"/>
      <c r="C829" s="525"/>
      <c r="D829" s="525"/>
      <c r="E829" s="525"/>
      <c r="F829" s="846"/>
      <c r="G829" s="634"/>
    </row>
    <row r="830" spans="1:7" ht="15.75" customHeight="1">
      <c r="A830" s="634"/>
      <c r="B830" s="525"/>
      <c r="C830" s="525"/>
      <c r="D830" s="525"/>
      <c r="E830" s="525"/>
      <c r="F830" s="846"/>
      <c r="G830" s="634"/>
    </row>
    <row r="831" spans="1:7" ht="15.75" customHeight="1">
      <c r="A831" s="634"/>
      <c r="B831" s="525"/>
      <c r="C831" s="525"/>
      <c r="D831" s="525"/>
      <c r="E831" s="525"/>
      <c r="F831" s="846"/>
      <c r="G831" s="634"/>
    </row>
    <row r="832" spans="1:7" ht="15.75" customHeight="1">
      <c r="A832" s="634"/>
      <c r="B832" s="525"/>
      <c r="C832" s="525"/>
      <c r="D832" s="525"/>
      <c r="E832" s="525"/>
      <c r="F832" s="846"/>
      <c r="G832" s="634"/>
    </row>
    <row r="833" spans="1:7" ht="15.75" customHeight="1">
      <c r="A833" s="634"/>
      <c r="B833" s="525"/>
      <c r="C833" s="525"/>
      <c r="D833" s="525"/>
      <c r="E833" s="525"/>
      <c r="F833" s="846"/>
      <c r="G833" s="634"/>
    </row>
    <row r="834" spans="1:7" ht="15.75" customHeight="1">
      <c r="A834" s="634"/>
      <c r="B834" s="525"/>
      <c r="C834" s="525"/>
      <c r="D834" s="525"/>
      <c r="E834" s="525"/>
      <c r="F834" s="846"/>
      <c r="G834" s="634"/>
    </row>
    <row r="835" spans="1:7" ht="15.75" customHeight="1">
      <c r="A835" s="634"/>
      <c r="B835" s="525"/>
      <c r="C835" s="525"/>
      <c r="D835" s="525"/>
      <c r="E835" s="525"/>
      <c r="F835" s="846"/>
      <c r="G835" s="634"/>
    </row>
    <row r="836" spans="1:7" ht="15.75" customHeight="1">
      <c r="A836" s="634"/>
      <c r="B836" s="525"/>
      <c r="C836" s="525"/>
      <c r="D836" s="525"/>
      <c r="E836" s="525"/>
      <c r="F836" s="846"/>
      <c r="G836" s="634"/>
    </row>
    <row r="837" spans="1:7" ht="15.75" customHeight="1">
      <c r="A837" s="634"/>
      <c r="B837" s="525"/>
      <c r="C837" s="525"/>
      <c r="D837" s="525"/>
      <c r="E837" s="525"/>
      <c r="F837" s="846"/>
      <c r="G837" s="634"/>
    </row>
    <row r="838" spans="1:7" ht="15.75" customHeight="1">
      <c r="A838" s="634"/>
      <c r="B838" s="525"/>
      <c r="C838" s="525"/>
      <c r="D838" s="525"/>
      <c r="E838" s="525"/>
      <c r="F838" s="846"/>
      <c r="G838" s="634"/>
    </row>
    <row r="839" spans="1:7" ht="15.75" customHeight="1">
      <c r="A839" s="634"/>
      <c r="B839" s="525"/>
      <c r="C839" s="525"/>
      <c r="D839" s="525"/>
      <c r="E839" s="525"/>
      <c r="F839" s="846"/>
      <c r="G839" s="634"/>
    </row>
    <row r="840" spans="1:7" ht="15.75" customHeight="1">
      <c r="A840" s="634"/>
      <c r="B840" s="525"/>
      <c r="C840" s="525"/>
      <c r="D840" s="525"/>
      <c r="E840" s="525"/>
      <c r="F840" s="846"/>
      <c r="G840" s="634"/>
    </row>
    <row r="841" spans="1:7" ht="15.75" customHeight="1">
      <c r="A841" s="634"/>
      <c r="B841" s="525"/>
      <c r="C841" s="525"/>
      <c r="D841" s="525"/>
      <c r="E841" s="525"/>
      <c r="F841" s="846"/>
      <c r="G841" s="634"/>
    </row>
    <row r="842" spans="1:7" ht="15.75" customHeight="1">
      <c r="A842" s="634"/>
      <c r="B842" s="525"/>
      <c r="C842" s="525"/>
      <c r="D842" s="525"/>
      <c r="E842" s="525"/>
      <c r="F842" s="846"/>
      <c r="G842" s="634"/>
    </row>
    <row r="843" spans="1:7" ht="15.75" customHeight="1">
      <c r="A843" s="634"/>
      <c r="B843" s="525"/>
      <c r="C843" s="525"/>
      <c r="D843" s="525"/>
      <c r="E843" s="525"/>
      <c r="F843" s="846"/>
      <c r="G843" s="634"/>
    </row>
    <row r="844" spans="1:7" ht="15.75" customHeight="1">
      <c r="A844" s="634"/>
      <c r="B844" s="525"/>
      <c r="C844" s="525"/>
      <c r="D844" s="525"/>
      <c r="E844" s="525"/>
      <c r="F844" s="846"/>
      <c r="G844" s="634"/>
    </row>
    <row r="845" spans="1:7" ht="15.75" customHeight="1">
      <c r="A845" s="634"/>
      <c r="B845" s="525"/>
      <c r="C845" s="525"/>
      <c r="D845" s="525"/>
      <c r="E845" s="525"/>
      <c r="F845" s="846"/>
      <c r="G845" s="634"/>
    </row>
    <row r="846" spans="1:7" ht="15.75" customHeight="1">
      <c r="A846" s="634"/>
      <c r="B846" s="525"/>
      <c r="C846" s="525"/>
      <c r="D846" s="525"/>
      <c r="E846" s="525"/>
      <c r="F846" s="846"/>
      <c r="G846" s="634"/>
    </row>
    <row r="847" spans="1:7" ht="15.75" customHeight="1">
      <c r="A847" s="634"/>
      <c r="B847" s="525"/>
      <c r="C847" s="525"/>
      <c r="D847" s="525"/>
      <c r="E847" s="525"/>
      <c r="F847" s="846"/>
      <c r="G847" s="634"/>
    </row>
    <row r="848" spans="1:7" ht="15.75" customHeight="1">
      <c r="A848" s="634"/>
      <c r="B848" s="525"/>
      <c r="C848" s="525"/>
      <c r="D848" s="525"/>
      <c r="E848" s="525"/>
      <c r="F848" s="846"/>
      <c r="G848" s="634"/>
    </row>
    <row r="849" spans="1:7" ht="15.75" customHeight="1">
      <c r="A849" s="634"/>
      <c r="B849" s="525"/>
      <c r="C849" s="525"/>
      <c r="D849" s="525"/>
      <c r="E849" s="525"/>
      <c r="F849" s="846"/>
      <c r="G849" s="634"/>
    </row>
    <row r="850" spans="1:7" ht="15.75" customHeight="1">
      <c r="A850" s="634"/>
      <c r="B850" s="525"/>
      <c r="C850" s="525"/>
      <c r="D850" s="525"/>
      <c r="E850" s="525"/>
      <c r="F850" s="846"/>
      <c r="G850" s="634"/>
    </row>
    <row r="851" spans="1:7" ht="15.75" customHeight="1">
      <c r="A851" s="634"/>
      <c r="B851" s="525"/>
      <c r="C851" s="525"/>
      <c r="D851" s="525"/>
      <c r="E851" s="525"/>
      <c r="F851" s="846"/>
      <c r="G851" s="634"/>
    </row>
    <row r="852" spans="1:7" ht="15.75" customHeight="1">
      <c r="A852" s="634"/>
      <c r="B852" s="525"/>
      <c r="C852" s="525"/>
      <c r="D852" s="525"/>
      <c r="E852" s="525"/>
      <c r="F852" s="846"/>
      <c r="G852" s="634"/>
    </row>
    <row r="853" spans="1:7" ht="15.75" customHeight="1">
      <c r="A853" s="634"/>
      <c r="B853" s="525"/>
      <c r="C853" s="525"/>
      <c r="D853" s="525"/>
      <c r="E853" s="525"/>
      <c r="F853" s="846"/>
      <c r="G853" s="634"/>
    </row>
    <row r="854" spans="1:7" ht="15.75" customHeight="1">
      <c r="A854" s="634"/>
      <c r="B854" s="525"/>
      <c r="C854" s="525"/>
      <c r="D854" s="525"/>
      <c r="E854" s="525"/>
      <c r="F854" s="846"/>
      <c r="G854" s="634"/>
    </row>
    <row r="855" spans="1:7" ht="15.75" customHeight="1">
      <c r="A855" s="634"/>
      <c r="B855" s="525"/>
      <c r="C855" s="525"/>
      <c r="D855" s="525"/>
      <c r="E855" s="525"/>
      <c r="F855" s="846"/>
      <c r="G855" s="634"/>
    </row>
    <row r="856" spans="1:7" ht="15.75" customHeight="1">
      <c r="A856" s="634"/>
      <c r="B856" s="525"/>
      <c r="C856" s="525"/>
      <c r="D856" s="525"/>
      <c r="E856" s="525"/>
      <c r="F856" s="846"/>
      <c r="G856" s="634"/>
    </row>
    <row r="857" spans="1:7" ht="15.75" customHeight="1">
      <c r="A857" s="634"/>
      <c r="B857" s="525"/>
      <c r="C857" s="525"/>
      <c r="D857" s="525"/>
      <c r="E857" s="525"/>
      <c r="F857" s="846"/>
      <c r="G857" s="634"/>
    </row>
    <row r="858" spans="1:7" ht="15.75" customHeight="1">
      <c r="A858" s="634"/>
      <c r="B858" s="525"/>
      <c r="C858" s="525"/>
      <c r="D858" s="525"/>
      <c r="E858" s="525"/>
      <c r="F858" s="846"/>
      <c r="G858" s="634"/>
    </row>
    <row r="859" spans="1:7" ht="15.75" customHeight="1">
      <c r="A859" s="634"/>
      <c r="B859" s="525"/>
      <c r="C859" s="525"/>
      <c r="D859" s="525"/>
      <c r="E859" s="525"/>
      <c r="F859" s="846"/>
      <c r="G859" s="634"/>
    </row>
    <row r="860" spans="1:7" ht="15.75" customHeight="1">
      <c r="A860" s="634"/>
      <c r="B860" s="525"/>
      <c r="C860" s="525"/>
      <c r="D860" s="525"/>
      <c r="E860" s="525"/>
      <c r="F860" s="846"/>
      <c r="G860" s="634"/>
    </row>
    <row r="861" spans="1:7" ht="15.75" customHeight="1">
      <c r="A861" s="634"/>
      <c r="B861" s="525"/>
      <c r="C861" s="525"/>
      <c r="D861" s="525"/>
      <c r="E861" s="525"/>
      <c r="F861" s="846"/>
      <c r="G861" s="634"/>
    </row>
    <row r="862" spans="1:7" ht="15.75" customHeight="1">
      <c r="A862" s="634"/>
      <c r="B862" s="525"/>
      <c r="C862" s="525"/>
      <c r="D862" s="525"/>
      <c r="E862" s="525"/>
      <c r="F862" s="846"/>
      <c r="G862" s="634"/>
    </row>
    <row r="863" spans="1:7" ht="15.75" customHeight="1">
      <c r="A863" s="634"/>
      <c r="B863" s="525"/>
      <c r="C863" s="525"/>
      <c r="D863" s="525"/>
      <c r="E863" s="525"/>
      <c r="F863" s="846"/>
      <c r="G863" s="634"/>
    </row>
    <row r="864" spans="1:7" ht="15.75" customHeight="1">
      <c r="A864" s="634"/>
      <c r="B864" s="525"/>
      <c r="C864" s="525"/>
      <c r="D864" s="525"/>
      <c r="E864" s="525"/>
      <c r="F864" s="846"/>
      <c r="G864" s="634"/>
    </row>
    <row r="865" spans="1:7" ht="15.75" customHeight="1">
      <c r="A865" s="634"/>
      <c r="B865" s="525"/>
      <c r="C865" s="525"/>
      <c r="D865" s="525"/>
      <c r="E865" s="525"/>
      <c r="F865" s="846"/>
      <c r="G865" s="634"/>
    </row>
    <row r="866" spans="1:7" ht="15.75" customHeight="1">
      <c r="A866" s="634"/>
      <c r="B866" s="525"/>
      <c r="C866" s="525"/>
      <c r="D866" s="525"/>
      <c r="E866" s="525"/>
      <c r="F866" s="846"/>
      <c r="G866" s="634"/>
    </row>
    <row r="867" spans="1:7" ht="15.75" customHeight="1">
      <c r="A867" s="634"/>
      <c r="B867" s="525"/>
      <c r="C867" s="525"/>
      <c r="D867" s="525"/>
      <c r="E867" s="525"/>
      <c r="F867" s="846"/>
      <c r="G867" s="634"/>
    </row>
    <row r="868" spans="1:7" ht="15.75" customHeight="1">
      <c r="A868" s="634"/>
      <c r="B868" s="525"/>
      <c r="C868" s="525"/>
      <c r="D868" s="525"/>
      <c r="E868" s="525"/>
      <c r="F868" s="846"/>
      <c r="G868" s="634"/>
    </row>
    <row r="869" spans="1:7" ht="15.75" customHeight="1">
      <c r="A869" s="634"/>
      <c r="B869" s="525"/>
      <c r="C869" s="525"/>
      <c r="D869" s="525"/>
      <c r="E869" s="525"/>
      <c r="F869" s="846"/>
      <c r="G869" s="634"/>
    </row>
    <row r="870" spans="1:7" ht="15.75" customHeight="1">
      <c r="A870" s="634"/>
      <c r="B870" s="525"/>
      <c r="C870" s="525"/>
      <c r="D870" s="525"/>
      <c r="E870" s="525"/>
      <c r="F870" s="846"/>
      <c r="G870" s="634"/>
    </row>
    <row r="871" spans="1:7" ht="15.75" customHeight="1">
      <c r="A871" s="634"/>
      <c r="B871" s="525"/>
      <c r="C871" s="525"/>
      <c r="D871" s="525"/>
      <c r="E871" s="525"/>
      <c r="F871" s="846"/>
      <c r="G871" s="634"/>
    </row>
    <row r="872" spans="1:7" ht="15.75" customHeight="1">
      <c r="A872" s="634"/>
      <c r="B872" s="525"/>
      <c r="C872" s="525"/>
      <c r="D872" s="525"/>
      <c r="E872" s="525"/>
      <c r="F872" s="846"/>
      <c r="G872" s="634"/>
    </row>
    <row r="873" spans="1:7" ht="15.75" customHeight="1">
      <c r="A873" s="634"/>
      <c r="B873" s="525"/>
      <c r="C873" s="525"/>
      <c r="D873" s="525"/>
      <c r="E873" s="525"/>
      <c r="F873" s="846"/>
      <c r="G873" s="634"/>
    </row>
    <row r="874" spans="1:7" ht="15.75" customHeight="1">
      <c r="A874" s="634"/>
      <c r="B874" s="525"/>
      <c r="C874" s="525"/>
      <c r="D874" s="525"/>
      <c r="E874" s="525"/>
      <c r="F874" s="846"/>
      <c r="G874" s="634"/>
    </row>
    <row r="875" spans="1:7" ht="15.75" customHeight="1">
      <c r="A875" s="634"/>
      <c r="B875" s="525"/>
      <c r="C875" s="525"/>
      <c r="D875" s="525"/>
      <c r="E875" s="525"/>
      <c r="F875" s="846"/>
      <c r="G875" s="634"/>
    </row>
    <row r="876" spans="1:7" ht="15.75" customHeight="1">
      <c r="A876" s="634"/>
      <c r="B876" s="525"/>
      <c r="C876" s="525"/>
      <c r="D876" s="525"/>
      <c r="E876" s="525"/>
      <c r="F876" s="846"/>
      <c r="G876" s="634"/>
    </row>
    <row r="877" spans="1:7" ht="15.75" customHeight="1">
      <c r="A877" s="634"/>
      <c r="B877" s="525"/>
      <c r="C877" s="525"/>
      <c r="D877" s="525"/>
      <c r="E877" s="525"/>
      <c r="F877" s="846"/>
      <c r="G877" s="634"/>
    </row>
    <row r="878" spans="1:7" ht="15.75" customHeight="1">
      <c r="A878" s="634"/>
      <c r="B878" s="525"/>
      <c r="C878" s="525"/>
      <c r="D878" s="525"/>
      <c r="E878" s="525"/>
      <c r="F878" s="846"/>
      <c r="G878" s="634"/>
    </row>
    <row r="879" spans="1:7" ht="15.75" customHeight="1">
      <c r="A879" s="634"/>
      <c r="B879" s="525"/>
      <c r="C879" s="525"/>
      <c r="D879" s="525"/>
      <c r="E879" s="525"/>
      <c r="F879" s="846"/>
      <c r="G879" s="634"/>
    </row>
    <row r="880" spans="1:7" ht="15.75" customHeight="1">
      <c r="A880" s="634"/>
      <c r="B880" s="525"/>
      <c r="C880" s="525"/>
      <c r="D880" s="525"/>
      <c r="E880" s="525"/>
      <c r="F880" s="846"/>
      <c r="G880" s="634"/>
    </row>
    <row r="881" spans="1:7" ht="15.75" customHeight="1">
      <c r="A881" s="634"/>
      <c r="B881" s="525"/>
      <c r="C881" s="525"/>
      <c r="D881" s="525"/>
      <c r="E881" s="525"/>
      <c r="F881" s="846"/>
      <c r="G881" s="634"/>
    </row>
    <row r="882" spans="1:7" ht="15.75" customHeight="1">
      <c r="A882" s="634"/>
      <c r="B882" s="525"/>
      <c r="C882" s="525"/>
      <c r="D882" s="525"/>
      <c r="E882" s="525"/>
      <c r="F882" s="846"/>
      <c r="G882" s="634"/>
    </row>
    <row r="883" spans="1:7" ht="15.75" customHeight="1">
      <c r="A883" s="634"/>
      <c r="B883" s="525"/>
      <c r="C883" s="525"/>
      <c r="D883" s="525"/>
      <c r="E883" s="525"/>
      <c r="F883" s="846"/>
      <c r="G883" s="634"/>
    </row>
    <row r="884" spans="1:7" ht="15.75" customHeight="1">
      <c r="A884" s="634"/>
      <c r="B884" s="525"/>
      <c r="C884" s="525"/>
      <c r="D884" s="525"/>
      <c r="E884" s="525"/>
      <c r="F884" s="846"/>
      <c r="G884" s="634"/>
    </row>
    <row r="885" spans="1:7" ht="15.75" customHeight="1">
      <c r="A885" s="634"/>
      <c r="B885" s="525"/>
      <c r="C885" s="525"/>
      <c r="D885" s="525"/>
      <c r="E885" s="525"/>
      <c r="F885" s="846"/>
      <c r="G885" s="634"/>
    </row>
    <row r="886" spans="1:7" ht="15.75" customHeight="1">
      <c r="A886" s="634"/>
      <c r="B886" s="525"/>
      <c r="C886" s="525"/>
      <c r="D886" s="525"/>
      <c r="E886" s="525"/>
      <c r="F886" s="846"/>
      <c r="G886" s="634"/>
    </row>
    <row r="887" spans="1:7" ht="15.75" customHeight="1">
      <c r="A887" s="634"/>
      <c r="B887" s="525"/>
      <c r="C887" s="525"/>
      <c r="D887" s="525"/>
      <c r="E887" s="525"/>
      <c r="F887" s="846"/>
      <c r="G887" s="634"/>
    </row>
    <row r="888" spans="1:7" ht="15.75" customHeight="1">
      <c r="A888" s="634"/>
      <c r="B888" s="525"/>
      <c r="C888" s="525"/>
      <c r="D888" s="525"/>
      <c r="E888" s="525"/>
      <c r="F888" s="846"/>
      <c r="G888" s="634"/>
    </row>
    <row r="889" spans="1:7" ht="15.75" customHeight="1">
      <c r="A889" s="634"/>
      <c r="B889" s="525"/>
      <c r="C889" s="525"/>
      <c r="D889" s="525"/>
      <c r="E889" s="525"/>
      <c r="F889" s="846"/>
      <c r="G889" s="634"/>
    </row>
    <row r="890" spans="1:7" ht="15.75" customHeight="1">
      <c r="A890" s="634"/>
      <c r="B890" s="525"/>
      <c r="C890" s="525"/>
      <c r="D890" s="525"/>
      <c r="E890" s="525"/>
      <c r="F890" s="846"/>
      <c r="G890" s="634"/>
    </row>
    <row r="891" spans="1:7" ht="15.75" customHeight="1">
      <c r="A891" s="634"/>
      <c r="B891" s="525"/>
      <c r="C891" s="525"/>
      <c r="D891" s="525"/>
      <c r="E891" s="525"/>
      <c r="F891" s="846"/>
      <c r="G891" s="634"/>
    </row>
    <row r="892" spans="1:7" ht="15.75" customHeight="1">
      <c r="A892" s="634"/>
      <c r="B892" s="525"/>
      <c r="C892" s="525"/>
      <c r="D892" s="525"/>
      <c r="E892" s="525"/>
      <c r="F892" s="846"/>
      <c r="G892" s="634"/>
    </row>
    <row r="893" spans="1:7" ht="15.75" customHeight="1">
      <c r="A893" s="634"/>
      <c r="B893" s="525"/>
      <c r="C893" s="525"/>
      <c r="D893" s="525"/>
      <c r="E893" s="525"/>
      <c r="F893" s="846"/>
      <c r="G893" s="634"/>
    </row>
    <row r="894" spans="1:7" ht="15.75" customHeight="1">
      <c r="A894" s="634"/>
      <c r="B894" s="525"/>
      <c r="C894" s="525"/>
      <c r="D894" s="525"/>
      <c r="E894" s="525"/>
      <c r="F894" s="846"/>
      <c r="G894" s="634"/>
    </row>
    <row r="895" spans="1:7" ht="15.75" customHeight="1">
      <c r="A895" s="634"/>
      <c r="B895" s="525"/>
      <c r="C895" s="525"/>
      <c r="D895" s="525"/>
      <c r="E895" s="525"/>
      <c r="F895" s="846"/>
      <c r="G895" s="634"/>
    </row>
    <row r="896" spans="1:7" ht="15.75" customHeight="1">
      <c r="A896" s="634"/>
      <c r="B896" s="525"/>
      <c r="C896" s="525"/>
      <c r="D896" s="525"/>
      <c r="E896" s="525"/>
      <c r="F896" s="846"/>
      <c r="G896" s="634"/>
    </row>
    <row r="897" spans="1:7" ht="15.75" customHeight="1">
      <c r="A897" s="634"/>
      <c r="B897" s="525"/>
      <c r="C897" s="525"/>
      <c r="D897" s="525"/>
      <c r="E897" s="525"/>
      <c r="F897" s="846"/>
      <c r="G897" s="634"/>
    </row>
    <row r="898" spans="1:7" ht="15.75" customHeight="1">
      <c r="A898" s="634"/>
      <c r="B898" s="525"/>
      <c r="C898" s="525"/>
      <c r="D898" s="525"/>
      <c r="E898" s="525"/>
      <c r="F898" s="846"/>
      <c r="G898" s="634"/>
    </row>
    <row r="899" spans="1:7" ht="15.75" customHeight="1">
      <c r="A899" s="634"/>
      <c r="B899" s="525"/>
      <c r="C899" s="525"/>
      <c r="D899" s="525"/>
      <c r="E899" s="525"/>
      <c r="F899" s="846"/>
      <c r="G899" s="634"/>
    </row>
    <row r="900" spans="1:7" ht="15.75" customHeight="1">
      <c r="A900" s="634"/>
      <c r="B900" s="525"/>
      <c r="C900" s="525"/>
      <c r="D900" s="525"/>
      <c r="E900" s="525"/>
      <c r="F900" s="846"/>
      <c r="G900" s="634"/>
    </row>
    <row r="901" spans="1:7" ht="15.75" customHeight="1">
      <c r="A901" s="634"/>
      <c r="B901" s="525"/>
      <c r="C901" s="525"/>
      <c r="D901" s="525"/>
      <c r="E901" s="525"/>
      <c r="F901" s="846"/>
      <c r="G901" s="634"/>
    </row>
    <row r="902" spans="1:7" ht="15.75" customHeight="1">
      <c r="A902" s="634"/>
      <c r="B902" s="525"/>
      <c r="C902" s="525"/>
      <c r="D902" s="525"/>
      <c r="E902" s="525"/>
      <c r="F902" s="846"/>
      <c r="G902" s="634"/>
    </row>
    <row r="903" spans="1:7" ht="15.75" customHeight="1">
      <c r="A903" s="634"/>
      <c r="B903" s="525"/>
      <c r="C903" s="525"/>
      <c r="D903" s="525"/>
      <c r="E903" s="525"/>
      <c r="F903" s="846"/>
      <c r="G903" s="634"/>
    </row>
    <row r="904" spans="1:7" ht="15.75" customHeight="1">
      <c r="A904" s="634"/>
      <c r="B904" s="525"/>
      <c r="C904" s="525"/>
      <c r="D904" s="525"/>
      <c r="E904" s="525"/>
      <c r="F904" s="846"/>
      <c r="G904" s="634"/>
    </row>
    <row r="905" spans="1:7" ht="15.75" customHeight="1">
      <c r="A905" s="634"/>
      <c r="B905" s="525"/>
      <c r="C905" s="525"/>
      <c r="D905" s="525"/>
      <c r="E905" s="525"/>
      <c r="F905" s="846"/>
      <c r="G905" s="634"/>
    </row>
    <row r="906" spans="1:7" ht="15.75" customHeight="1">
      <c r="A906" s="634"/>
      <c r="B906" s="525"/>
      <c r="C906" s="525"/>
      <c r="D906" s="525"/>
      <c r="E906" s="525"/>
      <c r="F906" s="846"/>
      <c r="G906" s="634"/>
    </row>
    <row r="907" spans="1:7" ht="15.75" customHeight="1">
      <c r="A907" s="634"/>
      <c r="B907" s="525"/>
      <c r="C907" s="525"/>
      <c r="D907" s="525"/>
      <c r="E907" s="525"/>
      <c r="F907" s="846"/>
      <c r="G907" s="634"/>
    </row>
    <row r="908" spans="1:7" ht="15.75" customHeight="1">
      <c r="A908" s="634"/>
      <c r="B908" s="525"/>
      <c r="C908" s="525"/>
      <c r="D908" s="525"/>
      <c r="E908" s="525"/>
      <c r="F908" s="846"/>
      <c r="G908" s="634"/>
    </row>
    <row r="909" spans="1:7" ht="15.75" customHeight="1">
      <c r="A909" s="634"/>
      <c r="B909" s="525"/>
      <c r="C909" s="525"/>
      <c r="D909" s="525"/>
      <c r="E909" s="525"/>
      <c r="F909" s="846"/>
      <c r="G909" s="634"/>
    </row>
    <row r="910" spans="1:7" ht="15.75" customHeight="1">
      <c r="A910" s="634"/>
      <c r="B910" s="525"/>
      <c r="C910" s="525"/>
      <c r="D910" s="525"/>
      <c r="E910" s="525"/>
      <c r="F910" s="846"/>
      <c r="G910" s="634"/>
    </row>
    <row r="911" spans="1:7" ht="15.75" customHeight="1">
      <c r="A911" s="634"/>
      <c r="B911" s="525"/>
      <c r="C911" s="525"/>
      <c r="D911" s="525"/>
      <c r="E911" s="525"/>
      <c r="F911" s="846"/>
      <c r="G911" s="634"/>
    </row>
    <row r="912" spans="1:7" ht="15.75" customHeight="1">
      <c r="A912" s="634"/>
      <c r="B912" s="525"/>
      <c r="C912" s="525"/>
      <c r="D912" s="525"/>
      <c r="E912" s="525"/>
      <c r="F912" s="846"/>
      <c r="G912" s="634"/>
    </row>
    <row r="913" spans="1:7" ht="15.75" customHeight="1">
      <c r="A913" s="634"/>
      <c r="B913" s="525"/>
      <c r="C913" s="525"/>
      <c r="D913" s="525"/>
      <c r="E913" s="525"/>
      <c r="F913" s="846"/>
      <c r="G913" s="634"/>
    </row>
    <row r="914" spans="1:7" ht="15.75" customHeight="1">
      <c r="A914" s="634"/>
      <c r="B914" s="525"/>
      <c r="C914" s="525"/>
      <c r="D914" s="525"/>
      <c r="E914" s="525"/>
      <c r="F914" s="846"/>
      <c r="G914" s="634"/>
    </row>
    <row r="915" spans="1:7" ht="15.75" customHeight="1">
      <c r="A915" s="634"/>
      <c r="B915" s="525"/>
      <c r="C915" s="525"/>
      <c r="D915" s="525"/>
      <c r="E915" s="525"/>
      <c r="F915" s="846"/>
      <c r="G915" s="634"/>
    </row>
    <row r="916" spans="1:7" ht="15.75" customHeight="1">
      <c r="A916" s="634"/>
      <c r="B916" s="525"/>
      <c r="C916" s="525"/>
      <c r="D916" s="525"/>
      <c r="E916" s="525"/>
      <c r="F916" s="846"/>
      <c r="G916" s="634"/>
    </row>
    <row r="917" spans="1:7" ht="15.75" customHeight="1">
      <c r="A917" s="634"/>
      <c r="B917" s="525"/>
      <c r="C917" s="525"/>
      <c r="D917" s="525"/>
      <c r="E917" s="525"/>
      <c r="F917" s="846"/>
      <c r="G917" s="634"/>
    </row>
    <row r="918" spans="1:7" ht="15.75" customHeight="1">
      <c r="A918" s="634"/>
      <c r="B918" s="525"/>
      <c r="C918" s="525"/>
      <c r="D918" s="525"/>
      <c r="E918" s="525"/>
      <c r="F918" s="846"/>
      <c r="G918" s="634"/>
    </row>
    <row r="919" spans="1:7" ht="15.75" customHeight="1">
      <c r="A919" s="634"/>
      <c r="B919" s="525"/>
      <c r="C919" s="525"/>
      <c r="D919" s="525"/>
      <c r="E919" s="525"/>
      <c r="F919" s="846"/>
      <c r="G919" s="634"/>
    </row>
    <row r="920" spans="1:7" ht="15.75" customHeight="1">
      <c r="A920" s="634"/>
      <c r="B920" s="525"/>
      <c r="C920" s="525"/>
      <c r="D920" s="525"/>
      <c r="E920" s="525"/>
      <c r="F920" s="846"/>
      <c r="G920" s="634"/>
    </row>
    <row r="921" spans="1:7" ht="15.75" customHeight="1">
      <c r="A921" s="634"/>
      <c r="B921" s="525"/>
      <c r="C921" s="525"/>
      <c r="D921" s="525"/>
      <c r="E921" s="525"/>
      <c r="F921" s="846"/>
      <c r="G921" s="634"/>
    </row>
    <row r="922" spans="1:7" ht="15.75" customHeight="1">
      <c r="A922" s="634"/>
      <c r="B922" s="525"/>
      <c r="C922" s="525"/>
      <c r="D922" s="525"/>
      <c r="E922" s="525"/>
      <c r="F922" s="846"/>
      <c r="G922" s="634"/>
    </row>
    <row r="923" spans="1:7" ht="15.75" customHeight="1">
      <c r="A923" s="634"/>
      <c r="B923" s="525"/>
      <c r="C923" s="525"/>
      <c r="D923" s="525"/>
      <c r="E923" s="525"/>
      <c r="F923" s="846"/>
      <c r="G923" s="634"/>
    </row>
    <row r="924" spans="1:7" ht="15.75" customHeight="1">
      <c r="A924" s="634"/>
      <c r="B924" s="525"/>
      <c r="C924" s="525"/>
      <c r="D924" s="525"/>
      <c r="E924" s="525"/>
      <c r="F924" s="846"/>
      <c r="G924" s="634"/>
    </row>
    <row r="925" spans="1:7" ht="15.75" customHeight="1">
      <c r="A925" s="634"/>
      <c r="B925" s="525"/>
      <c r="C925" s="525"/>
      <c r="D925" s="525"/>
      <c r="E925" s="525"/>
      <c r="F925" s="846"/>
      <c r="G925" s="634"/>
    </row>
    <row r="926" spans="1:7" ht="15.75" customHeight="1">
      <c r="A926" s="634"/>
      <c r="B926" s="525"/>
      <c r="C926" s="525"/>
      <c r="D926" s="525"/>
      <c r="E926" s="525"/>
      <c r="F926" s="846"/>
      <c r="G926" s="634"/>
    </row>
    <row r="927" spans="1:7" ht="15.75" customHeight="1">
      <c r="A927" s="634"/>
      <c r="B927" s="525"/>
      <c r="C927" s="525"/>
      <c r="D927" s="525"/>
      <c r="E927" s="525"/>
      <c r="F927" s="846"/>
      <c r="G927" s="634"/>
    </row>
    <row r="928" spans="1:7" ht="15.75" customHeight="1">
      <c r="A928" s="634"/>
      <c r="B928" s="525"/>
      <c r="C928" s="525"/>
      <c r="D928" s="525"/>
      <c r="E928" s="525"/>
      <c r="F928" s="846"/>
      <c r="G928" s="634"/>
    </row>
    <row r="929" spans="1:7" ht="15.75" customHeight="1">
      <c r="A929" s="634"/>
      <c r="B929" s="525"/>
      <c r="C929" s="525"/>
      <c r="D929" s="525"/>
      <c r="E929" s="525"/>
      <c r="F929" s="846"/>
      <c r="G929" s="634"/>
    </row>
    <row r="930" spans="1:7" ht="15.75" customHeight="1">
      <c r="A930" s="634"/>
      <c r="B930" s="525"/>
      <c r="C930" s="525"/>
      <c r="D930" s="525"/>
      <c r="E930" s="525"/>
      <c r="F930" s="846"/>
      <c r="G930" s="634"/>
    </row>
    <row r="931" spans="1:7" ht="15.75" customHeight="1">
      <c r="A931" s="634"/>
      <c r="B931" s="525"/>
      <c r="C931" s="525"/>
      <c r="D931" s="525"/>
      <c r="E931" s="525"/>
      <c r="F931" s="846"/>
      <c r="G931" s="634"/>
    </row>
    <row r="932" spans="1:7" ht="15.75" customHeight="1">
      <c r="A932" s="634"/>
      <c r="B932" s="525"/>
      <c r="C932" s="525"/>
      <c r="D932" s="525"/>
      <c r="E932" s="525"/>
      <c r="F932" s="846"/>
      <c r="G932" s="634"/>
    </row>
    <row r="933" spans="1:7" ht="15.75" customHeight="1">
      <c r="A933" s="634"/>
      <c r="B933" s="525"/>
      <c r="C933" s="525"/>
      <c r="D933" s="525"/>
      <c r="E933" s="525"/>
      <c r="F933" s="846"/>
      <c r="G933" s="634"/>
    </row>
    <row r="934" spans="1:7" ht="15.75" customHeight="1">
      <c r="A934" s="634"/>
      <c r="B934" s="525"/>
      <c r="C934" s="525"/>
      <c r="D934" s="525"/>
      <c r="E934" s="525"/>
      <c r="F934" s="846"/>
      <c r="G934" s="634"/>
    </row>
    <row r="935" spans="1:7" ht="15.75" customHeight="1">
      <c r="A935" s="634"/>
      <c r="B935" s="525"/>
      <c r="C935" s="525"/>
      <c r="D935" s="525"/>
      <c r="E935" s="525"/>
      <c r="F935" s="846"/>
      <c r="G935" s="634"/>
    </row>
    <row r="936" spans="1:7" ht="15.75" customHeight="1">
      <c r="A936" s="634"/>
      <c r="B936" s="525"/>
      <c r="C936" s="525"/>
      <c r="D936" s="525"/>
      <c r="E936" s="525"/>
      <c r="F936" s="846"/>
      <c r="G936" s="634"/>
    </row>
    <row r="937" spans="1:7" ht="15.75" customHeight="1">
      <c r="A937" s="634"/>
      <c r="B937" s="525"/>
      <c r="C937" s="525"/>
      <c r="D937" s="525"/>
      <c r="E937" s="525"/>
      <c r="F937" s="846"/>
      <c r="G937" s="634"/>
    </row>
    <row r="938" spans="1:7" ht="15.75" customHeight="1">
      <c r="A938" s="634"/>
      <c r="B938" s="525"/>
      <c r="C938" s="525"/>
      <c r="D938" s="525"/>
      <c r="E938" s="525"/>
      <c r="F938" s="846"/>
      <c r="G938" s="634"/>
    </row>
    <row r="939" spans="1:7" ht="15.75" customHeight="1">
      <c r="A939" s="634"/>
      <c r="B939" s="525"/>
      <c r="C939" s="525"/>
      <c r="D939" s="525"/>
      <c r="E939" s="525"/>
      <c r="F939" s="846"/>
      <c r="G939" s="634"/>
    </row>
    <row r="940" spans="1:7" ht="15.75" customHeight="1">
      <c r="A940" s="634"/>
      <c r="B940" s="525"/>
      <c r="C940" s="525"/>
      <c r="D940" s="525"/>
      <c r="E940" s="525"/>
      <c r="F940" s="846"/>
      <c r="G940" s="634"/>
    </row>
    <row r="941" spans="1:7" ht="15.75" customHeight="1">
      <c r="A941" s="634"/>
      <c r="B941" s="525"/>
      <c r="C941" s="525"/>
      <c r="D941" s="525"/>
      <c r="E941" s="525"/>
      <c r="F941" s="846"/>
      <c r="G941" s="634"/>
    </row>
    <row r="942" spans="1:7" ht="15.75" customHeight="1">
      <c r="A942" s="634"/>
      <c r="B942" s="525"/>
      <c r="C942" s="525"/>
      <c r="D942" s="525"/>
      <c r="E942" s="525"/>
      <c r="F942" s="846"/>
      <c r="G942" s="634"/>
    </row>
    <row r="943" spans="1:7" ht="15.75" customHeight="1">
      <c r="A943" s="634"/>
      <c r="B943" s="525"/>
      <c r="C943" s="525"/>
      <c r="D943" s="525"/>
      <c r="E943" s="525"/>
      <c r="F943" s="846"/>
      <c r="G943" s="634"/>
    </row>
    <row r="944" spans="1:7" ht="15.75" customHeight="1">
      <c r="A944" s="634"/>
      <c r="B944" s="525"/>
      <c r="C944" s="525"/>
      <c r="D944" s="525"/>
      <c r="E944" s="525"/>
      <c r="F944" s="846"/>
      <c r="G944" s="634"/>
    </row>
    <row r="945" spans="1:7" ht="15.75" customHeight="1">
      <c r="A945" s="634"/>
      <c r="B945" s="525"/>
      <c r="C945" s="525"/>
      <c r="D945" s="525"/>
      <c r="E945" s="525"/>
      <c r="F945" s="846"/>
      <c r="G945" s="634"/>
    </row>
    <row r="946" spans="1:7" ht="15.75" customHeight="1">
      <c r="A946" s="634"/>
      <c r="B946" s="525"/>
      <c r="C946" s="525"/>
      <c r="D946" s="525"/>
      <c r="E946" s="525"/>
      <c r="F946" s="846"/>
      <c r="G946" s="634"/>
    </row>
    <row r="947" spans="1:7" ht="15.75" customHeight="1">
      <c r="A947" s="634"/>
      <c r="B947" s="525"/>
      <c r="C947" s="525"/>
      <c r="D947" s="525"/>
      <c r="E947" s="525"/>
      <c r="F947" s="846"/>
      <c r="G947" s="634"/>
    </row>
    <row r="948" spans="1:7" ht="15.75" customHeight="1">
      <c r="A948" s="634"/>
      <c r="B948" s="525"/>
      <c r="C948" s="525"/>
      <c r="D948" s="525"/>
      <c r="E948" s="525"/>
      <c r="F948" s="846"/>
      <c r="G948" s="634"/>
    </row>
    <row r="949" spans="1:7" ht="15.75" customHeight="1">
      <c r="A949" s="634"/>
      <c r="B949" s="525"/>
      <c r="C949" s="525"/>
      <c r="D949" s="525"/>
      <c r="E949" s="525"/>
      <c r="F949" s="846"/>
      <c r="G949" s="634"/>
    </row>
    <row r="950" spans="1:7" ht="15.75" customHeight="1">
      <c r="A950" s="634"/>
      <c r="B950" s="525"/>
      <c r="C950" s="525"/>
      <c r="D950" s="525"/>
      <c r="E950" s="525"/>
      <c r="F950" s="846"/>
      <c r="G950" s="634"/>
    </row>
    <row r="951" spans="1:7" ht="15.75" customHeight="1">
      <c r="A951" s="634"/>
      <c r="B951" s="525"/>
      <c r="C951" s="525"/>
      <c r="D951" s="525"/>
      <c r="E951" s="525"/>
      <c r="F951" s="846"/>
      <c r="G951" s="634"/>
    </row>
    <row r="952" spans="1:7" ht="15.75" customHeight="1">
      <c r="A952" s="634"/>
      <c r="B952" s="525"/>
      <c r="C952" s="525"/>
      <c r="D952" s="525"/>
      <c r="E952" s="525"/>
      <c r="F952" s="846"/>
      <c r="G952" s="634"/>
    </row>
    <row r="953" spans="1:7" ht="15.75" customHeight="1">
      <c r="A953" s="634"/>
      <c r="B953" s="525"/>
      <c r="C953" s="525"/>
      <c r="D953" s="525"/>
      <c r="E953" s="525"/>
      <c r="F953" s="846"/>
      <c r="G953" s="634"/>
    </row>
    <row r="954" spans="1:7" ht="15.75" customHeight="1">
      <c r="A954" s="634"/>
      <c r="B954" s="525"/>
      <c r="C954" s="525"/>
      <c r="D954" s="525"/>
      <c r="E954" s="525"/>
      <c r="F954" s="846"/>
      <c r="G954" s="634"/>
    </row>
    <row r="955" spans="1:7" ht="15.75" customHeight="1">
      <c r="A955" s="634"/>
      <c r="B955" s="525"/>
      <c r="C955" s="525"/>
      <c r="D955" s="525"/>
      <c r="E955" s="525"/>
      <c r="F955" s="846"/>
      <c r="G955" s="634"/>
    </row>
    <row r="956" spans="1:7" ht="15.75" customHeight="1">
      <c r="A956" s="634"/>
      <c r="B956" s="525"/>
      <c r="C956" s="525"/>
      <c r="D956" s="525"/>
      <c r="E956" s="525"/>
      <c r="F956" s="846"/>
      <c r="G956" s="634"/>
    </row>
    <row r="957" spans="1:7" ht="15.75" customHeight="1">
      <c r="A957" s="634"/>
      <c r="B957" s="525"/>
      <c r="C957" s="525"/>
      <c r="D957" s="525"/>
      <c r="E957" s="525"/>
      <c r="F957" s="846"/>
      <c r="G957" s="634"/>
    </row>
    <row r="958" spans="1:7" ht="15.75" customHeight="1">
      <c r="A958" s="634"/>
      <c r="B958" s="525"/>
      <c r="C958" s="525"/>
      <c r="D958" s="525"/>
      <c r="E958" s="525"/>
      <c r="F958" s="846"/>
      <c r="G958" s="634"/>
    </row>
    <row r="959" spans="1:7" ht="15.75" customHeight="1">
      <c r="A959" s="634"/>
      <c r="B959" s="525"/>
      <c r="C959" s="525"/>
      <c r="D959" s="525"/>
      <c r="E959" s="525"/>
      <c r="F959" s="846"/>
      <c r="G959" s="634"/>
    </row>
    <row r="960" spans="1:7" ht="15.75" customHeight="1">
      <c r="A960" s="634"/>
      <c r="B960" s="525"/>
      <c r="C960" s="525"/>
      <c r="D960" s="525"/>
      <c r="E960" s="525"/>
      <c r="F960" s="846"/>
      <c r="G960" s="634"/>
    </row>
    <row r="961" spans="1:7" ht="15.75" customHeight="1">
      <c r="A961" s="634"/>
      <c r="B961" s="525"/>
      <c r="C961" s="525"/>
      <c r="D961" s="525"/>
      <c r="E961" s="525"/>
      <c r="F961" s="846"/>
      <c r="G961" s="634"/>
    </row>
    <row r="962" spans="1:7" ht="15.75" customHeight="1">
      <c r="A962" s="634"/>
      <c r="B962" s="525"/>
      <c r="C962" s="525"/>
      <c r="D962" s="525"/>
      <c r="E962" s="525"/>
      <c r="F962" s="846"/>
      <c r="G962" s="634"/>
    </row>
    <row r="963" spans="1:7" ht="15.75" customHeight="1">
      <c r="A963" s="634"/>
      <c r="B963" s="525"/>
      <c r="C963" s="525"/>
      <c r="D963" s="525"/>
      <c r="E963" s="525"/>
      <c r="F963" s="846"/>
      <c r="G963" s="634"/>
    </row>
    <row r="964" spans="1:7" ht="15.75" customHeight="1">
      <c r="A964" s="634"/>
      <c r="B964" s="525"/>
      <c r="C964" s="525"/>
      <c r="D964" s="525"/>
      <c r="E964" s="525"/>
      <c r="F964" s="846"/>
      <c r="G964" s="634"/>
    </row>
    <row r="965" spans="1:7" ht="15.75" customHeight="1">
      <c r="A965" s="634"/>
      <c r="B965" s="525"/>
      <c r="C965" s="525"/>
      <c r="D965" s="525"/>
      <c r="E965" s="525"/>
      <c r="F965" s="846"/>
      <c r="G965" s="634"/>
    </row>
    <row r="966" spans="1:7" ht="15.75" customHeight="1">
      <c r="A966" s="634"/>
      <c r="B966" s="525"/>
      <c r="C966" s="525"/>
      <c r="D966" s="525"/>
      <c r="E966" s="525"/>
      <c r="F966" s="846"/>
      <c r="G966" s="634"/>
    </row>
    <row r="967" spans="1:7" ht="15.75" customHeight="1">
      <c r="A967" s="634"/>
      <c r="B967" s="525"/>
      <c r="C967" s="525"/>
      <c r="D967" s="525"/>
      <c r="E967" s="525"/>
      <c r="F967" s="846"/>
      <c r="G967" s="634"/>
    </row>
    <row r="968" spans="1:7" ht="15.75" customHeight="1">
      <c r="A968" s="634"/>
      <c r="B968" s="525"/>
      <c r="C968" s="525"/>
      <c r="D968" s="525"/>
      <c r="E968" s="525"/>
      <c r="F968" s="846"/>
      <c r="G968" s="634"/>
    </row>
    <row r="969" spans="1:7" ht="15.75" customHeight="1">
      <c r="A969" s="634"/>
      <c r="B969" s="525"/>
      <c r="C969" s="525"/>
      <c r="D969" s="525"/>
      <c r="E969" s="525"/>
      <c r="F969" s="846"/>
      <c r="G969" s="634"/>
    </row>
    <row r="970" spans="1:7" ht="15.75" customHeight="1">
      <c r="A970" s="634"/>
      <c r="B970" s="525"/>
      <c r="C970" s="525"/>
      <c r="D970" s="525"/>
      <c r="E970" s="525"/>
      <c r="F970" s="846"/>
      <c r="G970" s="634"/>
    </row>
    <row r="971" spans="1:7" ht="15.75" customHeight="1">
      <c r="A971" s="634"/>
      <c r="B971" s="525"/>
      <c r="C971" s="525"/>
      <c r="D971" s="525"/>
      <c r="E971" s="525"/>
      <c r="F971" s="846"/>
      <c r="G971" s="634"/>
    </row>
    <row r="972" spans="1:7" ht="15.75" customHeight="1">
      <c r="A972" s="634"/>
      <c r="B972" s="525"/>
      <c r="C972" s="525"/>
      <c r="D972" s="525"/>
      <c r="E972" s="525"/>
      <c r="F972" s="846"/>
      <c r="G972" s="634"/>
    </row>
    <row r="973" spans="1:7" ht="15.75" customHeight="1">
      <c r="A973" s="634"/>
      <c r="B973" s="525"/>
      <c r="C973" s="525"/>
      <c r="D973" s="525"/>
      <c r="E973" s="525"/>
      <c r="F973" s="846"/>
      <c r="G973" s="634"/>
    </row>
    <row r="974" spans="1:7" ht="15.75" customHeight="1">
      <c r="A974" s="634"/>
      <c r="B974" s="525"/>
      <c r="C974" s="525"/>
      <c r="D974" s="525"/>
      <c r="E974" s="525"/>
      <c r="F974" s="846"/>
      <c r="G974" s="634"/>
    </row>
    <row r="975" spans="1:7" ht="15.75" customHeight="1">
      <c r="A975" s="634"/>
      <c r="B975" s="525"/>
      <c r="C975" s="525"/>
      <c r="D975" s="525"/>
      <c r="E975" s="525"/>
      <c r="F975" s="846"/>
      <c r="G975" s="634"/>
    </row>
    <row r="976" spans="1:7" ht="15.75" customHeight="1">
      <c r="A976" s="634"/>
      <c r="B976" s="525"/>
      <c r="C976" s="525"/>
      <c r="D976" s="525"/>
      <c r="E976" s="525"/>
      <c r="F976" s="846"/>
      <c r="G976" s="634"/>
    </row>
    <row r="977" spans="1:7" ht="15.75" customHeight="1">
      <c r="A977" s="634"/>
      <c r="B977" s="525"/>
      <c r="C977" s="525"/>
      <c r="D977" s="525"/>
      <c r="E977" s="525"/>
      <c r="F977" s="846"/>
      <c r="G977" s="634"/>
    </row>
    <row r="978" spans="1:7" ht="15.75" customHeight="1">
      <c r="A978" s="634"/>
      <c r="B978" s="525"/>
      <c r="C978" s="525"/>
      <c r="D978" s="525"/>
      <c r="E978" s="525"/>
      <c r="F978" s="846"/>
      <c r="G978" s="634"/>
    </row>
    <row r="979" spans="1:7" ht="15.75" customHeight="1">
      <c r="A979" s="634"/>
      <c r="B979" s="525"/>
      <c r="C979" s="525"/>
      <c r="D979" s="525"/>
      <c r="E979" s="525"/>
      <c r="F979" s="846"/>
      <c r="G979" s="634"/>
    </row>
    <row r="980" spans="1:7" ht="15.75" customHeight="1">
      <c r="A980" s="634"/>
      <c r="B980" s="525"/>
      <c r="C980" s="525"/>
      <c r="D980" s="525"/>
      <c r="E980" s="525"/>
      <c r="F980" s="846"/>
      <c r="G980" s="634"/>
    </row>
    <row r="981" spans="1:7" ht="15.75" customHeight="1">
      <c r="A981" s="634"/>
      <c r="B981" s="525"/>
      <c r="C981" s="525"/>
      <c r="D981" s="525"/>
      <c r="E981" s="525"/>
      <c r="F981" s="846"/>
      <c r="G981" s="634"/>
    </row>
    <row r="982" spans="1:7" ht="15.75" customHeight="1">
      <c r="A982" s="634"/>
      <c r="B982" s="525"/>
      <c r="C982" s="525"/>
      <c r="D982" s="525"/>
      <c r="E982" s="525"/>
      <c r="F982" s="846"/>
      <c r="G982" s="634"/>
    </row>
    <row r="983" spans="1:7" ht="15.75" customHeight="1">
      <c r="A983" s="634"/>
      <c r="B983" s="525"/>
      <c r="C983" s="525"/>
      <c r="D983" s="525"/>
      <c r="E983" s="525"/>
      <c r="F983" s="846"/>
      <c r="G983" s="634"/>
    </row>
    <row r="984" spans="1:7" ht="15.75" customHeight="1">
      <c r="A984" s="634"/>
      <c r="B984" s="525"/>
      <c r="C984" s="525"/>
      <c r="D984" s="525"/>
      <c r="E984" s="525"/>
      <c r="F984" s="846"/>
      <c r="G984" s="634"/>
    </row>
    <row r="985" spans="1:7" ht="15.75" customHeight="1">
      <c r="A985" s="634"/>
      <c r="B985" s="525"/>
      <c r="C985" s="525"/>
      <c r="D985" s="525"/>
      <c r="E985" s="525"/>
      <c r="F985" s="846"/>
      <c r="G985" s="634"/>
    </row>
    <row r="986" spans="1:7" ht="15.75" customHeight="1">
      <c r="A986" s="634"/>
      <c r="B986" s="525"/>
      <c r="C986" s="525"/>
      <c r="D986" s="525"/>
      <c r="E986" s="525"/>
      <c r="F986" s="846"/>
      <c r="G986" s="634"/>
    </row>
    <row r="987" spans="1:7" ht="15.75" customHeight="1">
      <c r="A987" s="634"/>
      <c r="B987" s="525"/>
      <c r="C987" s="525"/>
      <c r="D987" s="525"/>
      <c r="E987" s="525"/>
      <c r="F987" s="846"/>
      <c r="G987" s="634"/>
    </row>
    <row r="988" spans="1:7" ht="15.75" customHeight="1">
      <c r="A988" s="634"/>
      <c r="B988" s="525"/>
      <c r="C988" s="525"/>
      <c r="D988" s="525"/>
      <c r="E988" s="525"/>
      <c r="F988" s="846"/>
      <c r="G988" s="634"/>
    </row>
    <row r="989" spans="1:7" ht="15.75" customHeight="1">
      <c r="A989" s="634"/>
      <c r="B989" s="525"/>
      <c r="C989" s="525"/>
      <c r="D989" s="525"/>
      <c r="E989" s="525"/>
      <c r="F989" s="846"/>
      <c r="G989" s="634"/>
    </row>
    <row r="990" spans="1:7" ht="15.75" customHeight="1">
      <c r="A990" s="634"/>
      <c r="B990" s="525"/>
      <c r="C990" s="525"/>
      <c r="D990" s="525"/>
      <c r="E990" s="525"/>
      <c r="F990" s="846"/>
      <c r="G990" s="634"/>
    </row>
    <row r="991" spans="1:7" ht="15.75" customHeight="1">
      <c r="A991" s="634"/>
      <c r="B991" s="525"/>
      <c r="C991" s="525"/>
      <c r="D991" s="525"/>
      <c r="E991" s="525"/>
      <c r="F991" s="846"/>
      <c r="G991" s="634"/>
    </row>
    <row r="992" spans="1:7" ht="15.75" customHeight="1">
      <c r="A992" s="634"/>
      <c r="B992" s="525"/>
      <c r="C992" s="525"/>
      <c r="D992" s="525"/>
      <c r="E992" s="525"/>
      <c r="F992" s="846"/>
      <c r="G992" s="634"/>
    </row>
    <row r="993" spans="1:7" ht="15.75" customHeight="1">
      <c r="A993" s="634"/>
      <c r="B993" s="525"/>
      <c r="C993" s="525"/>
      <c r="D993" s="525"/>
      <c r="E993" s="525"/>
      <c r="F993" s="846"/>
      <c r="G993" s="634"/>
    </row>
    <row r="994" spans="1:7" ht="15.75" customHeight="1">
      <c r="A994" s="634"/>
      <c r="B994" s="525"/>
      <c r="C994" s="525"/>
      <c r="D994" s="525"/>
      <c r="E994" s="525"/>
      <c r="F994" s="846"/>
      <c r="G994" s="634"/>
    </row>
    <row r="995" spans="1:7" ht="15.75" customHeight="1">
      <c r="A995" s="634"/>
      <c r="B995" s="525"/>
      <c r="C995" s="525"/>
      <c r="D995" s="525"/>
      <c r="E995" s="525"/>
      <c r="F995" s="846"/>
      <c r="G995" s="634"/>
    </row>
    <row r="996" spans="1:7" ht="15.75" customHeight="1">
      <c r="A996" s="634"/>
      <c r="B996" s="525"/>
      <c r="C996" s="525"/>
      <c r="D996" s="525"/>
      <c r="E996" s="525"/>
      <c r="F996" s="846"/>
      <c r="G996" s="634"/>
    </row>
    <row r="997" spans="1:7" ht="15.75" customHeight="1">
      <c r="A997" s="634"/>
      <c r="B997" s="525"/>
      <c r="C997" s="525"/>
      <c r="D997" s="525"/>
      <c r="E997" s="525"/>
      <c r="F997" s="846"/>
      <c r="G997" s="634"/>
    </row>
    <row r="998" spans="1:7" ht="15.75" customHeight="1">
      <c r="A998" s="634"/>
      <c r="B998" s="525"/>
      <c r="C998" s="525"/>
      <c r="D998" s="525"/>
      <c r="E998" s="525"/>
      <c r="F998" s="846"/>
      <c r="G998" s="634"/>
    </row>
    <row r="999" spans="1:7" ht="15.75" customHeight="1">
      <c r="A999" s="634"/>
      <c r="B999" s="525"/>
      <c r="C999" s="525"/>
      <c r="D999" s="525"/>
      <c r="E999" s="525"/>
      <c r="F999" s="846"/>
      <c r="G999" s="634"/>
    </row>
    <row r="1000" spans="1:7" ht="15.75" customHeight="1">
      <c r="A1000" s="634"/>
      <c r="B1000" s="525"/>
      <c r="C1000" s="525"/>
      <c r="D1000" s="525"/>
      <c r="E1000" s="525"/>
      <c r="F1000" s="846"/>
      <c r="G1000" s="634"/>
    </row>
    <row r="1001" spans="1:7" ht="15.75" customHeight="1">
      <c r="A1001" s="634"/>
      <c r="B1001" s="525"/>
      <c r="C1001" s="525"/>
      <c r="D1001" s="525"/>
      <c r="E1001" s="525"/>
      <c r="F1001" s="846"/>
      <c r="G1001" s="634"/>
    </row>
    <row r="1002" spans="1:7" ht="15.75" customHeight="1">
      <c r="A1002" s="634"/>
      <c r="B1002" s="525"/>
      <c r="C1002" s="525"/>
      <c r="D1002" s="525"/>
      <c r="E1002" s="525"/>
      <c r="F1002" s="846"/>
      <c r="G1002" s="634"/>
    </row>
    <row r="1003" spans="1:7" ht="15.75" customHeight="1">
      <c r="A1003" s="634"/>
      <c r="B1003" s="525"/>
      <c r="C1003" s="525"/>
      <c r="D1003" s="525"/>
      <c r="E1003" s="525"/>
      <c r="F1003" s="846"/>
      <c r="G1003" s="634"/>
    </row>
    <row r="1004" spans="1:7" ht="15.75" customHeight="1">
      <c r="A1004" s="634"/>
      <c r="B1004" s="525"/>
      <c r="C1004" s="525"/>
      <c r="D1004" s="525"/>
      <c r="E1004" s="525"/>
      <c r="F1004" s="846"/>
      <c r="G1004" s="634"/>
    </row>
    <row r="1005" spans="1:7" ht="15.75" customHeight="1">
      <c r="A1005" s="634"/>
      <c r="B1005" s="525"/>
      <c r="C1005" s="525"/>
      <c r="D1005" s="525"/>
      <c r="E1005" s="525"/>
      <c r="F1005" s="846"/>
      <c r="G1005" s="634"/>
    </row>
    <row r="1006" spans="1:7" ht="15.75" customHeight="1">
      <c r="A1006" s="634"/>
      <c r="B1006" s="525"/>
      <c r="C1006" s="525"/>
      <c r="D1006" s="525"/>
      <c r="E1006" s="525"/>
      <c r="F1006" s="846"/>
      <c r="G1006" s="634"/>
    </row>
    <row r="1007" spans="1:7" ht="15.75" customHeight="1">
      <c r="A1007" s="634"/>
      <c r="B1007" s="525"/>
      <c r="C1007" s="525"/>
      <c r="D1007" s="525"/>
      <c r="E1007" s="525"/>
      <c r="F1007" s="846"/>
      <c r="G1007" s="634"/>
    </row>
    <row r="1008" spans="1:7" ht="15.75" customHeight="1">
      <c r="A1008" s="634"/>
      <c r="B1008" s="525"/>
      <c r="C1008" s="525"/>
      <c r="D1008" s="525"/>
      <c r="E1008" s="525"/>
      <c r="F1008" s="846"/>
      <c r="G1008" s="634"/>
    </row>
    <row r="1009" spans="1:7" ht="15.75" customHeight="1">
      <c r="A1009" s="634"/>
      <c r="B1009" s="525"/>
      <c r="C1009" s="525"/>
      <c r="D1009" s="525"/>
      <c r="E1009" s="525"/>
      <c r="F1009" s="846"/>
      <c r="G1009" s="634"/>
    </row>
    <row r="1010" spans="1:7" ht="15.75" customHeight="1">
      <c r="A1010" s="634"/>
      <c r="B1010" s="525"/>
      <c r="C1010" s="525"/>
      <c r="D1010" s="525"/>
      <c r="E1010" s="525"/>
      <c r="F1010" s="846"/>
      <c r="G1010" s="634"/>
    </row>
    <row r="1011" spans="1:7" ht="15.75" customHeight="1">
      <c r="A1011" s="634"/>
      <c r="B1011" s="525"/>
      <c r="C1011" s="525"/>
      <c r="D1011" s="525"/>
      <c r="E1011" s="525"/>
      <c r="F1011" s="846"/>
      <c r="G1011" s="634"/>
    </row>
    <row r="1012" spans="1:7" ht="15.75" customHeight="1">
      <c r="A1012" s="634"/>
      <c r="B1012" s="525"/>
      <c r="C1012" s="525"/>
      <c r="D1012" s="525"/>
      <c r="E1012" s="525"/>
      <c r="F1012" s="846"/>
      <c r="G1012" s="634"/>
    </row>
    <row r="1013" spans="1:7" ht="15.75" customHeight="1">
      <c r="A1013" s="634"/>
      <c r="B1013" s="525"/>
      <c r="C1013" s="525"/>
      <c r="D1013" s="525"/>
      <c r="E1013" s="525"/>
      <c r="F1013" s="846"/>
      <c r="G1013" s="634"/>
    </row>
    <row r="1014" spans="1:7" ht="15.75" customHeight="1">
      <c r="A1014" s="634"/>
      <c r="B1014" s="525"/>
      <c r="C1014" s="525"/>
      <c r="D1014" s="525"/>
      <c r="E1014" s="525"/>
      <c r="F1014" s="846"/>
      <c r="G1014" s="634"/>
    </row>
    <row r="1015" spans="1:7" ht="15.75" customHeight="1">
      <c r="A1015" s="634"/>
      <c r="B1015" s="525"/>
      <c r="C1015" s="525"/>
      <c r="D1015" s="525"/>
      <c r="E1015" s="525"/>
      <c r="F1015" s="846"/>
      <c r="G1015" s="634"/>
    </row>
    <row r="1016" spans="1:7" ht="15.75" customHeight="1">
      <c r="A1016" s="634"/>
      <c r="B1016" s="525"/>
      <c r="C1016" s="525"/>
      <c r="D1016" s="525"/>
      <c r="E1016" s="525"/>
      <c r="F1016" s="846"/>
      <c r="G1016" s="634"/>
    </row>
    <row r="1017" spans="1:7" ht="15.75" customHeight="1">
      <c r="A1017" s="634"/>
      <c r="B1017" s="525"/>
      <c r="C1017" s="525"/>
      <c r="D1017" s="525"/>
      <c r="E1017" s="525"/>
      <c r="F1017" s="846"/>
      <c r="G1017" s="634"/>
    </row>
    <row r="1018" spans="1:7" ht="15.75" customHeight="1">
      <c r="A1018" s="634"/>
      <c r="B1018" s="525"/>
      <c r="C1018" s="525"/>
      <c r="D1018" s="525"/>
      <c r="E1018" s="525"/>
      <c r="F1018" s="846"/>
      <c r="G1018" s="634"/>
    </row>
    <row r="1019" spans="1:7" ht="15.75" customHeight="1">
      <c r="A1019" s="634"/>
      <c r="B1019" s="525"/>
      <c r="C1019" s="525"/>
      <c r="D1019" s="525"/>
      <c r="E1019" s="525"/>
      <c r="F1019" s="846"/>
      <c r="G1019" s="634"/>
    </row>
    <row r="1020" spans="1:7" ht="15.75" customHeight="1">
      <c r="A1020" s="634"/>
      <c r="B1020" s="525"/>
      <c r="C1020" s="525"/>
      <c r="D1020" s="525"/>
      <c r="E1020" s="525"/>
      <c r="F1020" s="846"/>
      <c r="G1020" s="634"/>
    </row>
    <row r="1021" spans="1:7" ht="15.75" customHeight="1">
      <c r="A1021" s="634"/>
      <c r="B1021" s="525"/>
      <c r="C1021" s="525"/>
      <c r="D1021" s="525"/>
      <c r="E1021" s="525"/>
      <c r="F1021" s="846"/>
      <c r="G1021" s="634"/>
    </row>
    <row r="1022" spans="1:7" ht="15.75" customHeight="1">
      <c r="A1022" s="634"/>
      <c r="B1022" s="525"/>
      <c r="C1022" s="525"/>
      <c r="D1022" s="525"/>
      <c r="E1022" s="525"/>
      <c r="F1022" s="846"/>
      <c r="G1022" s="634"/>
    </row>
    <row r="1023" spans="1:7" ht="15.75" customHeight="1">
      <c r="A1023" s="634"/>
      <c r="B1023" s="525"/>
      <c r="C1023" s="525"/>
      <c r="D1023" s="525"/>
      <c r="E1023" s="525"/>
      <c r="F1023" s="846"/>
      <c r="G1023" s="634"/>
    </row>
    <row r="1024" spans="1:7" ht="15.75" customHeight="1">
      <c r="A1024" s="634"/>
      <c r="B1024" s="525"/>
      <c r="C1024" s="525"/>
      <c r="D1024" s="525"/>
      <c r="E1024" s="525"/>
      <c r="F1024" s="846"/>
      <c r="G1024" s="634"/>
    </row>
    <row r="1025" spans="1:7" ht="15.75" customHeight="1">
      <c r="A1025" s="634"/>
      <c r="B1025" s="525"/>
      <c r="C1025" s="525"/>
      <c r="D1025" s="525"/>
      <c r="E1025" s="525"/>
      <c r="F1025" s="846"/>
      <c r="G1025" s="634"/>
    </row>
    <row r="1026" spans="1:7" ht="15.75" customHeight="1">
      <c r="A1026" s="634"/>
      <c r="B1026" s="525"/>
      <c r="C1026" s="525"/>
      <c r="D1026" s="525"/>
      <c r="E1026" s="525"/>
      <c r="F1026" s="846"/>
      <c r="G1026" s="634"/>
    </row>
    <row r="1027" spans="1:7" ht="15.75" customHeight="1">
      <c r="A1027" s="634"/>
      <c r="B1027" s="525"/>
      <c r="C1027" s="525"/>
      <c r="D1027" s="525"/>
      <c r="E1027" s="525"/>
      <c r="F1027" s="846"/>
      <c r="G1027" s="634"/>
    </row>
    <row r="1028" spans="1:7" ht="15.75" customHeight="1">
      <c r="A1028" s="634"/>
      <c r="B1028" s="525"/>
      <c r="C1028" s="525"/>
      <c r="D1028" s="525"/>
      <c r="E1028" s="525"/>
      <c r="F1028" s="846"/>
      <c r="G1028" s="634"/>
    </row>
    <row r="1029" spans="1:7" ht="15.75" customHeight="1">
      <c r="A1029" s="634"/>
      <c r="B1029" s="525"/>
      <c r="C1029" s="525"/>
      <c r="D1029" s="525"/>
      <c r="E1029" s="525"/>
      <c r="F1029" s="846"/>
      <c r="G1029" s="634"/>
    </row>
    <row r="1030" spans="1:7" ht="15.75" customHeight="1">
      <c r="A1030" s="634"/>
      <c r="B1030" s="525"/>
      <c r="C1030" s="525"/>
      <c r="D1030" s="525"/>
      <c r="E1030" s="525"/>
      <c r="F1030" s="846"/>
      <c r="G1030" s="634"/>
    </row>
    <row r="1031" spans="1:7" ht="15.75" customHeight="1">
      <c r="A1031" s="634"/>
      <c r="B1031" s="525"/>
      <c r="C1031" s="525"/>
      <c r="D1031" s="525"/>
      <c r="E1031" s="525"/>
      <c r="F1031" s="846"/>
      <c r="G1031" s="634"/>
    </row>
    <row r="1032" spans="1:7" ht="15.75" customHeight="1">
      <c r="A1032" s="634"/>
      <c r="B1032" s="525"/>
      <c r="C1032" s="525"/>
      <c r="D1032" s="525"/>
      <c r="E1032" s="525"/>
      <c r="F1032" s="846"/>
      <c r="G1032" s="634"/>
    </row>
    <row r="1033" spans="1:7" ht="15.75" customHeight="1">
      <c r="A1033" s="634"/>
      <c r="B1033" s="525"/>
      <c r="C1033" s="525"/>
      <c r="D1033" s="525"/>
      <c r="E1033" s="525"/>
      <c r="F1033" s="846"/>
      <c r="G1033" s="634"/>
    </row>
    <row r="1034" spans="1:7" ht="15.75" customHeight="1">
      <c r="A1034" s="634"/>
      <c r="B1034" s="525"/>
      <c r="C1034" s="525"/>
      <c r="D1034" s="525"/>
      <c r="E1034" s="525"/>
      <c r="F1034" s="846"/>
      <c r="G1034" s="634"/>
    </row>
    <row r="1035" spans="1:7" ht="15.75" customHeight="1">
      <c r="A1035" s="634"/>
      <c r="B1035" s="525"/>
      <c r="C1035" s="525"/>
      <c r="D1035" s="525"/>
      <c r="E1035" s="525"/>
      <c r="F1035" s="846"/>
      <c r="G1035" s="634"/>
    </row>
    <row r="1036" spans="1:7" ht="15.75" customHeight="1">
      <c r="A1036" s="634"/>
      <c r="B1036" s="525"/>
      <c r="C1036" s="525"/>
      <c r="D1036" s="525"/>
      <c r="E1036" s="525"/>
      <c r="F1036" s="846"/>
      <c r="G1036" s="634"/>
    </row>
    <row r="1037" spans="1:7" ht="15.75" customHeight="1">
      <c r="A1037" s="634"/>
      <c r="B1037" s="525"/>
      <c r="C1037" s="525"/>
      <c r="D1037" s="525"/>
      <c r="E1037" s="525"/>
      <c r="F1037" s="846"/>
      <c r="G1037" s="634"/>
    </row>
    <row r="1038" spans="1:7" ht="15.75" customHeight="1">
      <c r="A1038" s="634"/>
      <c r="B1038" s="525"/>
      <c r="C1038" s="525"/>
      <c r="D1038" s="525"/>
      <c r="E1038" s="525"/>
      <c r="F1038" s="846"/>
      <c r="G1038" s="634"/>
    </row>
    <row r="1039" spans="1:7" ht="15.75" customHeight="1"/>
    <row r="1040" spans="1:7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  <row r="1131" ht="15.75" customHeight="1"/>
    <row r="1132" ht="15.75" customHeight="1"/>
    <row r="1133" ht="15.75" customHeight="1"/>
    <row r="1134" ht="15.75" customHeight="1"/>
    <row r="1135" ht="15.75" customHeight="1"/>
    <row r="1136" ht="15.75" customHeight="1"/>
    <row r="1137" ht="15.75" customHeight="1"/>
    <row r="1138" ht="15.75" customHeight="1"/>
    <row r="1139" ht="15.75" customHeight="1"/>
    <row r="1140" ht="15.75" customHeight="1"/>
    <row r="1141" ht="15.75" customHeight="1"/>
    <row r="1142" ht="15.75" customHeight="1"/>
    <row r="1143" ht="15.75" customHeight="1"/>
    <row r="1144" ht="15.75" customHeight="1"/>
    <row r="1145" ht="15.75" customHeight="1"/>
    <row r="1146" ht="15.75" customHeight="1"/>
    <row r="1147" ht="15.75" customHeight="1"/>
    <row r="1148" ht="15.75" customHeight="1"/>
    <row r="1149" ht="15.75" customHeight="1"/>
    <row r="1150" ht="15.75" customHeight="1"/>
    <row r="1151" ht="15.75" customHeight="1"/>
  </sheetData>
  <mergeCells count="109">
    <mergeCell ref="H3:K3"/>
    <mergeCell ref="L3:O3"/>
    <mergeCell ref="R3:T3"/>
    <mergeCell ref="H4:K4"/>
    <mergeCell ref="L4:O4"/>
    <mergeCell ref="T4:T5"/>
    <mergeCell ref="C22:C25"/>
    <mergeCell ref="C26:C29"/>
    <mergeCell ref="A6:A33"/>
    <mergeCell ref="B6:B13"/>
    <mergeCell ref="C6:C9"/>
    <mergeCell ref="C10:C13"/>
    <mergeCell ref="B14:B21"/>
    <mergeCell ref="C14:C17"/>
    <mergeCell ref="C18:C21"/>
    <mergeCell ref="B22:B29"/>
    <mergeCell ref="B30:B33"/>
    <mergeCell ref="C30:C33"/>
    <mergeCell ref="D65:D68"/>
    <mergeCell ref="E65:E68"/>
    <mergeCell ref="R4:R5"/>
    <mergeCell ref="S4:S5"/>
    <mergeCell ref="D22:D25"/>
    <mergeCell ref="E22:E25"/>
    <mergeCell ref="D26:D29"/>
    <mergeCell ref="E26:E29"/>
    <mergeCell ref="D30:D33"/>
    <mergeCell ref="E30:E33"/>
    <mergeCell ref="D6:D9"/>
    <mergeCell ref="E6:E9"/>
    <mergeCell ref="D10:D13"/>
    <mergeCell ref="E10:E13"/>
    <mergeCell ref="D14:D17"/>
    <mergeCell ref="E14:E17"/>
    <mergeCell ref="D18:D21"/>
    <mergeCell ref="E18:E21"/>
    <mergeCell ref="A96:A117"/>
    <mergeCell ref="B96:B99"/>
    <mergeCell ref="C96:C99"/>
    <mergeCell ref="D96:D99"/>
    <mergeCell ref="E96:E99"/>
    <mergeCell ref="B100:B119"/>
    <mergeCell ref="C100:C105"/>
    <mergeCell ref="D100:D105"/>
    <mergeCell ref="E100:E105"/>
    <mergeCell ref="C106:C119"/>
    <mergeCell ref="D106:D119"/>
    <mergeCell ref="A35:A68"/>
    <mergeCell ref="B35:B43"/>
    <mergeCell ref="C35:C39"/>
    <mergeCell ref="D35:D39"/>
    <mergeCell ref="E35:E39"/>
    <mergeCell ref="C40:C43"/>
    <mergeCell ref="D40:D43"/>
    <mergeCell ref="E40:E43"/>
    <mergeCell ref="B44:B52"/>
    <mergeCell ref="C44:C48"/>
    <mergeCell ref="D44:D48"/>
    <mergeCell ref="E44:E48"/>
    <mergeCell ref="C49:C52"/>
    <mergeCell ref="D49:D52"/>
    <mergeCell ref="E49:E52"/>
    <mergeCell ref="B53:B64"/>
    <mergeCell ref="C53:C60"/>
    <mergeCell ref="D53:D60"/>
    <mergeCell ref="E53:E60"/>
    <mergeCell ref="C61:C64"/>
    <mergeCell ref="D61:D64"/>
    <mergeCell ref="E61:E64"/>
    <mergeCell ref="B65:B68"/>
    <mergeCell ref="C65:C68"/>
    <mergeCell ref="C70:C73"/>
    <mergeCell ref="D70:D73"/>
    <mergeCell ref="E70:E73"/>
    <mergeCell ref="B74:B77"/>
    <mergeCell ref="C74:C77"/>
    <mergeCell ref="D74:D77"/>
    <mergeCell ref="E74:E77"/>
    <mergeCell ref="B78:B94"/>
    <mergeCell ref="C78:C81"/>
    <mergeCell ref="D78:D81"/>
    <mergeCell ref="E78:E81"/>
    <mergeCell ref="C82:C94"/>
    <mergeCell ref="D82:D94"/>
    <mergeCell ref="E82:E94"/>
    <mergeCell ref="A140:A151"/>
    <mergeCell ref="B134:C134"/>
    <mergeCell ref="B135:C135"/>
    <mergeCell ref="B136:C136"/>
    <mergeCell ref="B137:C137"/>
    <mergeCell ref="B138:C138"/>
    <mergeCell ref="V4:Y4"/>
    <mergeCell ref="AA4:AB4"/>
    <mergeCell ref="E106:E119"/>
    <mergeCell ref="A121:A132"/>
    <mergeCell ref="B121:B124"/>
    <mergeCell ref="C121:C124"/>
    <mergeCell ref="D121:D124"/>
    <mergeCell ref="E121:E124"/>
    <mergeCell ref="B125:B128"/>
    <mergeCell ref="C125:C128"/>
    <mergeCell ref="D125:D128"/>
    <mergeCell ref="E125:E128"/>
    <mergeCell ref="B129:B132"/>
    <mergeCell ref="C129:C132"/>
    <mergeCell ref="D129:D132"/>
    <mergeCell ref="E129:E132"/>
    <mergeCell ref="A70:A94"/>
    <mergeCell ref="B70:B73"/>
  </mergeCells>
  <conditionalFormatting sqref="R158:R159 R2 R14:R133 P30:P133 P140:P152 R140:R153">
    <cfRule type="colorScale" priority="4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R6">
    <cfRule type="colorScale" priority="3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R7:R13">
    <cfRule type="colorScale" priority="3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J5:M5 J3:L4">
    <cfRule type="notContainsBlanks" dxfId="508" priority="42">
      <formula>LEN(TRIM(J3))&gt;0</formula>
    </cfRule>
  </conditionalFormatting>
  <conditionalFormatting sqref="L5:O5 L3:L4 P3:Q3 Q4:Q5">
    <cfRule type="notContainsBlanks" dxfId="507" priority="41">
      <formula>LEN(TRIM(L3))&gt;0</formula>
    </cfRule>
  </conditionalFormatting>
  <conditionalFormatting sqref="H6:K6 H102:K133 H140:K152">
    <cfRule type="notContainsBlanks" dxfId="506" priority="36">
      <formula>LEN(TRIM(H6))&gt;0</formula>
    </cfRule>
  </conditionalFormatting>
  <conditionalFormatting sqref="L6:O133 L140:O152">
    <cfRule type="notContainsBlanks" dxfId="505" priority="35">
      <formula>LEN(TRIM(L6))&gt;0</formula>
    </cfRule>
  </conditionalFormatting>
  <conditionalFormatting sqref="P11:P13 P9 P16:P17 P24:P25 P27:P29">
    <cfRule type="colorScale" priority="3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:K58 H60:K83 H85:K86 H94:K100">
    <cfRule type="notContainsBlanks" dxfId="504" priority="33">
      <formula>LEN(TRIM(H7))&gt;0</formula>
    </cfRule>
  </conditionalFormatting>
  <conditionalFormatting sqref="P6">
    <cfRule type="colorScale" priority="3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8">
    <cfRule type="colorScale" priority="3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0">
    <cfRule type="colorScale" priority="2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4:P15">
    <cfRule type="colorScale" priority="2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8:P21">
    <cfRule type="colorScale" priority="2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22:P23">
    <cfRule type="colorScale" priority="2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26">
    <cfRule type="colorScale" priority="2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59:K59">
    <cfRule type="notContainsBlanks" dxfId="503" priority="23">
      <formula>LEN(TRIM(H59))&gt;0</formula>
    </cfRule>
  </conditionalFormatting>
  <conditionalFormatting sqref="H84:K84">
    <cfRule type="notContainsBlanks" dxfId="502" priority="22">
      <formula>LEN(TRIM(H84))&gt;0</formula>
    </cfRule>
  </conditionalFormatting>
  <conditionalFormatting sqref="H87:K87">
    <cfRule type="notContainsBlanks" dxfId="501" priority="21">
      <formula>LEN(TRIM(H87))&gt;0</formula>
    </cfRule>
  </conditionalFormatting>
  <conditionalFormatting sqref="H89:K89">
    <cfRule type="notContainsBlanks" dxfId="500" priority="20">
      <formula>LEN(TRIM(H89))&gt;0</formula>
    </cfRule>
  </conditionalFormatting>
  <conditionalFormatting sqref="H88:K88">
    <cfRule type="notContainsBlanks" dxfId="499" priority="19">
      <formula>LEN(TRIM(H88))&gt;0</formula>
    </cfRule>
  </conditionalFormatting>
  <conditionalFormatting sqref="H90:K90">
    <cfRule type="notContainsBlanks" dxfId="498" priority="18">
      <formula>LEN(TRIM(H90))&gt;0</formula>
    </cfRule>
  </conditionalFormatting>
  <conditionalFormatting sqref="H91:K91">
    <cfRule type="notContainsBlanks" dxfId="497" priority="17">
      <formula>LEN(TRIM(H91))&gt;0</formula>
    </cfRule>
  </conditionalFormatting>
  <conditionalFormatting sqref="H92:K92">
    <cfRule type="notContainsBlanks" dxfId="496" priority="16">
      <formula>LEN(TRIM(H92))&gt;0</formula>
    </cfRule>
  </conditionalFormatting>
  <conditionalFormatting sqref="H93:K93">
    <cfRule type="notContainsBlanks" dxfId="495" priority="14">
      <formula>LEN(TRIM(H93))&gt;0</formula>
    </cfRule>
  </conditionalFormatting>
  <conditionalFormatting sqref="H101:K101">
    <cfRule type="notContainsBlanks" dxfId="494" priority="13">
      <formula>LEN(TRIM(H101))&gt;0</formula>
    </cfRule>
  </conditionalFormatting>
  <conditionalFormatting sqref="P134:Q138">
    <cfRule type="colorScale" priority="1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34:H136 H138:H139">
    <cfRule type="notContainsBlanks" dxfId="493" priority="11">
      <formula>LEN(TRIM(H134))&gt;0</formula>
    </cfRule>
  </conditionalFormatting>
  <conditionalFormatting sqref="R135:R137">
    <cfRule type="colorScale" priority="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35:K136">
    <cfRule type="notContainsBlanks" dxfId="492" priority="9">
      <formula>LEN(TRIM(I135))&gt;0</formula>
    </cfRule>
  </conditionalFormatting>
  <conditionalFormatting sqref="L134:O139">
    <cfRule type="notContainsBlanks" dxfId="491" priority="10">
      <formula>LEN(TRIM(L134))&gt;0</formula>
    </cfRule>
  </conditionalFormatting>
  <conditionalFormatting sqref="R138:R139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38:K139">
    <cfRule type="notContainsBlanks" dxfId="490" priority="6">
      <formula>LEN(TRIM(I138))&gt;0</formula>
    </cfRule>
  </conditionalFormatting>
  <conditionalFormatting sqref="P139:Q139">
    <cfRule type="colorScale" priority="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34:K134">
    <cfRule type="notContainsBlanks" dxfId="489" priority="4">
      <formula>LEN(TRIM(I134))&gt;0</formula>
    </cfRule>
  </conditionalFormatting>
  <conditionalFormatting sqref="H137">
    <cfRule type="notContainsBlanks" dxfId="488" priority="3">
      <formula>LEN(TRIM(H137))&gt;0</formula>
    </cfRule>
  </conditionalFormatting>
  <conditionalFormatting sqref="I137:K137">
    <cfRule type="notContainsBlanks" dxfId="487" priority="2">
      <formula>LEN(TRIM(I137))&gt;0</formula>
    </cfRule>
  </conditionalFormatting>
  <conditionalFormatting sqref="P2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B979"/>
  <sheetViews>
    <sheetView zoomScale="90" zoomScaleNormal="90" workbookViewId="0">
      <pane xSplit="6" ySplit="9" topLeftCell="G55" activePane="bottomRight" state="frozen"/>
      <selection pane="topRight" activeCell="G1" sqref="G1"/>
      <selection pane="bottomLeft" activeCell="A10" sqref="A10"/>
      <selection pane="bottomRight" activeCell="F57" sqref="F57"/>
    </sheetView>
  </sheetViews>
  <sheetFormatPr defaultColWidth="14.44140625" defaultRowHeight="13.8"/>
  <cols>
    <col min="1" max="1" width="6" style="1595" customWidth="1"/>
    <col min="2" max="2" width="14.44140625" style="1595" hidden="1" customWidth="1"/>
    <col min="3" max="3" width="24.88671875" style="1953" customWidth="1"/>
    <col min="4" max="5" width="8.77734375" style="1595" hidden="1" customWidth="1"/>
    <col min="6" max="6" width="51.77734375" style="1595" customWidth="1"/>
    <col min="7" max="7" width="10" style="1595" customWidth="1"/>
    <col min="8" max="15" width="5.44140625" style="1595" customWidth="1"/>
    <col min="16" max="16" width="8.6640625" style="1595" customWidth="1"/>
    <col min="17" max="17" width="3" style="1595" customWidth="1"/>
    <col min="18" max="18" width="16" style="1595" hidden="1" customWidth="1"/>
    <col min="19" max="19" width="16.21875" style="1595" hidden="1" customWidth="1"/>
    <col min="20" max="20" width="20.21875" style="1595" hidden="1" customWidth="1"/>
    <col min="21" max="21" width="9.21875" style="1595" hidden="1" customWidth="1"/>
    <col min="22" max="25" width="31" style="2191" customWidth="1"/>
    <col min="26" max="26" width="2.6640625" style="1595" customWidth="1"/>
    <col min="27" max="28" width="14.88671875" style="1595" customWidth="1"/>
    <col min="29" max="33" width="9.21875" style="1595" customWidth="1"/>
    <col min="34" max="16384" width="14.44140625" style="1595"/>
  </cols>
  <sheetData>
    <row r="1" spans="1:33" ht="13.5" customHeight="1">
      <c r="A1" s="3161" t="s">
        <v>1130</v>
      </c>
      <c r="B1" s="3161"/>
      <c r="C1" s="3161"/>
      <c r="D1" s="3161"/>
      <c r="E1" s="3161"/>
      <c r="F1" s="3161"/>
      <c r="G1" s="1592"/>
      <c r="H1" s="1589"/>
      <c r="I1" s="1589"/>
      <c r="J1" s="1589"/>
      <c r="K1" s="1589"/>
      <c r="L1" s="1593"/>
      <c r="M1" s="1593"/>
      <c r="N1" s="1593"/>
      <c r="O1" s="1593"/>
      <c r="P1" s="1589"/>
      <c r="Q1" s="1589"/>
      <c r="R1" s="1589"/>
      <c r="S1" s="1589"/>
      <c r="T1" s="1589"/>
      <c r="U1" s="1589"/>
      <c r="V1" s="2094"/>
      <c r="W1" s="2094"/>
      <c r="X1" s="2094"/>
      <c r="Y1" s="2094"/>
      <c r="Z1" s="1589"/>
      <c r="AA1" s="1589"/>
      <c r="AB1" s="1589"/>
      <c r="AC1" s="1594"/>
    </row>
    <row r="2" spans="1:33" ht="13.5" customHeight="1" thickBot="1">
      <c r="A2" s="1589"/>
      <c r="B2" s="1589"/>
      <c r="C2" s="1962"/>
      <c r="D2" s="1589"/>
      <c r="E2" s="1589"/>
      <c r="F2" s="1589"/>
      <c r="G2" s="1592"/>
      <c r="H2" s="1589"/>
      <c r="I2" s="1589"/>
      <c r="J2" s="1589"/>
      <c r="K2" s="1589"/>
      <c r="L2" s="1593"/>
      <c r="M2" s="1593"/>
      <c r="N2" s="1593"/>
      <c r="O2" s="1593"/>
      <c r="P2" s="1589"/>
      <c r="Q2" s="1589"/>
      <c r="R2" s="1589"/>
      <c r="S2" s="1589"/>
      <c r="T2" s="1589"/>
      <c r="U2" s="1589"/>
      <c r="V2" s="2094"/>
      <c r="W2" s="2094"/>
      <c r="X2" s="2094"/>
      <c r="Y2" s="2094"/>
      <c r="Z2" s="1589"/>
      <c r="AA2" s="1589"/>
      <c r="AB2" s="1589"/>
      <c r="AC2" s="1594"/>
    </row>
    <row r="3" spans="1:33" ht="13.5" customHeight="1" thickBot="1">
      <c r="A3" s="1596" t="s">
        <v>1131</v>
      </c>
      <c r="B3" s="1596"/>
      <c r="C3" s="1963"/>
      <c r="D3" s="1596"/>
      <c r="E3" s="1597"/>
      <c r="H3" s="1589"/>
      <c r="I3" s="1589"/>
      <c r="J3" s="1589"/>
      <c r="K3" s="1589"/>
      <c r="L3" s="1593"/>
      <c r="M3" s="1593"/>
      <c r="N3" s="1593"/>
      <c r="O3" s="1598" t="s">
        <v>306</v>
      </c>
      <c r="P3" s="40">
        <f>AVERAGE(P7:P79)</f>
        <v>0</v>
      </c>
      <c r="Q3" s="1589"/>
      <c r="R3" s="1589"/>
      <c r="S3" s="1589"/>
      <c r="T3" s="1589"/>
      <c r="U3" s="1589"/>
      <c r="V3" s="2094"/>
      <c r="W3" s="2094"/>
      <c r="X3" s="2094"/>
      <c r="Y3" s="2094"/>
      <c r="Z3" s="1589"/>
      <c r="AA3" s="1589"/>
      <c r="AB3" s="1589"/>
      <c r="AC3" s="1594"/>
    </row>
    <row r="4" spans="1:33" ht="13.5" customHeight="1">
      <c r="A4" s="1594"/>
      <c r="B4" s="1594"/>
      <c r="C4" s="1964"/>
      <c r="D4" s="1589"/>
      <c r="E4" s="1597"/>
      <c r="F4" s="1591"/>
      <c r="G4" s="1592"/>
      <c r="H4" s="1589"/>
      <c r="I4" s="1589"/>
      <c r="J4" s="1589"/>
      <c r="K4" s="1589"/>
      <c r="L4" s="1593"/>
      <c r="M4" s="1593"/>
      <c r="N4" s="1593"/>
      <c r="O4" s="1593"/>
      <c r="P4" s="1589"/>
      <c r="Q4" s="1589"/>
      <c r="R4" s="1589"/>
      <c r="S4" s="1589"/>
      <c r="T4" s="1589"/>
      <c r="U4" s="1589"/>
      <c r="V4" s="2094"/>
      <c r="W4" s="2094"/>
      <c r="X4" s="2094"/>
      <c r="Y4" s="2094"/>
      <c r="Z4" s="1589"/>
      <c r="AA4" s="1589"/>
      <c r="AB4" s="1589"/>
      <c r="AC4" s="1594"/>
    </row>
    <row r="5" spans="1:33" ht="13.5" customHeight="1">
      <c r="A5" s="1596" t="s">
        <v>307</v>
      </c>
      <c r="B5" s="1599"/>
      <c r="C5" s="1965"/>
      <c r="D5" s="1600"/>
      <c r="E5" s="1597"/>
      <c r="F5" s="1591"/>
      <c r="G5" s="1592"/>
      <c r="H5" s="1589"/>
      <c r="I5" s="1589"/>
      <c r="J5" s="1589"/>
      <c r="K5" s="1589"/>
      <c r="L5" s="1593"/>
      <c r="M5" s="1593"/>
      <c r="N5" s="1593"/>
      <c r="O5" s="1593"/>
      <c r="P5" s="1589"/>
      <c r="Q5" s="1589"/>
      <c r="R5" s="1589"/>
      <c r="S5" s="1589"/>
      <c r="T5" s="1589"/>
      <c r="U5" s="1589"/>
      <c r="V5" s="2094"/>
      <c r="W5" s="2094"/>
      <c r="X5" s="2094"/>
      <c r="Y5" s="2094"/>
      <c r="Z5" s="1589"/>
      <c r="AA5" s="1589"/>
      <c r="AB5" s="1589"/>
      <c r="AC5" s="1594"/>
    </row>
    <row r="6" spans="1:33" ht="15" customHeight="1" thickBot="1">
      <c r="A6" s="1589"/>
      <c r="B6" s="1589"/>
      <c r="C6" s="1962"/>
      <c r="D6" s="1589"/>
      <c r="E6" s="1589"/>
      <c r="F6" s="1589"/>
      <c r="G6" s="1601"/>
      <c r="H6" s="1602"/>
      <c r="I6" s="1602"/>
      <c r="J6" s="1602"/>
      <c r="K6" s="1602"/>
      <c r="L6" s="1593"/>
      <c r="M6" s="1593"/>
      <c r="N6" s="1593"/>
      <c r="O6" s="1593"/>
      <c r="P6" s="1589"/>
      <c r="Q6" s="1589"/>
      <c r="R6" s="1589"/>
      <c r="S6" s="1589"/>
      <c r="T6" s="1589"/>
      <c r="U6" s="1589"/>
      <c r="V6" s="2094"/>
      <c r="W6" s="2094"/>
      <c r="X6" s="2094"/>
      <c r="Y6" s="2094"/>
      <c r="Z6" s="1602"/>
      <c r="AA6" s="1589"/>
      <c r="AB6" s="1589"/>
      <c r="AC6" s="1594"/>
      <c r="AD6" s="1603"/>
      <c r="AE6" s="1603"/>
      <c r="AF6" s="1603"/>
      <c r="AG6" s="1603"/>
    </row>
    <row r="7" spans="1:33" ht="15" customHeight="1">
      <c r="A7" s="3196" t="s">
        <v>308</v>
      </c>
      <c r="B7" s="1604"/>
      <c r="C7" s="1966"/>
      <c r="D7" s="1605"/>
      <c r="E7" s="1605"/>
      <c r="F7" s="1606"/>
      <c r="G7" s="3198" t="s">
        <v>309</v>
      </c>
      <c r="H7" s="3201" t="s">
        <v>18</v>
      </c>
      <c r="I7" s="3202"/>
      <c r="J7" s="3202"/>
      <c r="K7" s="3203"/>
      <c r="L7" s="3204" t="s">
        <v>18</v>
      </c>
      <c r="M7" s="3205"/>
      <c r="N7" s="3205"/>
      <c r="O7" s="3206"/>
      <c r="P7" s="3207" t="s">
        <v>34</v>
      </c>
      <c r="Q7" s="1607"/>
      <c r="R7" s="1608"/>
      <c r="S7" s="1608"/>
      <c r="T7" s="1608"/>
      <c r="U7" s="1609"/>
      <c r="V7" s="2095"/>
      <c r="W7" s="2096"/>
      <c r="X7" s="2095"/>
      <c r="Y7" s="2096"/>
      <c r="Z7" s="1610"/>
      <c r="AA7" s="1611"/>
      <c r="AB7" s="1612"/>
      <c r="AC7" s="1594"/>
      <c r="AD7" s="1603"/>
      <c r="AE7" s="1603"/>
      <c r="AF7" s="1603"/>
      <c r="AG7" s="1603"/>
    </row>
    <row r="8" spans="1:33" ht="13.5" customHeight="1" thickBot="1">
      <c r="A8" s="3197"/>
      <c r="B8" s="1613" t="s">
        <v>66</v>
      </c>
      <c r="C8" s="1967" t="s">
        <v>310</v>
      </c>
      <c r="D8" s="1613" t="s">
        <v>311</v>
      </c>
      <c r="E8" s="1613" t="s">
        <v>312</v>
      </c>
      <c r="F8" s="1614" t="s">
        <v>585</v>
      </c>
      <c r="G8" s="3199"/>
      <c r="H8" s="3210" t="s">
        <v>313</v>
      </c>
      <c r="I8" s="3211"/>
      <c r="J8" s="3211"/>
      <c r="K8" s="3212"/>
      <c r="L8" s="3210" t="s">
        <v>313</v>
      </c>
      <c r="M8" s="3211"/>
      <c r="N8" s="3211"/>
      <c r="O8" s="3211"/>
      <c r="P8" s="3208"/>
      <c r="Q8" s="1615"/>
      <c r="R8" s="1616" t="s">
        <v>314</v>
      </c>
      <c r="S8" s="1617" t="s">
        <v>19</v>
      </c>
      <c r="T8" s="1616" t="s">
        <v>315</v>
      </c>
      <c r="U8" s="1589"/>
      <c r="V8" s="3213" t="s">
        <v>1161</v>
      </c>
      <c r="W8" s="3214"/>
      <c r="X8" s="3214"/>
      <c r="Y8" s="3215"/>
      <c r="Z8" s="1618"/>
      <c r="AA8" s="3172" t="s">
        <v>1160</v>
      </c>
      <c r="AB8" s="3173"/>
      <c r="AC8" s="1619"/>
      <c r="AD8" s="1603"/>
      <c r="AE8" s="1603"/>
      <c r="AF8" s="1603"/>
      <c r="AG8" s="1603"/>
    </row>
    <row r="9" spans="1:33" ht="13.5" customHeight="1" thickBot="1">
      <c r="A9" s="3197"/>
      <c r="B9" s="1620"/>
      <c r="C9" s="1968"/>
      <c r="D9" s="1620"/>
      <c r="E9" s="1620"/>
      <c r="F9" s="1621"/>
      <c r="G9" s="3200"/>
      <c r="H9" s="1622" t="s">
        <v>10</v>
      </c>
      <c r="I9" s="1623" t="s">
        <v>21</v>
      </c>
      <c r="J9" s="1623" t="s">
        <v>22</v>
      </c>
      <c r="K9" s="1624" t="s">
        <v>23</v>
      </c>
      <c r="L9" s="1622" t="s">
        <v>10</v>
      </c>
      <c r="M9" s="1623" t="s">
        <v>21</v>
      </c>
      <c r="N9" s="1623" t="s">
        <v>22</v>
      </c>
      <c r="O9" s="1625" t="s">
        <v>23</v>
      </c>
      <c r="P9" s="3209"/>
      <c r="Q9" s="1615"/>
      <c r="R9" s="3174"/>
      <c r="S9" s="3175"/>
      <c r="T9" s="3176"/>
      <c r="U9" s="1590"/>
      <c r="V9" s="2097" t="s">
        <v>35</v>
      </c>
      <c r="W9" s="2098" t="s">
        <v>36</v>
      </c>
      <c r="X9" s="2098" t="s">
        <v>37</v>
      </c>
      <c r="Y9" s="2099" t="s">
        <v>38</v>
      </c>
      <c r="Z9" s="1626"/>
      <c r="AA9" s="1627" t="s">
        <v>2</v>
      </c>
      <c r="AB9" s="1628" t="s">
        <v>24</v>
      </c>
      <c r="AC9" s="1594"/>
      <c r="AD9" s="1603"/>
      <c r="AE9" s="1603"/>
      <c r="AF9" s="1603"/>
      <c r="AG9" s="1603"/>
    </row>
    <row r="10" spans="1:33" ht="64.95" customHeight="1">
      <c r="A10" s="3177" t="s">
        <v>316</v>
      </c>
      <c r="B10" s="3170" t="s">
        <v>317</v>
      </c>
      <c r="C10" s="3171" t="s">
        <v>318</v>
      </c>
      <c r="D10" s="3145">
        <v>0.91</v>
      </c>
      <c r="E10" s="3145">
        <v>0.9</v>
      </c>
      <c r="F10" s="1629" t="s">
        <v>319</v>
      </c>
      <c r="G10" s="1630">
        <v>4</v>
      </c>
      <c r="H10" s="1631">
        <v>1</v>
      </c>
      <c r="I10" s="1632">
        <v>1</v>
      </c>
      <c r="J10" s="1632">
        <v>1</v>
      </c>
      <c r="K10" s="1632">
        <v>1</v>
      </c>
      <c r="L10" s="1631"/>
      <c r="M10" s="1631"/>
      <c r="N10" s="1631"/>
      <c r="O10" s="1631"/>
      <c r="P10" s="55">
        <f t="shared" ref="P10:P24" si="0">(SUM(L10:O10)/SUM(H10:K10))</f>
        <v>0</v>
      </c>
      <c r="Q10" s="1633"/>
      <c r="R10" s="1634">
        <v>0</v>
      </c>
      <c r="S10" s="1635">
        <v>0</v>
      </c>
      <c r="T10" s="1635">
        <v>0</v>
      </c>
      <c r="U10" s="1636"/>
      <c r="V10" s="2100"/>
      <c r="W10" s="2101"/>
      <c r="X10" s="2101"/>
      <c r="Y10" s="2102"/>
      <c r="Z10" s="3180"/>
      <c r="AA10" s="1637"/>
      <c r="AB10" s="1638"/>
      <c r="AC10" s="1589"/>
      <c r="AD10" s="1603"/>
      <c r="AE10" s="1603"/>
      <c r="AF10" s="1603"/>
      <c r="AG10" s="1603"/>
    </row>
    <row r="11" spans="1:33" ht="47.55" customHeight="1">
      <c r="A11" s="3178"/>
      <c r="B11" s="3159"/>
      <c r="C11" s="3160"/>
      <c r="D11" s="3146"/>
      <c r="E11" s="3146"/>
      <c r="F11" s="1629" t="s">
        <v>1132</v>
      </c>
      <c r="G11" s="1630">
        <v>50</v>
      </c>
      <c r="H11" s="1632">
        <v>12</v>
      </c>
      <c r="I11" s="1632">
        <v>13</v>
      </c>
      <c r="J11" s="1632">
        <v>13</v>
      </c>
      <c r="K11" s="1632">
        <v>12</v>
      </c>
      <c r="L11" s="1632"/>
      <c r="M11" s="1632"/>
      <c r="N11" s="1632"/>
      <c r="O11" s="1632"/>
      <c r="P11" s="55">
        <f t="shared" si="0"/>
        <v>0</v>
      </c>
      <c r="Q11" s="1639"/>
      <c r="R11" s="1640">
        <v>0</v>
      </c>
      <c r="S11" s="1641">
        <v>0</v>
      </c>
      <c r="T11" s="1641">
        <v>0</v>
      </c>
      <c r="U11" s="1636"/>
      <c r="V11" s="2103"/>
      <c r="W11" s="2104"/>
      <c r="X11" s="2104"/>
      <c r="Y11" s="2105"/>
      <c r="Z11" s="3181"/>
      <c r="AA11" s="1642"/>
      <c r="AB11" s="1643"/>
      <c r="AC11" s="1589"/>
      <c r="AD11" s="1603"/>
      <c r="AE11" s="1603"/>
      <c r="AF11" s="1603"/>
      <c r="AG11" s="1603"/>
    </row>
    <row r="12" spans="1:33" ht="52.5" customHeight="1">
      <c r="A12" s="3178"/>
      <c r="B12" s="3159"/>
      <c r="C12" s="3158"/>
      <c r="D12" s="3147"/>
      <c r="E12" s="3147"/>
      <c r="F12" s="1629" t="s">
        <v>1133</v>
      </c>
      <c r="G12" s="1630">
        <v>2</v>
      </c>
      <c r="H12" s="1632"/>
      <c r="I12" s="1632">
        <v>1</v>
      </c>
      <c r="J12" s="1632"/>
      <c r="K12" s="1632">
        <v>1</v>
      </c>
      <c r="L12" s="1632"/>
      <c r="M12" s="1632"/>
      <c r="N12" s="1632"/>
      <c r="O12" s="1632"/>
      <c r="P12" s="55">
        <f t="shared" si="0"/>
        <v>0</v>
      </c>
      <c r="Q12" s="1644"/>
      <c r="R12" s="1645">
        <v>132000</v>
      </c>
      <c r="S12" s="1646">
        <v>55000</v>
      </c>
      <c r="T12" s="1646">
        <v>77000</v>
      </c>
      <c r="U12" s="1647"/>
      <c r="V12" s="2106"/>
      <c r="W12" s="2104"/>
      <c r="X12" s="2104"/>
      <c r="Y12" s="2105"/>
      <c r="Z12" s="3182"/>
      <c r="AA12" s="1648"/>
      <c r="AB12" s="1649"/>
      <c r="AC12" s="1589"/>
      <c r="AD12" s="1603"/>
      <c r="AE12" s="1603"/>
      <c r="AF12" s="1603"/>
      <c r="AG12" s="1603"/>
    </row>
    <row r="13" spans="1:33" ht="46.5" customHeight="1">
      <c r="A13" s="3178"/>
      <c r="B13" s="3159"/>
      <c r="C13" s="3150" t="s">
        <v>320</v>
      </c>
      <c r="D13" s="3152">
        <v>0.8</v>
      </c>
      <c r="E13" s="3152">
        <v>0.8</v>
      </c>
      <c r="F13" s="1629" t="s">
        <v>1134</v>
      </c>
      <c r="G13" s="1630">
        <v>24</v>
      </c>
      <c r="H13" s="1631">
        <v>6</v>
      </c>
      <c r="I13" s="1632">
        <v>6</v>
      </c>
      <c r="J13" s="1632">
        <v>6</v>
      </c>
      <c r="K13" s="1632">
        <v>6</v>
      </c>
      <c r="L13" s="1632"/>
      <c r="M13" s="1632"/>
      <c r="N13" s="1632"/>
      <c r="O13" s="1632"/>
      <c r="P13" s="55">
        <f t="shared" si="0"/>
        <v>0</v>
      </c>
      <c r="Q13" s="1639"/>
      <c r="R13" s="1640">
        <v>0</v>
      </c>
      <c r="S13" s="1641">
        <v>0</v>
      </c>
      <c r="T13" s="1641">
        <v>0</v>
      </c>
      <c r="U13" s="1636"/>
      <c r="V13" s="2103"/>
      <c r="W13" s="2107"/>
      <c r="X13" s="2107"/>
      <c r="Y13" s="2108"/>
      <c r="Z13" s="1650"/>
      <c r="AA13" s="1642"/>
      <c r="AB13" s="1643"/>
      <c r="AC13" s="1589"/>
      <c r="AD13" s="1603"/>
      <c r="AE13" s="1603"/>
      <c r="AF13" s="1603"/>
      <c r="AG13" s="1603"/>
    </row>
    <row r="14" spans="1:33" ht="45.45" customHeight="1">
      <c r="A14" s="3178"/>
      <c r="B14" s="3157"/>
      <c r="C14" s="3158"/>
      <c r="D14" s="3147"/>
      <c r="E14" s="3147"/>
      <c r="F14" s="1629" t="s">
        <v>1135</v>
      </c>
      <c r="G14" s="1630">
        <v>4</v>
      </c>
      <c r="H14" s="1631">
        <v>1</v>
      </c>
      <c r="I14" s="1632">
        <v>1</v>
      </c>
      <c r="J14" s="1632">
        <v>1</v>
      </c>
      <c r="K14" s="1632">
        <v>1</v>
      </c>
      <c r="L14" s="1632"/>
      <c r="M14" s="1632"/>
      <c r="N14" s="1632"/>
      <c r="O14" s="1632"/>
      <c r="P14" s="55">
        <f t="shared" si="0"/>
        <v>0</v>
      </c>
      <c r="Q14" s="1644"/>
      <c r="R14" s="1645">
        <v>0</v>
      </c>
      <c r="S14" s="1641">
        <v>0</v>
      </c>
      <c r="T14" s="1641">
        <v>0</v>
      </c>
      <c r="U14" s="1647"/>
      <c r="V14" s="2103"/>
      <c r="W14" s="2107"/>
      <c r="X14" s="2107"/>
      <c r="Y14" s="2108"/>
      <c r="Z14" s="1650"/>
      <c r="AA14" s="1648"/>
      <c r="AB14" s="1649"/>
      <c r="AC14" s="1589"/>
      <c r="AD14" s="1603"/>
      <c r="AE14" s="1603"/>
      <c r="AF14" s="1603"/>
      <c r="AG14" s="1603"/>
    </row>
    <row r="15" spans="1:33" ht="52.05" customHeight="1">
      <c r="A15" s="3178"/>
      <c r="B15" s="3148" t="s">
        <v>321</v>
      </c>
      <c r="C15" s="3150" t="s">
        <v>322</v>
      </c>
      <c r="D15" s="3152" t="s">
        <v>323</v>
      </c>
      <c r="E15" s="3152">
        <v>0.7</v>
      </c>
      <c r="F15" s="1629" t="s">
        <v>1136</v>
      </c>
      <c r="G15" s="1630">
        <v>4</v>
      </c>
      <c r="H15" s="1632">
        <v>1</v>
      </c>
      <c r="I15" s="1632">
        <v>1</v>
      </c>
      <c r="J15" s="1632">
        <v>1</v>
      </c>
      <c r="K15" s="1632">
        <v>1</v>
      </c>
      <c r="L15" s="1632"/>
      <c r="M15" s="1632"/>
      <c r="N15" s="1632"/>
      <c r="O15" s="1632"/>
      <c r="P15" s="55">
        <f t="shared" si="0"/>
        <v>0</v>
      </c>
      <c r="Q15" s="1639"/>
      <c r="R15" s="1640">
        <v>0</v>
      </c>
      <c r="S15" s="1641">
        <v>0</v>
      </c>
      <c r="T15" s="1641">
        <v>0</v>
      </c>
      <c r="U15" s="1636"/>
      <c r="V15" s="2103"/>
      <c r="W15" s="2107"/>
      <c r="X15" s="2107"/>
      <c r="Y15" s="2108"/>
      <c r="Z15" s="3183"/>
      <c r="AA15" s="1642"/>
      <c r="AB15" s="1649"/>
      <c r="AC15" s="1589"/>
      <c r="AD15" s="1603"/>
      <c r="AE15" s="1603"/>
      <c r="AF15" s="1603"/>
      <c r="AG15" s="1603"/>
    </row>
    <row r="16" spans="1:33" ht="38.549999999999997" customHeight="1">
      <c r="A16" s="3178"/>
      <c r="B16" s="3159"/>
      <c r="C16" s="3160"/>
      <c r="D16" s="3146"/>
      <c r="E16" s="3146"/>
      <c r="F16" s="1629" t="s">
        <v>324</v>
      </c>
      <c r="G16" s="1630">
        <v>4</v>
      </c>
      <c r="H16" s="1632">
        <v>1</v>
      </c>
      <c r="I16" s="1632">
        <v>1</v>
      </c>
      <c r="J16" s="1632">
        <v>1</v>
      </c>
      <c r="K16" s="1632">
        <v>1</v>
      </c>
      <c r="L16" s="1632"/>
      <c r="M16" s="1632"/>
      <c r="N16" s="1632"/>
      <c r="O16" s="1632"/>
      <c r="P16" s="55">
        <f t="shared" si="0"/>
        <v>0</v>
      </c>
      <c r="Q16" s="1644"/>
      <c r="R16" s="1640">
        <v>0</v>
      </c>
      <c r="S16" s="1641">
        <v>0</v>
      </c>
      <c r="T16" s="1641">
        <v>0</v>
      </c>
      <c r="U16" s="1651"/>
      <c r="V16" s="2103"/>
      <c r="W16" s="2107"/>
      <c r="X16" s="2107"/>
      <c r="Y16" s="2108"/>
      <c r="Z16" s="3184"/>
      <c r="AA16" s="1652"/>
      <c r="AB16" s="1653"/>
      <c r="AC16" s="1589"/>
      <c r="AD16" s="1603"/>
      <c r="AE16" s="1603"/>
      <c r="AF16" s="1603"/>
      <c r="AG16" s="1603"/>
    </row>
    <row r="17" spans="1:33" ht="34.049999999999997" customHeight="1">
      <c r="A17" s="3178"/>
      <c r="B17" s="3159"/>
      <c r="C17" s="3150" t="s">
        <v>325</v>
      </c>
      <c r="D17" s="1630" t="s">
        <v>326</v>
      </c>
      <c r="E17" s="1630">
        <v>52</v>
      </c>
      <c r="F17" s="1629" t="s">
        <v>1137</v>
      </c>
      <c r="G17" s="1630">
        <v>52</v>
      </c>
      <c r="H17" s="1654">
        <v>13</v>
      </c>
      <c r="I17" s="1655">
        <v>13</v>
      </c>
      <c r="J17" s="1656">
        <v>13</v>
      </c>
      <c r="K17" s="1656">
        <v>13</v>
      </c>
      <c r="L17" s="1655"/>
      <c r="M17" s="1655"/>
      <c r="N17" s="1655"/>
      <c r="O17" s="1655"/>
      <c r="P17" s="55">
        <f t="shared" si="0"/>
        <v>0</v>
      </c>
      <c r="Q17" s="1639"/>
      <c r="R17" s="1640">
        <v>0</v>
      </c>
      <c r="S17" s="1641">
        <v>0</v>
      </c>
      <c r="T17" s="1658">
        <v>0</v>
      </c>
      <c r="U17" s="1659"/>
      <c r="V17" s="2109"/>
      <c r="W17" s="2110"/>
      <c r="X17" s="2111"/>
      <c r="Y17" s="2112"/>
      <c r="Z17" s="1660"/>
      <c r="AA17" s="1661"/>
      <c r="AB17" s="1649"/>
      <c r="AC17" s="1589"/>
      <c r="AD17" s="1603"/>
      <c r="AE17" s="1603"/>
      <c r="AF17" s="1603"/>
      <c r="AG17" s="1603"/>
    </row>
    <row r="18" spans="1:33" ht="39.450000000000003" customHeight="1">
      <c r="A18" s="3178"/>
      <c r="B18" s="3157"/>
      <c r="C18" s="3158"/>
      <c r="D18" s="1630" t="s">
        <v>326</v>
      </c>
      <c r="E18" s="1662">
        <v>4</v>
      </c>
      <c r="F18" s="1629" t="s">
        <v>327</v>
      </c>
      <c r="G18" s="1630">
        <v>3</v>
      </c>
      <c r="H18" s="1654"/>
      <c r="I18" s="1655">
        <v>1</v>
      </c>
      <c r="J18" s="1656">
        <v>1</v>
      </c>
      <c r="K18" s="1656">
        <v>1</v>
      </c>
      <c r="L18" s="1655"/>
      <c r="M18" s="1655"/>
      <c r="N18" s="1655"/>
      <c r="O18" s="1655"/>
      <c r="P18" s="55">
        <f t="shared" si="0"/>
        <v>0</v>
      </c>
      <c r="Q18" s="1639"/>
      <c r="R18" s="1663">
        <v>35000</v>
      </c>
      <c r="S18" s="1641">
        <v>0</v>
      </c>
      <c r="T18" s="1658">
        <v>35000</v>
      </c>
      <c r="U18" s="1659"/>
      <c r="V18" s="2113"/>
      <c r="W18" s="2111"/>
      <c r="X18" s="2111"/>
      <c r="Y18" s="2112"/>
      <c r="Z18" s="1660"/>
      <c r="AA18" s="1661"/>
      <c r="AB18" s="1649"/>
      <c r="AC18" s="1589"/>
      <c r="AD18" s="1603"/>
      <c r="AE18" s="1603"/>
      <c r="AF18" s="1603"/>
      <c r="AG18" s="1603"/>
    </row>
    <row r="19" spans="1:33" ht="68.55" customHeight="1">
      <c r="A19" s="3178"/>
      <c r="B19" s="3150" t="s">
        <v>328</v>
      </c>
      <c r="C19" s="3150" t="s">
        <v>329</v>
      </c>
      <c r="D19" s="3152">
        <v>0.83</v>
      </c>
      <c r="E19" s="3152">
        <v>0.9</v>
      </c>
      <c r="F19" s="1629" t="s">
        <v>330</v>
      </c>
      <c r="G19" s="1630">
        <v>4</v>
      </c>
      <c r="H19" s="1654">
        <v>1</v>
      </c>
      <c r="I19" s="1655">
        <v>1</v>
      </c>
      <c r="J19" s="1655">
        <v>1</v>
      </c>
      <c r="K19" s="1655">
        <v>1</v>
      </c>
      <c r="L19" s="1655"/>
      <c r="M19" s="1655"/>
      <c r="N19" s="1655"/>
      <c r="O19" s="1655"/>
      <c r="P19" s="55">
        <f t="shared" si="0"/>
        <v>0</v>
      </c>
      <c r="Q19" s="1639"/>
      <c r="R19" s="1640">
        <v>0</v>
      </c>
      <c r="S19" s="1641">
        <v>0</v>
      </c>
      <c r="T19" s="1641">
        <v>0</v>
      </c>
      <c r="U19" s="1659"/>
      <c r="V19" s="2103"/>
      <c r="W19" s="2107"/>
      <c r="X19" s="2107"/>
      <c r="Y19" s="2108"/>
      <c r="Z19" s="3180"/>
      <c r="AA19" s="1664"/>
      <c r="AB19" s="1643"/>
      <c r="AC19" s="1589"/>
      <c r="AD19" s="1603"/>
      <c r="AE19" s="1603"/>
      <c r="AF19" s="1603"/>
      <c r="AG19" s="1603"/>
    </row>
    <row r="20" spans="1:33" ht="64.05" customHeight="1">
      <c r="A20" s="3178"/>
      <c r="B20" s="3160"/>
      <c r="C20" s="3158"/>
      <c r="D20" s="3147"/>
      <c r="E20" s="3147"/>
      <c r="F20" s="1629" t="s">
        <v>331</v>
      </c>
      <c r="G20" s="1630">
        <v>1</v>
      </c>
      <c r="H20" s="1665"/>
      <c r="I20" s="1665"/>
      <c r="J20" s="1655">
        <v>1</v>
      </c>
      <c r="K20" s="1666"/>
      <c r="L20" s="1655"/>
      <c r="M20" s="1655"/>
      <c r="N20" s="1655"/>
      <c r="O20" s="1655"/>
      <c r="P20" s="55">
        <f t="shared" si="0"/>
        <v>0</v>
      </c>
      <c r="Q20" s="1639"/>
      <c r="R20" s="1640">
        <v>20000</v>
      </c>
      <c r="S20" s="1641">
        <v>0</v>
      </c>
      <c r="T20" s="1641">
        <v>20000</v>
      </c>
      <c r="U20" s="1659"/>
      <c r="V20" s="2106"/>
      <c r="W20" s="2104"/>
      <c r="X20" s="2107"/>
      <c r="Y20" s="2108"/>
      <c r="Z20" s="3182"/>
      <c r="AA20" s="1661"/>
      <c r="AB20" s="1649"/>
      <c r="AC20" s="1589"/>
      <c r="AD20" s="1667"/>
      <c r="AE20" s="1667"/>
      <c r="AF20" s="1667"/>
      <c r="AG20" s="1667"/>
    </row>
    <row r="21" spans="1:33" ht="64.95" customHeight="1">
      <c r="A21" s="3178"/>
      <c r="B21" s="3158"/>
      <c r="C21" s="1740" t="s">
        <v>332</v>
      </c>
      <c r="D21" s="1668">
        <v>0.8</v>
      </c>
      <c r="E21" s="1668">
        <v>0.8</v>
      </c>
      <c r="F21" s="1629" t="s">
        <v>333</v>
      </c>
      <c r="G21" s="1630">
        <v>52</v>
      </c>
      <c r="H21" s="1654">
        <v>13</v>
      </c>
      <c r="I21" s="1655">
        <v>13</v>
      </c>
      <c r="J21" s="1656">
        <v>13</v>
      </c>
      <c r="K21" s="1656">
        <v>13</v>
      </c>
      <c r="L21" s="1655"/>
      <c r="M21" s="1655"/>
      <c r="N21" s="1655"/>
      <c r="O21" s="1655"/>
      <c r="P21" s="55">
        <f t="shared" si="0"/>
        <v>0</v>
      </c>
      <c r="Q21" s="1639"/>
      <c r="R21" s="1640">
        <v>0</v>
      </c>
      <c r="S21" s="1641">
        <v>0</v>
      </c>
      <c r="T21" s="1658">
        <v>0</v>
      </c>
      <c r="U21" s="1659"/>
      <c r="V21" s="2109"/>
      <c r="W21" s="2111"/>
      <c r="X21" s="2111"/>
      <c r="Y21" s="2112"/>
      <c r="Z21" s="1660"/>
      <c r="AA21" s="1661"/>
      <c r="AB21" s="1649"/>
      <c r="AC21" s="1594"/>
      <c r="AD21" s="1667"/>
      <c r="AE21" s="1667"/>
      <c r="AF21" s="1667"/>
      <c r="AG21" s="1667"/>
    </row>
    <row r="22" spans="1:33" ht="58.95" customHeight="1">
      <c r="A22" s="3178"/>
      <c r="B22" s="3185" t="s">
        <v>334</v>
      </c>
      <c r="C22" s="3187" t="s">
        <v>335</v>
      </c>
      <c r="D22" s="3190">
        <v>0.8</v>
      </c>
      <c r="E22" s="3193">
        <v>0.9</v>
      </c>
      <c r="F22" s="1629" t="s">
        <v>1159</v>
      </c>
      <c r="G22" s="1630">
        <v>4</v>
      </c>
      <c r="H22" s="1654">
        <v>1</v>
      </c>
      <c r="I22" s="1655">
        <v>1</v>
      </c>
      <c r="J22" s="1655">
        <v>1</v>
      </c>
      <c r="K22" s="1655">
        <v>1</v>
      </c>
      <c r="L22" s="1655"/>
      <c r="M22" s="1655"/>
      <c r="N22" s="1655"/>
      <c r="O22" s="1655"/>
      <c r="P22" s="55">
        <f t="shared" si="0"/>
        <v>0</v>
      </c>
      <c r="Q22" s="1669"/>
      <c r="R22" s="1640">
        <v>0</v>
      </c>
      <c r="S22" s="1641">
        <v>0</v>
      </c>
      <c r="T22" s="1658">
        <v>0</v>
      </c>
      <c r="U22" s="1636"/>
      <c r="V22" s="2109"/>
      <c r="W22" s="2107"/>
      <c r="X22" s="2107"/>
      <c r="Y22" s="2108"/>
      <c r="Z22" s="1660"/>
      <c r="AA22" s="1661"/>
      <c r="AB22" s="1649"/>
      <c r="AC22" s="1589"/>
      <c r="AD22" s="1603"/>
      <c r="AE22" s="1603"/>
      <c r="AF22" s="1603"/>
      <c r="AG22" s="1603"/>
    </row>
    <row r="23" spans="1:33" ht="54.45" customHeight="1">
      <c r="A23" s="3178"/>
      <c r="B23" s="3186"/>
      <c r="C23" s="3188"/>
      <c r="D23" s="3191"/>
      <c r="E23" s="3194"/>
      <c r="F23" s="1629" t="s">
        <v>1138</v>
      </c>
      <c r="G23" s="1630">
        <v>4</v>
      </c>
      <c r="H23" s="1654">
        <v>1</v>
      </c>
      <c r="I23" s="1655">
        <v>1</v>
      </c>
      <c r="J23" s="1655">
        <v>1</v>
      </c>
      <c r="K23" s="1655">
        <v>1</v>
      </c>
      <c r="L23" s="1655"/>
      <c r="M23" s="1655"/>
      <c r="N23" s="1655"/>
      <c r="O23" s="1655"/>
      <c r="P23" s="55">
        <f t="shared" si="0"/>
        <v>0</v>
      </c>
      <c r="Q23" s="1639"/>
      <c r="R23" s="1663">
        <v>0</v>
      </c>
      <c r="S23" s="1670">
        <v>0</v>
      </c>
      <c r="T23" s="1658">
        <v>0</v>
      </c>
      <c r="U23" s="1636"/>
      <c r="V23" s="2103"/>
      <c r="W23" s="2107"/>
      <c r="X23" s="2107"/>
      <c r="Y23" s="2108"/>
      <c r="Z23" s="1660"/>
      <c r="AA23" s="1661"/>
      <c r="AB23" s="1649"/>
      <c r="AC23" s="1589"/>
      <c r="AD23" s="1603"/>
      <c r="AE23" s="1603"/>
      <c r="AF23" s="1603"/>
      <c r="AG23" s="1603"/>
    </row>
    <row r="24" spans="1:33" ht="49.95" customHeight="1" thickBot="1">
      <c r="A24" s="3179"/>
      <c r="B24" s="3165"/>
      <c r="C24" s="3189"/>
      <c r="D24" s="3192"/>
      <c r="E24" s="3195"/>
      <c r="F24" s="1671" t="s">
        <v>336</v>
      </c>
      <c r="G24" s="1630">
        <v>4</v>
      </c>
      <c r="H24" s="1672">
        <v>1</v>
      </c>
      <c r="I24" s="1656">
        <v>1</v>
      </c>
      <c r="J24" s="1656">
        <v>1</v>
      </c>
      <c r="K24" s="1656">
        <v>1</v>
      </c>
      <c r="L24" s="1656"/>
      <c r="M24" s="1673"/>
      <c r="N24" s="1655"/>
      <c r="O24" s="1655"/>
      <c r="P24" s="55">
        <f t="shared" si="0"/>
        <v>0</v>
      </c>
      <c r="Q24" s="1674"/>
      <c r="R24" s="1675">
        <v>0</v>
      </c>
      <c r="S24" s="1676">
        <v>0</v>
      </c>
      <c r="T24" s="1658">
        <v>0</v>
      </c>
      <c r="U24" s="1677"/>
      <c r="V24" s="2114"/>
      <c r="W24" s="2115"/>
      <c r="X24" s="2116"/>
      <c r="Y24" s="2117"/>
      <c r="Z24" s="1678"/>
      <c r="AA24" s="1664"/>
      <c r="AB24" s="1679"/>
      <c r="AC24" s="1589"/>
      <c r="AD24" s="1603"/>
      <c r="AE24" s="1603"/>
      <c r="AF24" s="1603"/>
      <c r="AG24" s="1603"/>
    </row>
    <row r="25" spans="1:33" ht="15" customHeight="1" thickBot="1">
      <c r="A25" s="1680"/>
      <c r="B25" s="1681"/>
      <c r="C25" s="1969"/>
      <c r="D25" s="1682"/>
      <c r="E25" s="1682"/>
      <c r="F25" s="1683"/>
      <c r="G25" s="1684"/>
      <c r="H25" s="1685"/>
      <c r="I25" s="1686"/>
      <c r="J25" s="1686"/>
      <c r="K25" s="1685"/>
      <c r="L25" s="1686"/>
      <c r="M25" s="1687"/>
      <c r="N25" s="1686"/>
      <c r="O25" s="1685"/>
      <c r="P25" s="1688"/>
      <c r="Q25" s="1689"/>
      <c r="R25" s="1690"/>
      <c r="S25" s="1690"/>
      <c r="T25" s="1691"/>
      <c r="U25" s="1692"/>
      <c r="V25" s="2118"/>
      <c r="W25" s="2118"/>
      <c r="X25" s="2119"/>
      <c r="Y25" s="2120"/>
      <c r="Z25" s="1693"/>
      <c r="AA25" s="1690"/>
      <c r="AB25" s="1691"/>
      <c r="AC25" s="1589"/>
      <c r="AD25" s="1603"/>
      <c r="AE25" s="1603"/>
      <c r="AF25" s="1603"/>
      <c r="AG25" s="1603"/>
    </row>
    <row r="26" spans="1:33" ht="64.95" customHeight="1">
      <c r="A26" s="3168" t="s">
        <v>337</v>
      </c>
      <c r="B26" s="3170" t="s">
        <v>338</v>
      </c>
      <c r="C26" s="3171" t="s">
        <v>339</v>
      </c>
      <c r="D26" s="3145">
        <v>0.4</v>
      </c>
      <c r="E26" s="3145">
        <v>0.6</v>
      </c>
      <c r="F26" s="1695" t="s">
        <v>1139</v>
      </c>
      <c r="G26" s="1662">
        <v>2</v>
      </c>
      <c r="H26" s="1696"/>
      <c r="I26" s="1697">
        <v>1</v>
      </c>
      <c r="J26" s="1697"/>
      <c r="K26" s="1698">
        <v>1</v>
      </c>
      <c r="L26" s="1697"/>
      <c r="M26" s="1697"/>
      <c r="N26" s="1697"/>
      <c r="O26" s="1698"/>
      <c r="P26" s="55">
        <f t="shared" ref="P26:P46" si="1">(SUM(L26:O26)/SUM(H26:K26))</f>
        <v>0</v>
      </c>
      <c r="Q26" s="1699"/>
      <c r="R26" s="1700">
        <v>0</v>
      </c>
      <c r="S26" s="1701">
        <v>0</v>
      </c>
      <c r="T26" s="1702">
        <v>0</v>
      </c>
      <c r="U26" s="1703"/>
      <c r="V26" s="2121"/>
      <c r="W26" s="2122"/>
      <c r="X26" s="2123"/>
      <c r="Y26" s="2124"/>
      <c r="Z26" s="1704"/>
      <c r="AA26" s="1611"/>
      <c r="AB26" s="1705"/>
      <c r="AC26" s="1589"/>
      <c r="AD26" s="1603"/>
      <c r="AE26" s="1603"/>
      <c r="AF26" s="1603"/>
      <c r="AG26" s="1603"/>
    </row>
    <row r="27" spans="1:33" ht="43.05" customHeight="1">
      <c r="A27" s="3169"/>
      <c r="B27" s="3159"/>
      <c r="C27" s="3160"/>
      <c r="D27" s="3146"/>
      <c r="E27" s="3146"/>
      <c r="F27" s="1695" t="s">
        <v>340</v>
      </c>
      <c r="G27" s="1630">
        <v>4</v>
      </c>
      <c r="H27" s="1654">
        <v>1</v>
      </c>
      <c r="I27" s="1655">
        <v>1</v>
      </c>
      <c r="J27" s="1655">
        <v>1</v>
      </c>
      <c r="K27" s="1655">
        <v>1</v>
      </c>
      <c r="L27" s="1655"/>
      <c r="M27" s="1655"/>
      <c r="N27" s="1655"/>
      <c r="O27" s="1655"/>
      <c r="P27" s="55">
        <f t="shared" si="1"/>
        <v>0</v>
      </c>
      <c r="Q27" s="1706"/>
      <c r="R27" s="1707">
        <v>0</v>
      </c>
      <c r="S27" s="1708">
        <v>0</v>
      </c>
      <c r="T27" s="1709">
        <v>0</v>
      </c>
      <c r="U27" s="1636"/>
      <c r="V27" s="2103"/>
      <c r="W27" s="2110"/>
      <c r="X27" s="2107"/>
      <c r="Y27" s="2108"/>
      <c r="Z27" s="1660"/>
      <c r="AA27" s="1661"/>
      <c r="AB27" s="1649"/>
      <c r="AC27" s="1589"/>
      <c r="AD27" s="1603"/>
      <c r="AE27" s="1603"/>
      <c r="AF27" s="1603"/>
      <c r="AG27" s="1603"/>
    </row>
    <row r="28" spans="1:33" ht="49.5" customHeight="1">
      <c r="A28" s="3169"/>
      <c r="B28" s="3159"/>
      <c r="C28" s="3158"/>
      <c r="D28" s="3147"/>
      <c r="E28" s="3147"/>
      <c r="F28" s="1695" t="s">
        <v>341</v>
      </c>
      <c r="G28" s="1630">
        <v>2</v>
      </c>
      <c r="H28" s="1654">
        <v>1</v>
      </c>
      <c r="I28" s="1655"/>
      <c r="J28" s="1655">
        <v>1</v>
      </c>
      <c r="K28" s="1655"/>
      <c r="L28" s="1655"/>
      <c r="M28" s="1655"/>
      <c r="N28" s="1655"/>
      <c r="O28" s="1655"/>
      <c r="P28" s="55">
        <f t="shared" si="1"/>
        <v>0</v>
      </c>
      <c r="Q28" s="1639"/>
      <c r="R28" s="1707">
        <v>50000</v>
      </c>
      <c r="S28" s="1708">
        <v>0</v>
      </c>
      <c r="T28" s="1709">
        <v>50000</v>
      </c>
      <c r="U28" s="1636"/>
      <c r="V28" s="2106"/>
      <c r="W28" s="2110"/>
      <c r="X28" s="2107"/>
      <c r="Y28" s="2108"/>
      <c r="Z28" s="1660"/>
      <c r="AA28" s="1661"/>
      <c r="AB28" s="1649"/>
      <c r="AC28" s="1589"/>
      <c r="AD28" s="1603"/>
      <c r="AE28" s="1603"/>
      <c r="AF28" s="1603"/>
      <c r="AG28" s="1603"/>
    </row>
    <row r="29" spans="1:33" ht="43.05" customHeight="1">
      <c r="A29" s="3169"/>
      <c r="B29" s="3159"/>
      <c r="C29" s="3150" t="s">
        <v>342</v>
      </c>
      <c r="D29" s="3152" t="s">
        <v>323</v>
      </c>
      <c r="E29" s="3152">
        <v>0.6</v>
      </c>
      <c r="F29" s="1695" t="s">
        <v>343</v>
      </c>
      <c r="G29" s="1630" t="s">
        <v>344</v>
      </c>
      <c r="H29" s="1654"/>
      <c r="I29" s="1655"/>
      <c r="J29" s="1655"/>
      <c r="K29" s="1655">
        <v>6</v>
      </c>
      <c r="L29" s="1655"/>
      <c r="M29" s="1655"/>
      <c r="N29" s="1655"/>
      <c r="O29" s="1655"/>
      <c r="P29" s="55">
        <f t="shared" si="1"/>
        <v>0</v>
      </c>
      <c r="Q29" s="1639"/>
      <c r="R29" s="1711">
        <v>0</v>
      </c>
      <c r="S29" s="1712">
        <v>0</v>
      </c>
      <c r="T29" s="1709">
        <v>0</v>
      </c>
      <c r="U29" s="1636"/>
      <c r="V29" s="2125"/>
      <c r="W29" s="2126"/>
      <c r="X29" s="2127"/>
      <c r="Y29" s="2128"/>
      <c r="Z29" s="1713"/>
      <c r="AA29" s="1714"/>
      <c r="AB29" s="1705"/>
      <c r="AC29" s="1589"/>
    </row>
    <row r="30" spans="1:33" ht="43.05" customHeight="1">
      <c r="A30" s="3169"/>
      <c r="B30" s="3159"/>
      <c r="C30" s="3160"/>
      <c r="D30" s="3146"/>
      <c r="E30" s="3146"/>
      <c r="F30" s="1695" t="s">
        <v>345</v>
      </c>
      <c r="G30" s="1630">
        <v>52</v>
      </c>
      <c r="H30" s="1654">
        <v>13</v>
      </c>
      <c r="I30" s="1655">
        <v>13</v>
      </c>
      <c r="J30" s="1655">
        <v>13</v>
      </c>
      <c r="K30" s="1655">
        <v>13</v>
      </c>
      <c r="L30" s="1655"/>
      <c r="M30" s="1655"/>
      <c r="N30" s="1655"/>
      <c r="O30" s="1655"/>
      <c r="P30" s="55">
        <f t="shared" si="1"/>
        <v>0</v>
      </c>
      <c r="Q30" s="1639"/>
      <c r="R30" s="1711">
        <v>0</v>
      </c>
      <c r="S30" s="1715">
        <v>0</v>
      </c>
      <c r="T30" s="1716">
        <v>0</v>
      </c>
      <c r="U30" s="1717"/>
      <c r="V30" s="2129"/>
      <c r="W30" s="2127"/>
      <c r="X30" s="2127"/>
      <c r="Y30" s="2128"/>
      <c r="Z30" s="1713"/>
      <c r="AA30" s="1714"/>
      <c r="AB30" s="1705"/>
      <c r="AC30" s="1589"/>
      <c r="AD30" s="1603"/>
      <c r="AE30" s="1603"/>
      <c r="AF30" s="1603"/>
      <c r="AG30" s="1603"/>
    </row>
    <row r="31" spans="1:33" ht="48.45" customHeight="1">
      <c r="A31" s="3169"/>
      <c r="B31" s="3159"/>
      <c r="C31" s="3150" t="s">
        <v>346</v>
      </c>
      <c r="D31" s="3152" t="s">
        <v>323</v>
      </c>
      <c r="E31" s="3152">
        <v>0.6</v>
      </c>
      <c r="F31" s="1695" t="s">
        <v>347</v>
      </c>
      <c r="G31" s="1630" t="s">
        <v>348</v>
      </c>
      <c r="H31" s="1654"/>
      <c r="I31" s="1655"/>
      <c r="J31" s="1655"/>
      <c r="K31" s="1655">
        <v>3</v>
      </c>
      <c r="L31" s="1655"/>
      <c r="M31" s="1655"/>
      <c r="N31" s="1655"/>
      <c r="O31" s="1655"/>
      <c r="P31" s="55">
        <f t="shared" si="1"/>
        <v>0</v>
      </c>
      <c r="Q31" s="1639"/>
      <c r="R31" s="1711">
        <v>0</v>
      </c>
      <c r="S31" s="1712">
        <v>0</v>
      </c>
      <c r="T31" s="1716">
        <v>0</v>
      </c>
      <c r="U31" s="1610"/>
      <c r="V31" s="2125"/>
      <c r="W31" s="2126"/>
      <c r="X31" s="2127"/>
      <c r="Y31" s="2128"/>
      <c r="Z31" s="1713"/>
      <c r="AA31" s="1714"/>
      <c r="AB31" s="1705"/>
      <c r="AC31" s="1589"/>
      <c r="AD31" s="1603"/>
      <c r="AE31" s="1603"/>
      <c r="AF31" s="1603"/>
      <c r="AG31" s="1603"/>
    </row>
    <row r="32" spans="1:33" ht="48.45" customHeight="1">
      <c r="A32" s="3169"/>
      <c r="B32" s="3159"/>
      <c r="C32" s="3160"/>
      <c r="D32" s="3146"/>
      <c r="E32" s="3146"/>
      <c r="F32" s="1695" t="s">
        <v>349</v>
      </c>
      <c r="G32" s="1630">
        <v>12</v>
      </c>
      <c r="H32" s="1654">
        <v>3</v>
      </c>
      <c r="I32" s="1655">
        <v>3</v>
      </c>
      <c r="J32" s="1655">
        <v>3</v>
      </c>
      <c r="K32" s="1655">
        <v>3</v>
      </c>
      <c r="L32" s="1655"/>
      <c r="M32" s="1655"/>
      <c r="N32" s="1655"/>
      <c r="O32" s="1655"/>
      <c r="P32" s="55">
        <f t="shared" si="1"/>
        <v>0</v>
      </c>
      <c r="Q32" s="1639"/>
      <c r="R32" s="1718">
        <v>0</v>
      </c>
      <c r="S32" s="1719">
        <v>0</v>
      </c>
      <c r="T32" s="1709">
        <v>0</v>
      </c>
      <c r="U32" s="1636"/>
      <c r="V32" s="2129"/>
      <c r="W32" s="2127"/>
      <c r="X32" s="2127"/>
      <c r="Y32" s="2128"/>
      <c r="Z32" s="1713"/>
      <c r="AA32" s="1714"/>
      <c r="AB32" s="1705"/>
      <c r="AC32" s="1589"/>
      <c r="AD32" s="1603"/>
      <c r="AE32" s="1603"/>
      <c r="AF32" s="1603"/>
      <c r="AG32" s="1603"/>
    </row>
    <row r="33" spans="1:33" ht="48.45" customHeight="1">
      <c r="A33" s="3169"/>
      <c r="B33" s="3159"/>
      <c r="C33" s="3160"/>
      <c r="D33" s="3146"/>
      <c r="E33" s="3146"/>
      <c r="F33" s="1695" t="s">
        <v>350</v>
      </c>
      <c r="G33" s="1630">
        <v>3</v>
      </c>
      <c r="H33" s="1654"/>
      <c r="I33" s="1655">
        <v>1</v>
      </c>
      <c r="J33" s="1655">
        <v>1</v>
      </c>
      <c r="K33" s="1655">
        <v>1</v>
      </c>
      <c r="L33" s="1655"/>
      <c r="M33" s="1655"/>
      <c r="N33" s="1655"/>
      <c r="O33" s="1655"/>
      <c r="P33" s="55">
        <f t="shared" si="1"/>
        <v>0</v>
      </c>
      <c r="Q33" s="1639"/>
      <c r="R33" s="1711">
        <v>0</v>
      </c>
      <c r="S33" s="1719">
        <v>0</v>
      </c>
      <c r="T33" s="1709">
        <v>0</v>
      </c>
      <c r="U33" s="1636"/>
      <c r="V33" s="2125"/>
      <c r="W33" s="2126"/>
      <c r="X33" s="2127"/>
      <c r="Y33" s="2128"/>
      <c r="Z33" s="1713"/>
      <c r="AA33" s="1714"/>
      <c r="AB33" s="1705"/>
      <c r="AC33" s="1589"/>
      <c r="AD33" s="1603"/>
      <c r="AE33" s="1603"/>
      <c r="AF33" s="1603"/>
      <c r="AG33" s="1603"/>
    </row>
    <row r="34" spans="1:33" ht="48.45" customHeight="1">
      <c r="A34" s="3169"/>
      <c r="B34" s="3159"/>
      <c r="C34" s="3150" t="s">
        <v>351</v>
      </c>
      <c r="D34" s="3152" t="s">
        <v>323</v>
      </c>
      <c r="E34" s="3152">
        <v>0.55000000000000004</v>
      </c>
      <c r="F34" s="1695" t="s">
        <v>352</v>
      </c>
      <c r="G34" s="1630">
        <v>2</v>
      </c>
      <c r="H34" s="1720"/>
      <c r="I34" s="1655">
        <v>1</v>
      </c>
      <c r="J34" s="1655"/>
      <c r="K34" s="1655">
        <v>1</v>
      </c>
      <c r="L34" s="1655"/>
      <c r="M34" s="1655"/>
      <c r="N34" s="1655"/>
      <c r="O34" s="1655"/>
      <c r="P34" s="55">
        <f t="shared" si="1"/>
        <v>0</v>
      </c>
      <c r="Q34" s="1706"/>
      <c r="R34" s="1711">
        <v>16000</v>
      </c>
      <c r="S34" s="1719">
        <v>0</v>
      </c>
      <c r="T34" s="1709">
        <v>16000</v>
      </c>
      <c r="U34" s="1636"/>
      <c r="V34" s="2125"/>
      <c r="W34" s="2122"/>
      <c r="X34" s="2127"/>
      <c r="Y34" s="2128"/>
      <c r="Z34" s="1713"/>
      <c r="AA34" s="1714"/>
      <c r="AB34" s="1705"/>
      <c r="AC34" s="1594"/>
      <c r="AD34" s="1603"/>
      <c r="AE34" s="1603"/>
      <c r="AF34" s="1603"/>
      <c r="AG34" s="1603"/>
    </row>
    <row r="35" spans="1:33" ht="48.45" customHeight="1">
      <c r="A35" s="3169"/>
      <c r="B35" s="3157"/>
      <c r="C35" s="3158"/>
      <c r="D35" s="3147"/>
      <c r="E35" s="3147"/>
      <c r="F35" s="1695" t="s">
        <v>353</v>
      </c>
      <c r="G35" s="1630">
        <v>2</v>
      </c>
      <c r="H35" s="1720"/>
      <c r="I35" s="1655">
        <v>1</v>
      </c>
      <c r="J35" s="1655"/>
      <c r="K35" s="1655">
        <v>1</v>
      </c>
      <c r="L35" s="1655"/>
      <c r="M35" s="1655"/>
      <c r="N35" s="1655"/>
      <c r="O35" s="1655"/>
      <c r="P35" s="55">
        <f t="shared" si="1"/>
        <v>0</v>
      </c>
      <c r="Q35" s="1639"/>
      <c r="R35" s="1711">
        <v>50000</v>
      </c>
      <c r="S35" s="1712">
        <v>0</v>
      </c>
      <c r="T35" s="1716">
        <v>50000</v>
      </c>
      <c r="U35" s="1610"/>
      <c r="V35" s="2125"/>
      <c r="W35" s="2122"/>
      <c r="X35" s="2127"/>
      <c r="Y35" s="2128"/>
      <c r="Z35" s="1713"/>
      <c r="AA35" s="1714"/>
      <c r="AB35" s="1705"/>
      <c r="AC35" s="1594"/>
      <c r="AD35" s="1603"/>
      <c r="AE35" s="1603"/>
      <c r="AF35" s="1603"/>
      <c r="AG35" s="1603"/>
    </row>
    <row r="36" spans="1:33" ht="48" customHeight="1">
      <c r="A36" s="3169"/>
      <c r="B36" s="3150" t="s">
        <v>354</v>
      </c>
      <c r="C36" s="3150" t="s">
        <v>355</v>
      </c>
      <c r="D36" s="3152" t="s">
        <v>323</v>
      </c>
      <c r="E36" s="3152">
        <v>0.4</v>
      </c>
      <c r="F36" s="1721" t="s">
        <v>356</v>
      </c>
      <c r="G36" s="1630">
        <v>1</v>
      </c>
      <c r="H36" s="1720"/>
      <c r="I36" s="1655"/>
      <c r="J36" s="1655">
        <v>1</v>
      </c>
      <c r="K36" s="1655"/>
      <c r="L36" s="1655"/>
      <c r="M36" s="1655"/>
      <c r="N36" s="1655"/>
      <c r="O36" s="1655"/>
      <c r="P36" s="55">
        <f t="shared" si="1"/>
        <v>0</v>
      </c>
      <c r="Q36" s="1722"/>
      <c r="R36" s="1723">
        <v>150000</v>
      </c>
      <c r="S36" s="1724">
        <v>100000</v>
      </c>
      <c r="T36" s="1725">
        <v>50000</v>
      </c>
      <c r="U36" s="1726"/>
      <c r="V36" s="2113"/>
      <c r="W36" s="2130"/>
      <c r="X36" s="2110"/>
      <c r="Y36" s="2131"/>
      <c r="Z36" s="1660"/>
      <c r="AA36" s="1727"/>
      <c r="AB36" s="1728"/>
      <c r="AC36" s="1589"/>
      <c r="AD36" s="1603"/>
      <c r="AE36" s="1603"/>
      <c r="AF36" s="1603"/>
      <c r="AG36" s="1603"/>
    </row>
    <row r="37" spans="1:33" ht="48" customHeight="1">
      <c r="A37" s="3169"/>
      <c r="B37" s="3160"/>
      <c r="C37" s="3158"/>
      <c r="D37" s="3147"/>
      <c r="E37" s="3147"/>
      <c r="F37" s="1721" t="s">
        <v>357</v>
      </c>
      <c r="G37" s="1630">
        <v>1</v>
      </c>
      <c r="H37" s="1720"/>
      <c r="I37" s="1655"/>
      <c r="J37" s="1655">
        <v>1</v>
      </c>
      <c r="K37" s="1655"/>
      <c r="L37" s="1655"/>
      <c r="M37" s="1655"/>
      <c r="N37" s="1655"/>
      <c r="O37" s="1655"/>
      <c r="P37" s="55">
        <f t="shared" si="1"/>
        <v>0</v>
      </c>
      <c r="Q37" s="1729"/>
      <c r="R37" s="1730">
        <v>0</v>
      </c>
      <c r="S37" s="1731">
        <v>0</v>
      </c>
      <c r="T37" s="1732">
        <v>0</v>
      </c>
      <c r="U37" s="1726"/>
      <c r="V37" s="2132"/>
      <c r="W37" s="2130"/>
      <c r="X37" s="2110"/>
      <c r="Y37" s="2131"/>
      <c r="Z37" s="1660"/>
      <c r="AA37" s="1733"/>
      <c r="AB37" s="1734"/>
      <c r="AC37" s="1589"/>
    </row>
    <row r="38" spans="1:33" ht="48" customHeight="1">
      <c r="A38" s="3169"/>
      <c r="B38" s="3158"/>
      <c r="C38" s="1970" t="s">
        <v>358</v>
      </c>
      <c r="D38" s="1735" t="s">
        <v>323</v>
      </c>
      <c r="E38" s="1735">
        <v>0.4</v>
      </c>
      <c r="F38" s="1721" t="s">
        <v>359</v>
      </c>
      <c r="G38" s="1630">
        <v>2</v>
      </c>
      <c r="H38" s="1720"/>
      <c r="I38" s="1655">
        <v>1</v>
      </c>
      <c r="J38" s="1655"/>
      <c r="K38" s="1655">
        <v>1</v>
      </c>
      <c r="L38" s="1655"/>
      <c r="M38" s="1655"/>
      <c r="N38" s="1655"/>
      <c r="O38" s="1655"/>
      <c r="P38" s="55">
        <f t="shared" si="1"/>
        <v>0</v>
      </c>
      <c r="Q38" s="1729"/>
      <c r="R38" s="1736">
        <v>0</v>
      </c>
      <c r="S38" s="1737">
        <v>0</v>
      </c>
      <c r="T38" s="1738">
        <v>0</v>
      </c>
      <c r="U38" s="1726"/>
      <c r="V38" s="2132"/>
      <c r="W38" s="2111"/>
      <c r="X38" s="2111"/>
      <c r="Y38" s="2112"/>
      <c r="Z38" s="1660"/>
      <c r="AA38" s="1733"/>
      <c r="AB38" s="1734"/>
      <c r="AC38" s="1594"/>
    </row>
    <row r="39" spans="1:33" ht="48" customHeight="1">
      <c r="A39" s="3169"/>
      <c r="B39" s="3150" t="s">
        <v>360</v>
      </c>
      <c r="C39" s="1970" t="s">
        <v>361</v>
      </c>
      <c r="D39" s="1630">
        <v>5</v>
      </c>
      <c r="E39" s="1630">
        <v>6</v>
      </c>
      <c r="F39" s="1721" t="s">
        <v>362</v>
      </c>
      <c r="G39" s="1630">
        <v>4</v>
      </c>
      <c r="H39" s="1654">
        <v>1</v>
      </c>
      <c r="I39" s="1655">
        <v>1</v>
      </c>
      <c r="J39" s="1655">
        <v>1</v>
      </c>
      <c r="K39" s="1655">
        <v>1</v>
      </c>
      <c r="L39" s="1655"/>
      <c r="M39" s="1655"/>
      <c r="N39" s="1655"/>
      <c r="O39" s="1655"/>
      <c r="P39" s="55">
        <f t="shared" si="1"/>
        <v>0</v>
      </c>
      <c r="Q39" s="1636"/>
      <c r="R39" s="1730">
        <v>30000</v>
      </c>
      <c r="S39" s="1724">
        <v>0</v>
      </c>
      <c r="T39" s="1725">
        <v>30000</v>
      </c>
      <c r="U39" s="1659"/>
      <c r="V39" s="2113"/>
      <c r="W39" s="2130"/>
      <c r="X39" s="2111"/>
      <c r="Y39" s="2112"/>
      <c r="Z39" s="1660"/>
      <c r="AA39" s="1661"/>
      <c r="AB39" s="1649"/>
      <c r="AC39" s="1589"/>
    </row>
    <row r="40" spans="1:33" ht="48" customHeight="1">
      <c r="A40" s="3169"/>
      <c r="B40" s="3160"/>
      <c r="C40" s="1970" t="s">
        <v>363</v>
      </c>
      <c r="D40" s="1735">
        <v>0.73</v>
      </c>
      <c r="E40" s="1735">
        <v>0.8</v>
      </c>
      <c r="F40" s="1721" t="s">
        <v>364</v>
      </c>
      <c r="G40" s="1630">
        <v>4</v>
      </c>
      <c r="H40" s="1654">
        <v>1</v>
      </c>
      <c r="I40" s="1655">
        <v>1</v>
      </c>
      <c r="J40" s="1655">
        <v>1</v>
      </c>
      <c r="K40" s="1655">
        <v>1</v>
      </c>
      <c r="L40" s="1655"/>
      <c r="M40" s="1655"/>
      <c r="N40" s="1655"/>
      <c r="O40" s="1655"/>
      <c r="P40" s="55">
        <f t="shared" si="1"/>
        <v>0</v>
      </c>
      <c r="Q40" s="1636"/>
      <c r="R40" s="1730">
        <v>0</v>
      </c>
      <c r="S40" s="1731">
        <v>0</v>
      </c>
      <c r="T40" s="1739">
        <v>0</v>
      </c>
      <c r="U40" s="1659"/>
      <c r="V40" s="2113"/>
      <c r="W40" s="2130"/>
      <c r="X40" s="2111"/>
      <c r="Y40" s="2112"/>
      <c r="Z40" s="1660"/>
      <c r="AA40" s="1661"/>
      <c r="AB40" s="1649"/>
      <c r="AC40" s="1589"/>
    </row>
    <row r="41" spans="1:33" ht="67.05" customHeight="1">
      <c r="A41" s="3169"/>
      <c r="B41" s="3150" t="s">
        <v>365</v>
      </c>
      <c r="C41" s="1740" t="s">
        <v>366</v>
      </c>
      <c r="D41" s="1735" t="s">
        <v>323</v>
      </c>
      <c r="E41" s="1735">
        <v>0.9</v>
      </c>
      <c r="F41" s="1740" t="s">
        <v>367</v>
      </c>
      <c r="G41" s="1630">
        <v>5</v>
      </c>
      <c r="H41" s="1654"/>
      <c r="I41" s="1655"/>
      <c r="J41" s="1655"/>
      <c r="K41" s="1655">
        <v>5</v>
      </c>
      <c r="L41" s="1655"/>
      <c r="M41" s="1655"/>
      <c r="N41" s="1655"/>
      <c r="O41" s="1655"/>
      <c r="P41" s="55">
        <f t="shared" si="1"/>
        <v>0</v>
      </c>
      <c r="Q41" s="1636"/>
      <c r="R41" s="1730">
        <v>0</v>
      </c>
      <c r="S41" s="1731">
        <v>0</v>
      </c>
      <c r="T41" s="1725">
        <v>0</v>
      </c>
      <c r="U41" s="1659"/>
      <c r="V41" s="2132"/>
      <c r="W41" s="2130"/>
      <c r="X41" s="2111"/>
      <c r="Y41" s="2112"/>
      <c r="Z41" s="1660"/>
      <c r="AA41" s="1661"/>
      <c r="AB41" s="1649"/>
      <c r="AC41" s="1589"/>
    </row>
    <row r="42" spans="1:33" ht="47.55" customHeight="1">
      <c r="A42" s="3169"/>
      <c r="B42" s="3160"/>
      <c r="C42" s="1740" t="s">
        <v>368</v>
      </c>
      <c r="D42" s="1735" t="s">
        <v>323</v>
      </c>
      <c r="E42" s="1735">
        <v>0.6</v>
      </c>
      <c r="F42" s="1740" t="s">
        <v>369</v>
      </c>
      <c r="G42" s="1630">
        <v>3</v>
      </c>
      <c r="H42" s="1654"/>
      <c r="I42" s="1655">
        <v>1</v>
      </c>
      <c r="J42" s="1655">
        <v>1</v>
      </c>
      <c r="K42" s="1655">
        <v>1</v>
      </c>
      <c r="L42" s="1655"/>
      <c r="M42" s="1655"/>
      <c r="N42" s="1655"/>
      <c r="O42" s="1655"/>
      <c r="P42" s="55">
        <f t="shared" si="1"/>
        <v>0</v>
      </c>
      <c r="Q42" s="1636"/>
      <c r="R42" s="1730">
        <v>293000</v>
      </c>
      <c r="S42" s="1731">
        <v>165000</v>
      </c>
      <c r="T42" s="1739">
        <v>128000</v>
      </c>
      <c r="U42" s="1659"/>
      <c r="V42" s="2113"/>
      <c r="W42" s="2130"/>
      <c r="X42" s="2111"/>
      <c r="Y42" s="2112"/>
      <c r="Z42" s="1660"/>
      <c r="AA42" s="1661"/>
      <c r="AB42" s="1649"/>
      <c r="AC42" s="1589"/>
    </row>
    <row r="43" spans="1:33" ht="43.5" customHeight="1">
      <c r="A43" s="3169"/>
      <c r="B43" s="3160"/>
      <c r="C43" s="1740" t="s">
        <v>370</v>
      </c>
      <c r="D43" s="1735" t="s">
        <v>323</v>
      </c>
      <c r="E43" s="1735">
        <v>0.6</v>
      </c>
      <c r="F43" s="1740" t="s">
        <v>371</v>
      </c>
      <c r="G43" s="1630">
        <v>4</v>
      </c>
      <c r="H43" s="1654">
        <v>1</v>
      </c>
      <c r="I43" s="1655">
        <v>1</v>
      </c>
      <c r="J43" s="1655">
        <v>1</v>
      </c>
      <c r="K43" s="1655">
        <v>1</v>
      </c>
      <c r="L43" s="1655"/>
      <c r="M43" s="1655"/>
      <c r="N43" s="1655"/>
      <c r="O43" s="1655"/>
      <c r="P43" s="55">
        <f t="shared" si="1"/>
        <v>0</v>
      </c>
      <c r="Q43" s="1636"/>
      <c r="R43" s="1730">
        <v>125000</v>
      </c>
      <c r="S43" s="1731">
        <v>65000</v>
      </c>
      <c r="T43" s="1739">
        <v>60000</v>
      </c>
      <c r="U43" s="1659"/>
      <c r="V43" s="2109"/>
      <c r="W43" s="2130"/>
      <c r="X43" s="2111"/>
      <c r="Y43" s="2112"/>
      <c r="Z43" s="1660"/>
      <c r="AA43" s="1661"/>
      <c r="AB43" s="1649"/>
      <c r="AC43" s="1589"/>
    </row>
    <row r="44" spans="1:33" ht="46.95" customHeight="1">
      <c r="A44" s="3169"/>
      <c r="B44" s="3160"/>
      <c r="C44" s="1740" t="s">
        <v>372</v>
      </c>
      <c r="D44" s="1735" t="s">
        <v>323</v>
      </c>
      <c r="E44" s="1735">
        <v>0.6</v>
      </c>
      <c r="F44" s="1740" t="s">
        <v>373</v>
      </c>
      <c r="G44" s="1630">
        <v>4</v>
      </c>
      <c r="H44" s="1654">
        <v>1</v>
      </c>
      <c r="I44" s="1655">
        <v>1</v>
      </c>
      <c r="J44" s="1655">
        <v>1</v>
      </c>
      <c r="K44" s="1655">
        <v>1</v>
      </c>
      <c r="L44" s="1655"/>
      <c r="M44" s="1655"/>
      <c r="N44" s="1655"/>
      <c r="O44" s="1655"/>
      <c r="P44" s="55">
        <f t="shared" si="1"/>
        <v>0</v>
      </c>
      <c r="Q44" s="1636"/>
      <c r="R44" s="1741">
        <v>170000</v>
      </c>
      <c r="S44" s="1724">
        <v>32000</v>
      </c>
      <c r="T44" s="1725">
        <v>138000</v>
      </c>
      <c r="U44" s="1659"/>
      <c r="V44" s="2109"/>
      <c r="W44" s="2130"/>
      <c r="X44" s="2111"/>
      <c r="Y44" s="2112"/>
      <c r="Z44" s="1660"/>
      <c r="AA44" s="1661"/>
      <c r="AB44" s="1649"/>
      <c r="AC44" s="1589"/>
    </row>
    <row r="45" spans="1:33" ht="49.95" customHeight="1">
      <c r="A45" s="3169"/>
      <c r="B45" s="3160"/>
      <c r="C45" s="1740" t="s">
        <v>374</v>
      </c>
      <c r="D45" s="1735" t="s">
        <v>323</v>
      </c>
      <c r="E45" s="1735">
        <v>0.6</v>
      </c>
      <c r="F45" s="1740" t="s">
        <v>375</v>
      </c>
      <c r="G45" s="1630">
        <v>4</v>
      </c>
      <c r="H45" s="1654">
        <v>1</v>
      </c>
      <c r="I45" s="1655">
        <v>1</v>
      </c>
      <c r="J45" s="1655">
        <v>1</v>
      </c>
      <c r="K45" s="1655">
        <v>1</v>
      </c>
      <c r="L45" s="1655"/>
      <c r="M45" s="1655"/>
      <c r="N45" s="1655"/>
      <c r="O45" s="1655"/>
      <c r="P45" s="55">
        <f t="shared" si="1"/>
        <v>0</v>
      </c>
      <c r="Q45" s="1636"/>
      <c r="R45" s="1742">
        <v>160000</v>
      </c>
      <c r="S45" s="1742">
        <v>30000</v>
      </c>
      <c r="T45" s="1743">
        <v>130000</v>
      </c>
      <c r="U45" s="1659"/>
      <c r="V45" s="2109"/>
      <c r="W45" s="2130"/>
      <c r="X45" s="2111"/>
      <c r="Y45" s="2112"/>
      <c r="Z45" s="1660"/>
      <c r="AA45" s="1661"/>
      <c r="AB45" s="1649"/>
      <c r="AC45" s="1589"/>
    </row>
    <row r="46" spans="1:33" ht="52.05" customHeight="1" thickBot="1">
      <c r="A46" s="3169"/>
      <c r="B46" s="3160"/>
      <c r="C46" s="1740" t="s">
        <v>376</v>
      </c>
      <c r="D46" s="1744" t="s">
        <v>323</v>
      </c>
      <c r="E46" s="1745">
        <v>0.6</v>
      </c>
      <c r="F46" s="1740" t="s">
        <v>377</v>
      </c>
      <c r="G46" s="1623">
        <v>2</v>
      </c>
      <c r="H46" s="1746"/>
      <c r="I46" s="1655">
        <v>1</v>
      </c>
      <c r="J46" s="1655"/>
      <c r="K46" s="1673">
        <v>1</v>
      </c>
      <c r="L46" s="1673"/>
      <c r="M46" s="1655"/>
      <c r="N46" s="1655"/>
      <c r="O46" s="1655"/>
      <c r="P46" s="55">
        <f t="shared" si="1"/>
        <v>0</v>
      </c>
      <c r="Q46" s="1636"/>
      <c r="R46" s="1747">
        <v>88000</v>
      </c>
      <c r="S46" s="1748">
        <v>54000</v>
      </c>
      <c r="T46" s="1749">
        <v>34000</v>
      </c>
      <c r="U46" s="1750"/>
      <c r="V46" s="2132"/>
      <c r="W46" s="2110"/>
      <c r="X46" s="2133"/>
      <c r="Y46" s="2134"/>
      <c r="Z46" s="1751"/>
      <c r="AA46" s="1664"/>
      <c r="AB46" s="1643"/>
      <c r="AC46" s="1589"/>
    </row>
    <row r="47" spans="1:33" ht="13.5" customHeight="1" thickBot="1">
      <c r="A47" s="1680"/>
      <c r="B47" s="1681"/>
      <c r="C47" s="1969"/>
      <c r="D47" s="1682"/>
      <c r="E47" s="1682"/>
      <c r="F47" s="1683"/>
      <c r="G47" s="1684"/>
      <c r="H47" s="1685"/>
      <c r="I47" s="1685"/>
      <c r="J47" s="1686"/>
      <c r="K47" s="1687"/>
      <c r="L47" s="1687"/>
      <c r="M47" s="1685"/>
      <c r="N47" s="1685"/>
      <c r="O47" s="1685"/>
      <c r="P47" s="1688"/>
      <c r="Q47" s="1752"/>
      <c r="R47" s="1753"/>
      <c r="S47" s="1754"/>
      <c r="T47" s="1755"/>
      <c r="U47" s="1756"/>
      <c r="V47" s="2118"/>
      <c r="W47" s="2119"/>
      <c r="X47" s="2118"/>
      <c r="Y47" s="2119"/>
      <c r="Z47" s="1690"/>
      <c r="AA47" s="1691"/>
      <c r="AB47" s="1691"/>
      <c r="AC47" s="1589"/>
    </row>
    <row r="48" spans="1:33" ht="40.950000000000003" customHeight="1" thickBot="1">
      <c r="A48" s="3216" t="s">
        <v>378</v>
      </c>
      <c r="B48" s="3170" t="s">
        <v>379</v>
      </c>
      <c r="C48" s="3171" t="s">
        <v>380</v>
      </c>
      <c r="D48" s="3145" t="s">
        <v>323</v>
      </c>
      <c r="E48" s="3145">
        <v>0.55000000000000004</v>
      </c>
      <c r="F48" s="1758" t="s">
        <v>381</v>
      </c>
      <c r="G48" s="1662">
        <v>1</v>
      </c>
      <c r="H48" s="1696"/>
      <c r="I48" s="1698"/>
      <c r="J48" s="1697"/>
      <c r="K48" s="1697">
        <v>1</v>
      </c>
      <c r="L48" s="1697"/>
      <c r="M48" s="1698"/>
      <c r="N48" s="1698"/>
      <c r="O48" s="1698"/>
      <c r="P48" s="55">
        <f t="shared" ref="P48:P56" si="2">(SUM(L48:O48)/SUM(H48:K48))</f>
        <v>0</v>
      </c>
      <c r="Q48" s="1704"/>
      <c r="R48" s="1759">
        <v>5000</v>
      </c>
      <c r="S48" s="1760">
        <v>0</v>
      </c>
      <c r="T48" s="1761">
        <v>5000</v>
      </c>
      <c r="U48" s="1726"/>
      <c r="V48" s="2132"/>
      <c r="W48" s="2101"/>
      <c r="X48" s="2135"/>
      <c r="Y48" s="2124"/>
      <c r="Z48" s="1704"/>
      <c r="AA48" s="1714"/>
      <c r="AB48" s="1705"/>
      <c r="AC48" s="1589"/>
    </row>
    <row r="49" spans="1:33" ht="48" customHeight="1">
      <c r="A49" s="3217"/>
      <c r="B49" s="3159"/>
      <c r="C49" s="3158"/>
      <c r="D49" s="3147"/>
      <c r="E49" s="3147"/>
      <c r="F49" s="1629" t="s">
        <v>382</v>
      </c>
      <c r="G49" s="1630">
        <v>1</v>
      </c>
      <c r="H49" s="1654"/>
      <c r="I49" s="1655"/>
      <c r="J49" s="1655">
        <v>1</v>
      </c>
      <c r="K49" s="1655"/>
      <c r="L49" s="1655"/>
      <c r="M49" s="1655"/>
      <c r="N49" s="1655"/>
      <c r="O49" s="1655"/>
      <c r="P49" s="55">
        <f t="shared" si="2"/>
        <v>0</v>
      </c>
      <c r="Q49" s="1762"/>
      <c r="R49" s="1707">
        <v>0</v>
      </c>
      <c r="S49" s="1763">
        <v>0</v>
      </c>
      <c r="T49" s="1716">
        <v>0</v>
      </c>
      <c r="U49" s="1757"/>
      <c r="V49" s="2106"/>
      <c r="W49" s="2136"/>
      <c r="X49" s="2107"/>
      <c r="Y49" s="2108"/>
      <c r="Z49" s="1660"/>
      <c r="AA49" s="1661"/>
      <c r="AB49" s="1649"/>
      <c r="AC49" s="1589"/>
    </row>
    <row r="50" spans="1:33" ht="49.95" customHeight="1">
      <c r="A50" s="3217"/>
      <c r="B50" s="3159"/>
      <c r="C50" s="3150" t="s">
        <v>383</v>
      </c>
      <c r="D50" s="3152" t="s">
        <v>323</v>
      </c>
      <c r="E50" s="3152">
        <v>0.55000000000000004</v>
      </c>
      <c r="F50" s="1721" t="s">
        <v>384</v>
      </c>
      <c r="G50" s="1630">
        <v>4</v>
      </c>
      <c r="H50" s="1654">
        <v>1</v>
      </c>
      <c r="I50" s="1655">
        <v>1</v>
      </c>
      <c r="J50" s="1655">
        <v>1</v>
      </c>
      <c r="K50" s="1655">
        <v>1</v>
      </c>
      <c r="L50" s="1655"/>
      <c r="M50" s="1655"/>
      <c r="N50" s="1655"/>
      <c r="O50" s="1655"/>
      <c r="P50" s="55">
        <f t="shared" si="2"/>
        <v>0</v>
      </c>
      <c r="Q50" s="1639"/>
      <c r="R50" s="1764">
        <v>5000</v>
      </c>
      <c r="S50" s="1709"/>
      <c r="T50" s="1716">
        <v>5000</v>
      </c>
      <c r="U50" s="1765"/>
      <c r="V50" s="2109"/>
      <c r="W50" s="2110"/>
      <c r="X50" s="2137"/>
      <c r="Y50" s="2138"/>
      <c r="Z50" s="1660"/>
      <c r="AA50" s="1727"/>
      <c r="AB50" s="1766"/>
      <c r="AC50" s="1589"/>
      <c r="AD50" s="1603"/>
      <c r="AE50" s="1603"/>
      <c r="AF50" s="1603"/>
      <c r="AG50" s="1603"/>
    </row>
    <row r="51" spans="1:33" ht="46.05" customHeight="1">
      <c r="A51" s="3217"/>
      <c r="B51" s="3159"/>
      <c r="C51" s="3158"/>
      <c r="D51" s="3147"/>
      <c r="E51" s="3147"/>
      <c r="F51" s="1721" t="s">
        <v>385</v>
      </c>
      <c r="G51" s="1630">
        <v>3</v>
      </c>
      <c r="H51" s="1654"/>
      <c r="I51" s="1655">
        <v>1</v>
      </c>
      <c r="J51" s="1655">
        <v>1</v>
      </c>
      <c r="K51" s="1655">
        <v>1</v>
      </c>
      <c r="L51" s="1654"/>
      <c r="M51" s="1655"/>
      <c r="N51" s="1654"/>
      <c r="O51" s="1654"/>
      <c r="P51" s="55">
        <f t="shared" si="2"/>
        <v>0</v>
      </c>
      <c r="Q51" s="1762"/>
      <c r="R51" s="1730">
        <v>283000</v>
      </c>
      <c r="S51" s="1767">
        <v>0</v>
      </c>
      <c r="T51" s="1725">
        <v>283000</v>
      </c>
      <c r="U51" s="1768"/>
      <c r="V51" s="2106"/>
      <c r="W51" s="2110"/>
      <c r="X51" s="2107"/>
      <c r="Y51" s="2108"/>
      <c r="Z51" s="1660"/>
      <c r="AA51" s="1661"/>
      <c r="AB51" s="1649"/>
      <c r="AC51" s="1589"/>
    </row>
    <row r="52" spans="1:33" ht="40.950000000000003" customHeight="1">
      <c r="A52" s="3217"/>
      <c r="B52" s="3159"/>
      <c r="C52" s="3150" t="s">
        <v>386</v>
      </c>
      <c r="D52" s="3152" t="s">
        <v>323</v>
      </c>
      <c r="E52" s="3152">
        <v>0.55000000000000004</v>
      </c>
      <c r="F52" s="1721" t="s">
        <v>387</v>
      </c>
      <c r="G52" s="1630">
        <v>2</v>
      </c>
      <c r="H52" s="1654"/>
      <c r="I52" s="1655">
        <v>1</v>
      </c>
      <c r="J52" s="1655"/>
      <c r="K52" s="1655">
        <v>1</v>
      </c>
      <c r="L52" s="1655"/>
      <c r="M52" s="1655"/>
      <c r="N52" s="1655"/>
      <c r="O52" s="1655"/>
      <c r="P52" s="55">
        <f t="shared" si="2"/>
        <v>0</v>
      </c>
      <c r="Q52" s="1769"/>
      <c r="R52" s="1736">
        <v>0</v>
      </c>
      <c r="S52" s="1770">
        <v>0</v>
      </c>
      <c r="T52" s="1738">
        <v>0</v>
      </c>
      <c r="U52" s="1636"/>
      <c r="V52" s="2106"/>
      <c r="W52" s="2110"/>
      <c r="X52" s="2104"/>
      <c r="Y52" s="2108"/>
      <c r="Z52" s="1650"/>
      <c r="AA52" s="1661"/>
      <c r="AB52" s="1649"/>
      <c r="AC52" s="1594"/>
      <c r="AD52" s="1603"/>
      <c r="AE52" s="1603"/>
      <c r="AF52" s="1603"/>
      <c r="AG52" s="1603"/>
    </row>
    <row r="53" spans="1:33" ht="49.5" customHeight="1">
      <c r="A53" s="3217"/>
      <c r="B53" s="3157"/>
      <c r="C53" s="3158"/>
      <c r="D53" s="3147"/>
      <c r="E53" s="3147"/>
      <c r="F53" s="1721" t="s">
        <v>388</v>
      </c>
      <c r="G53" s="1630">
        <v>2</v>
      </c>
      <c r="H53" s="1654"/>
      <c r="I53" s="1655">
        <v>1</v>
      </c>
      <c r="J53" s="1655"/>
      <c r="K53" s="1655">
        <v>1</v>
      </c>
      <c r="L53" s="1654"/>
      <c r="M53" s="1655"/>
      <c r="N53" s="1654"/>
      <c r="O53" s="1654"/>
      <c r="P53" s="55">
        <f t="shared" si="2"/>
        <v>0</v>
      </c>
      <c r="Q53" s="1636"/>
      <c r="R53" s="1771">
        <v>140000</v>
      </c>
      <c r="S53" s="1772">
        <v>0</v>
      </c>
      <c r="T53" s="1773">
        <v>140000</v>
      </c>
      <c r="U53" s="1610"/>
      <c r="V53" s="2106"/>
      <c r="W53" s="2110"/>
      <c r="X53" s="2104"/>
      <c r="Y53" s="2108"/>
      <c r="Z53" s="1660"/>
      <c r="AA53" s="1661"/>
      <c r="AB53" s="1649"/>
      <c r="AC53" s="1594"/>
      <c r="AD53" s="1603"/>
      <c r="AE53" s="1603"/>
      <c r="AF53" s="1603"/>
      <c r="AG53" s="1603"/>
    </row>
    <row r="54" spans="1:33" ht="49.5" customHeight="1">
      <c r="A54" s="3217"/>
      <c r="B54" s="3150" t="s">
        <v>389</v>
      </c>
      <c r="C54" s="1970" t="s">
        <v>390</v>
      </c>
      <c r="D54" s="1668">
        <v>0.2</v>
      </c>
      <c r="E54" s="1744">
        <v>0.65</v>
      </c>
      <c r="F54" s="1721" t="s">
        <v>391</v>
      </c>
      <c r="G54" s="1630">
        <v>1</v>
      </c>
      <c r="H54" s="1654"/>
      <c r="I54" s="1655"/>
      <c r="J54" s="1655">
        <v>1</v>
      </c>
      <c r="K54" s="1655"/>
      <c r="L54" s="1655"/>
      <c r="M54" s="1655"/>
      <c r="N54" s="1655"/>
      <c r="O54" s="1655"/>
      <c r="P54" s="55">
        <f t="shared" si="2"/>
        <v>0</v>
      </c>
      <c r="Q54" s="1729"/>
      <c r="R54" s="1730">
        <v>3500</v>
      </c>
      <c r="S54" s="1767">
        <v>0</v>
      </c>
      <c r="T54" s="1725">
        <v>3500</v>
      </c>
      <c r="U54" s="1726"/>
      <c r="V54" s="2139"/>
      <c r="W54" s="2126"/>
      <c r="X54" s="2110"/>
      <c r="Y54" s="2112"/>
      <c r="Z54" s="1660"/>
      <c r="AA54" s="1733"/>
      <c r="AB54" s="1734"/>
      <c r="AC54" s="1589"/>
      <c r="AD54" s="1603"/>
      <c r="AE54" s="1603"/>
      <c r="AF54" s="1603"/>
      <c r="AG54" s="1603"/>
    </row>
    <row r="55" spans="1:33" ht="48" customHeight="1">
      <c r="A55" s="3217"/>
      <c r="B55" s="3160"/>
      <c r="C55" s="1970" t="s">
        <v>392</v>
      </c>
      <c r="D55" s="1668">
        <v>0.1</v>
      </c>
      <c r="E55" s="1744">
        <v>0.65</v>
      </c>
      <c r="F55" s="1721" t="s">
        <v>393</v>
      </c>
      <c r="G55" s="1630">
        <v>2</v>
      </c>
      <c r="H55" s="1654"/>
      <c r="I55" s="1655">
        <v>1</v>
      </c>
      <c r="J55" s="1655"/>
      <c r="K55" s="1655">
        <v>1</v>
      </c>
      <c r="L55" s="1655"/>
      <c r="M55" s="1655"/>
      <c r="N55" s="1655"/>
      <c r="O55" s="1655"/>
      <c r="P55" s="55">
        <f t="shared" si="2"/>
        <v>0</v>
      </c>
      <c r="Q55" s="1729"/>
      <c r="R55" s="1730">
        <v>3500</v>
      </c>
      <c r="S55" s="1767">
        <v>0</v>
      </c>
      <c r="T55" s="1725">
        <v>3500</v>
      </c>
      <c r="U55" s="1774"/>
      <c r="V55" s="2125"/>
      <c r="W55" s="2126"/>
      <c r="X55" s="2111"/>
      <c r="Y55" s="2112"/>
      <c r="Z55" s="1660"/>
      <c r="AA55" s="1733"/>
      <c r="AB55" s="1734"/>
      <c r="AC55" s="1594"/>
      <c r="AD55" s="1667"/>
      <c r="AE55" s="1667"/>
      <c r="AF55" s="1667"/>
      <c r="AG55" s="1667"/>
    </row>
    <row r="56" spans="1:33" ht="40.950000000000003" customHeight="1">
      <c r="A56" s="3217"/>
      <c r="B56" s="3160"/>
      <c r="C56" s="1970" t="s">
        <v>394</v>
      </c>
      <c r="D56" s="1668">
        <v>0.2</v>
      </c>
      <c r="E56" s="1744">
        <v>0.65</v>
      </c>
      <c r="F56" s="1721" t="s">
        <v>395</v>
      </c>
      <c r="G56" s="1630">
        <v>2</v>
      </c>
      <c r="H56" s="1654"/>
      <c r="I56" s="1655">
        <v>1</v>
      </c>
      <c r="J56" s="1655"/>
      <c r="K56" s="1655">
        <v>1</v>
      </c>
      <c r="L56" s="1655"/>
      <c r="M56" s="1655"/>
      <c r="N56" s="1655"/>
      <c r="O56" s="1655"/>
      <c r="P56" s="55">
        <f t="shared" si="2"/>
        <v>0</v>
      </c>
      <c r="Q56" s="1775"/>
      <c r="R56" s="1730">
        <v>3500</v>
      </c>
      <c r="S56" s="1776">
        <v>0</v>
      </c>
      <c r="T56" s="1725">
        <v>3500</v>
      </c>
      <c r="U56" s="1774"/>
      <c r="V56" s="2125"/>
      <c r="W56" s="2126"/>
      <c r="X56" s="2111"/>
      <c r="Y56" s="2112"/>
      <c r="Z56" s="1660"/>
      <c r="AA56" s="1733"/>
      <c r="AB56" s="1734"/>
      <c r="AC56" s="1594"/>
      <c r="AD56" s="1667"/>
      <c r="AE56" s="1667"/>
      <c r="AF56" s="1667"/>
      <c r="AG56" s="1667"/>
    </row>
    <row r="57" spans="1:33" ht="43.05" customHeight="1" thickBot="1">
      <c r="A57" s="3217"/>
      <c r="B57" s="3150" t="s">
        <v>396</v>
      </c>
      <c r="C57" s="1740" t="s">
        <v>397</v>
      </c>
      <c r="D57" s="1777" t="s">
        <v>398</v>
      </c>
      <c r="E57" s="1777" t="s">
        <v>398</v>
      </c>
      <c r="F57" s="1777"/>
      <c r="G57" s="1777"/>
      <c r="H57" s="1778"/>
      <c r="I57" s="1778"/>
      <c r="J57" s="1778"/>
      <c r="K57" s="1778"/>
      <c r="L57" s="1778"/>
      <c r="M57" s="1778"/>
      <c r="N57" s="1778"/>
      <c r="O57" s="1778"/>
      <c r="P57" s="1779"/>
      <c r="Q57" s="1780"/>
      <c r="R57" s="1781"/>
      <c r="S57" s="1782"/>
      <c r="T57" s="1782"/>
      <c r="U57" s="1780"/>
      <c r="V57" s="2109"/>
      <c r="W57" s="2111"/>
      <c r="X57" s="2111"/>
      <c r="Y57" s="2112"/>
      <c r="Z57" s="1783"/>
      <c r="AA57" s="1784"/>
      <c r="AB57" s="1785"/>
      <c r="AC57" s="1594"/>
    </row>
    <row r="58" spans="1:33" ht="52.5" customHeight="1" thickBot="1">
      <c r="A58" s="3218"/>
      <c r="B58" s="3151"/>
      <c r="C58" s="1786" t="s">
        <v>399</v>
      </c>
      <c r="D58" s="1623" t="s">
        <v>400</v>
      </c>
      <c r="E58" s="1623" t="s">
        <v>401</v>
      </c>
      <c r="F58" s="1786" t="s">
        <v>1140</v>
      </c>
      <c r="G58" s="1624">
        <v>2</v>
      </c>
      <c r="H58" s="1746"/>
      <c r="I58" s="1673"/>
      <c r="J58" s="1673"/>
      <c r="K58" s="1673">
        <v>2</v>
      </c>
      <c r="L58" s="1746"/>
      <c r="M58" s="1746"/>
      <c r="N58" s="1746"/>
      <c r="O58" s="1746"/>
      <c r="P58" s="55">
        <f>(SUM(L58:O58)/SUM(H58:K58))</f>
        <v>0</v>
      </c>
      <c r="Q58" s="1787"/>
      <c r="R58" s="1788">
        <v>0</v>
      </c>
      <c r="S58" s="1789">
        <v>0</v>
      </c>
      <c r="T58" s="1749">
        <v>0</v>
      </c>
      <c r="U58" s="1790"/>
      <c r="V58" s="2140"/>
      <c r="W58" s="2136"/>
      <c r="X58" s="2141"/>
      <c r="Y58" s="2142"/>
      <c r="Z58" s="1791"/>
      <c r="AA58" s="1792"/>
      <c r="AB58" s="1679"/>
      <c r="AC58" s="1594"/>
    </row>
    <row r="59" spans="1:33" ht="13.5" customHeight="1" thickBot="1">
      <c r="A59" s="1680"/>
      <c r="B59" s="1793"/>
      <c r="C59" s="1971"/>
      <c r="D59" s="1794"/>
      <c r="E59" s="1794"/>
      <c r="F59" s="1795"/>
      <c r="G59" s="1796"/>
      <c r="H59" s="1797"/>
      <c r="I59" s="1797"/>
      <c r="J59" s="1797"/>
      <c r="K59" s="1797"/>
      <c r="L59" s="1797"/>
      <c r="M59" s="1797"/>
      <c r="N59" s="1797"/>
      <c r="O59" s="1797"/>
      <c r="P59" s="1688"/>
      <c r="Q59" s="1798"/>
      <c r="R59" s="1753"/>
      <c r="S59" s="1754"/>
      <c r="T59" s="1755"/>
      <c r="U59" s="1798"/>
      <c r="V59" s="2143"/>
      <c r="W59" s="2143"/>
      <c r="X59" s="2143"/>
      <c r="Y59" s="2143"/>
      <c r="Z59" s="1800"/>
      <c r="AA59" s="1799"/>
      <c r="AB59" s="1799"/>
      <c r="AC59" s="1589"/>
    </row>
    <row r="60" spans="1:33" ht="43.95" customHeight="1">
      <c r="A60" s="3219" t="s">
        <v>402</v>
      </c>
      <c r="B60" s="3170" t="s">
        <v>403</v>
      </c>
      <c r="C60" s="3171" t="s">
        <v>404</v>
      </c>
      <c r="D60" s="3145">
        <v>0.2</v>
      </c>
      <c r="E60" s="3145">
        <v>0.6</v>
      </c>
      <c r="F60" s="1802" t="s">
        <v>405</v>
      </c>
      <c r="G60" s="1630">
        <v>52</v>
      </c>
      <c r="H60" s="1654">
        <v>13</v>
      </c>
      <c r="I60" s="1655">
        <v>13</v>
      </c>
      <c r="J60" s="1655">
        <v>13</v>
      </c>
      <c r="K60" s="1655">
        <v>13</v>
      </c>
      <c r="L60" s="1655"/>
      <c r="M60" s="1655"/>
      <c r="N60" s="1655"/>
      <c r="O60" s="1655"/>
      <c r="P60" s="55">
        <f t="shared" ref="P60:P66" si="3">(SUM(L60:O60)/SUM(H60:K60))</f>
        <v>0</v>
      </c>
      <c r="Q60" s="1803"/>
      <c r="R60" s="1804">
        <v>0</v>
      </c>
      <c r="S60" s="1805">
        <v>0</v>
      </c>
      <c r="T60" s="1806">
        <v>0</v>
      </c>
      <c r="U60" s="1803"/>
      <c r="V60" s="2100"/>
      <c r="W60" s="2136"/>
      <c r="X60" s="2123"/>
      <c r="Y60" s="2124"/>
      <c r="Z60" s="1807"/>
      <c r="AA60" s="1808"/>
      <c r="AB60" s="1638"/>
      <c r="AC60" s="1594"/>
    </row>
    <row r="61" spans="1:33" ht="43.95" customHeight="1">
      <c r="A61" s="3220"/>
      <c r="B61" s="3159"/>
      <c r="C61" s="3160"/>
      <c r="D61" s="3146"/>
      <c r="E61" s="3146"/>
      <c r="F61" s="1695" t="s">
        <v>406</v>
      </c>
      <c r="G61" s="1630">
        <v>3</v>
      </c>
      <c r="H61" s="1654"/>
      <c r="I61" s="1655">
        <v>1</v>
      </c>
      <c r="J61" s="1655">
        <v>1</v>
      </c>
      <c r="K61" s="1655">
        <v>1</v>
      </c>
      <c r="L61" s="1655"/>
      <c r="M61" s="1655"/>
      <c r="N61" s="1655"/>
      <c r="O61" s="1655"/>
      <c r="P61" s="55">
        <f t="shared" si="3"/>
        <v>0</v>
      </c>
      <c r="Q61" s="1651"/>
      <c r="R61" s="1730">
        <v>464000</v>
      </c>
      <c r="S61" s="1776">
        <v>100000</v>
      </c>
      <c r="T61" s="1725">
        <v>364000</v>
      </c>
      <c r="U61" s="1651"/>
      <c r="V61" s="2144"/>
      <c r="W61" s="2126"/>
      <c r="X61" s="2135"/>
      <c r="Y61" s="2145"/>
      <c r="Z61" s="1809"/>
      <c r="AA61" s="1810"/>
      <c r="AB61" s="1705"/>
      <c r="AC61" s="1594"/>
    </row>
    <row r="62" spans="1:33" ht="55.95" customHeight="1">
      <c r="A62" s="3220"/>
      <c r="B62" s="3157"/>
      <c r="C62" s="3158"/>
      <c r="D62" s="3147"/>
      <c r="E62" s="3147"/>
      <c r="F62" s="1811" t="s">
        <v>407</v>
      </c>
      <c r="G62" s="1630">
        <v>4</v>
      </c>
      <c r="H62" s="1654">
        <v>1</v>
      </c>
      <c r="I62" s="1656">
        <v>1</v>
      </c>
      <c r="J62" s="1656">
        <v>1</v>
      </c>
      <c r="K62" s="1656">
        <v>1</v>
      </c>
      <c r="L62" s="1656"/>
      <c r="M62" s="1656"/>
      <c r="N62" s="1655"/>
      <c r="O62" s="1655"/>
      <c r="P62" s="55">
        <f t="shared" si="3"/>
        <v>0</v>
      </c>
      <c r="Q62" s="1651"/>
      <c r="R62" s="1812">
        <v>0</v>
      </c>
      <c r="S62" s="1776">
        <v>0</v>
      </c>
      <c r="T62" s="1725">
        <v>0</v>
      </c>
      <c r="U62" s="1651"/>
      <c r="V62" s="2146"/>
      <c r="W62" s="2126"/>
      <c r="X62" s="2147"/>
      <c r="Y62" s="2148"/>
      <c r="Z62" s="1809"/>
      <c r="AA62" s="1661"/>
      <c r="AB62" s="1653"/>
      <c r="AC62" s="1594"/>
    </row>
    <row r="63" spans="1:33" ht="52.5" customHeight="1">
      <c r="A63" s="3220"/>
      <c r="B63" s="3148" t="s">
        <v>408</v>
      </c>
      <c r="C63" s="3150" t="s">
        <v>409</v>
      </c>
      <c r="D63" s="3152" t="s">
        <v>323</v>
      </c>
      <c r="E63" s="3152">
        <v>0.45</v>
      </c>
      <c r="F63" s="1740" t="s">
        <v>410</v>
      </c>
      <c r="G63" s="1630">
        <v>2</v>
      </c>
      <c r="H63" s="1696"/>
      <c r="I63" s="1655">
        <v>1</v>
      </c>
      <c r="J63" s="1655"/>
      <c r="K63" s="1655">
        <v>1</v>
      </c>
      <c r="L63" s="1654"/>
      <c r="M63" s="1654"/>
      <c r="N63" s="1696"/>
      <c r="O63" s="1696"/>
      <c r="P63" s="55">
        <f t="shared" si="3"/>
        <v>0</v>
      </c>
      <c r="Q63" s="1636"/>
      <c r="R63" s="1804">
        <v>0</v>
      </c>
      <c r="S63" s="1813">
        <v>0</v>
      </c>
      <c r="T63" s="1725">
        <v>0</v>
      </c>
      <c r="U63" s="1651"/>
      <c r="V63" s="2106"/>
      <c r="W63" s="2110"/>
      <c r="X63" s="2107"/>
      <c r="Y63" s="2108"/>
      <c r="Z63" s="1660"/>
      <c r="AA63" s="1661"/>
      <c r="AB63" s="1649"/>
      <c r="AC63" s="1589"/>
    </row>
    <row r="64" spans="1:33" ht="55.5" customHeight="1">
      <c r="A64" s="3220"/>
      <c r="B64" s="3157"/>
      <c r="C64" s="3158"/>
      <c r="D64" s="3147"/>
      <c r="E64" s="3147"/>
      <c r="F64" s="1740" t="s">
        <v>411</v>
      </c>
      <c r="G64" s="1630">
        <v>4</v>
      </c>
      <c r="H64" s="1654">
        <v>1</v>
      </c>
      <c r="I64" s="1655">
        <v>1</v>
      </c>
      <c r="J64" s="1655">
        <v>1</v>
      </c>
      <c r="K64" s="1655">
        <v>1</v>
      </c>
      <c r="L64" s="1655"/>
      <c r="M64" s="1655"/>
      <c r="N64" s="1655"/>
      <c r="O64" s="1655"/>
      <c r="P64" s="55">
        <f t="shared" si="3"/>
        <v>0</v>
      </c>
      <c r="Q64" s="1769"/>
      <c r="R64" s="1812">
        <v>0</v>
      </c>
      <c r="S64" s="1814">
        <v>0</v>
      </c>
      <c r="T64" s="1739">
        <v>0</v>
      </c>
      <c r="U64" s="1651"/>
      <c r="V64" s="2103"/>
      <c r="W64" s="2107"/>
      <c r="X64" s="2107"/>
      <c r="Y64" s="2108"/>
      <c r="Z64" s="1660"/>
      <c r="AA64" s="1661"/>
      <c r="AB64" s="1649"/>
      <c r="AC64" s="1589"/>
    </row>
    <row r="65" spans="1:236" ht="60.45" customHeight="1">
      <c r="A65" s="3220"/>
      <c r="B65" s="3148" t="s">
        <v>412</v>
      </c>
      <c r="C65" s="3150" t="s">
        <v>413</v>
      </c>
      <c r="D65" s="3152" t="s">
        <v>323</v>
      </c>
      <c r="E65" s="3152">
        <v>0.45</v>
      </c>
      <c r="F65" s="1695" t="s">
        <v>414</v>
      </c>
      <c r="G65" s="1630">
        <v>2</v>
      </c>
      <c r="H65" s="1696"/>
      <c r="I65" s="1698">
        <v>1</v>
      </c>
      <c r="J65" s="1698"/>
      <c r="K65" s="1698">
        <v>1</v>
      </c>
      <c r="L65" s="1696"/>
      <c r="M65" s="1696"/>
      <c r="N65" s="1696"/>
      <c r="O65" s="1696"/>
      <c r="P65" s="55">
        <f t="shared" si="3"/>
        <v>0</v>
      </c>
      <c r="Q65" s="1769"/>
      <c r="R65" s="1812">
        <v>0</v>
      </c>
      <c r="S65" s="1776">
        <v>0</v>
      </c>
      <c r="T65" s="1725">
        <v>0</v>
      </c>
      <c r="U65" s="1636"/>
      <c r="V65" s="2106"/>
      <c r="W65" s="2110"/>
      <c r="X65" s="2107"/>
      <c r="Y65" s="2108"/>
      <c r="Z65" s="1660"/>
      <c r="AA65" s="1661"/>
      <c r="AB65" s="1649"/>
      <c r="AC65" s="1589"/>
      <c r="AD65" s="1594"/>
      <c r="AE65" s="1594"/>
      <c r="AF65" s="1594"/>
      <c r="AG65" s="1594"/>
      <c r="AH65" s="1594"/>
      <c r="AI65" s="1594"/>
      <c r="AJ65" s="1594"/>
      <c r="AK65" s="1594"/>
      <c r="AL65" s="1594"/>
      <c r="AM65" s="1594"/>
      <c r="AN65" s="1594"/>
      <c r="AO65" s="1594"/>
      <c r="AP65" s="1594"/>
      <c r="AQ65" s="1594"/>
      <c r="AR65" s="1594"/>
      <c r="AS65" s="1594"/>
      <c r="AT65" s="1594"/>
      <c r="AU65" s="1594"/>
      <c r="AV65" s="1594"/>
      <c r="AW65" s="1594"/>
      <c r="AX65" s="1594"/>
      <c r="AY65" s="1594"/>
      <c r="AZ65" s="1594"/>
      <c r="BA65" s="1594"/>
      <c r="BB65" s="1594"/>
      <c r="BC65" s="1594"/>
      <c r="BD65" s="1594"/>
      <c r="BE65" s="1594"/>
      <c r="BF65" s="1594"/>
      <c r="BG65" s="1594"/>
      <c r="BH65" s="1594"/>
      <c r="BI65" s="1594"/>
      <c r="BJ65" s="1594"/>
      <c r="BK65" s="1594"/>
      <c r="BL65" s="1594"/>
      <c r="BM65" s="1594"/>
      <c r="BN65" s="1594"/>
      <c r="BO65" s="1594"/>
      <c r="BP65" s="1594"/>
      <c r="BQ65" s="1594"/>
      <c r="BR65" s="1594"/>
      <c r="BS65" s="1594"/>
      <c r="BT65" s="1594"/>
      <c r="BU65" s="1594"/>
      <c r="BV65" s="1594"/>
      <c r="BW65" s="1594"/>
      <c r="BX65" s="1594"/>
      <c r="BY65" s="1594"/>
      <c r="BZ65" s="1594"/>
      <c r="CA65" s="1594"/>
      <c r="CB65" s="1594"/>
      <c r="CC65" s="1594"/>
      <c r="CD65" s="1594"/>
      <c r="CE65" s="1594"/>
      <c r="CF65" s="1594"/>
      <c r="CG65" s="1594"/>
      <c r="CH65" s="1594"/>
      <c r="CI65" s="1594"/>
      <c r="CJ65" s="1594"/>
      <c r="CK65" s="1594"/>
      <c r="CL65" s="1594"/>
      <c r="CM65" s="1594"/>
      <c r="CN65" s="1594"/>
      <c r="CO65" s="1594"/>
      <c r="CP65" s="1594"/>
      <c r="CQ65" s="1594"/>
      <c r="CR65" s="1594"/>
      <c r="CS65" s="1594"/>
      <c r="CT65" s="1594"/>
      <c r="CU65" s="1594"/>
      <c r="CV65" s="1594"/>
      <c r="CW65" s="1594"/>
      <c r="CX65" s="1594"/>
      <c r="CY65" s="1594"/>
      <c r="CZ65" s="1594"/>
      <c r="DA65" s="1594"/>
      <c r="DB65" s="1594"/>
      <c r="DC65" s="1594"/>
      <c r="DD65" s="1594"/>
      <c r="DE65" s="1594"/>
      <c r="DF65" s="1594"/>
      <c r="DG65" s="1594"/>
      <c r="DH65" s="1594"/>
      <c r="DI65" s="1594"/>
      <c r="DJ65" s="1594"/>
      <c r="DK65" s="1594"/>
      <c r="DL65" s="1594"/>
      <c r="DM65" s="1594"/>
      <c r="DN65" s="1594"/>
      <c r="DO65" s="1594"/>
      <c r="DP65" s="1594"/>
      <c r="DQ65" s="1594"/>
      <c r="DR65" s="1594"/>
      <c r="DS65" s="1594"/>
      <c r="DT65" s="1594"/>
      <c r="DU65" s="1594"/>
      <c r="DV65" s="1594"/>
      <c r="DW65" s="1594"/>
      <c r="DX65" s="1594"/>
      <c r="DY65" s="1594"/>
      <c r="DZ65" s="1594"/>
      <c r="EA65" s="1594"/>
      <c r="EB65" s="1594"/>
      <c r="EC65" s="1594"/>
      <c r="ED65" s="1594"/>
      <c r="EE65" s="1594"/>
      <c r="EF65" s="1594"/>
      <c r="EG65" s="1594"/>
      <c r="EH65" s="1594"/>
      <c r="EI65" s="1594"/>
      <c r="EJ65" s="1594"/>
      <c r="EK65" s="1594"/>
      <c r="EL65" s="1594"/>
      <c r="EM65" s="1594"/>
      <c r="EN65" s="1594"/>
      <c r="EO65" s="1594"/>
      <c r="EP65" s="1594"/>
      <c r="EQ65" s="1594"/>
      <c r="ER65" s="1594"/>
      <c r="ES65" s="1594"/>
      <c r="ET65" s="1594"/>
      <c r="EU65" s="1594"/>
      <c r="EV65" s="1594"/>
      <c r="EW65" s="1594"/>
      <c r="EX65" s="1594"/>
      <c r="EY65" s="1594"/>
      <c r="EZ65" s="1594"/>
      <c r="FA65" s="1594"/>
      <c r="FB65" s="1594"/>
      <c r="FC65" s="1594"/>
      <c r="FD65" s="1594"/>
      <c r="FE65" s="1594"/>
      <c r="FF65" s="1594"/>
      <c r="FG65" s="1594"/>
      <c r="FH65" s="1594"/>
      <c r="FI65" s="1594"/>
      <c r="FJ65" s="1594"/>
      <c r="FK65" s="1594"/>
      <c r="FL65" s="1594"/>
      <c r="FM65" s="1594"/>
      <c r="FN65" s="1594"/>
      <c r="FO65" s="1594"/>
      <c r="FP65" s="1594"/>
      <c r="FQ65" s="1594"/>
      <c r="FR65" s="1594"/>
      <c r="FS65" s="1594"/>
      <c r="FT65" s="1594"/>
      <c r="FU65" s="1594"/>
      <c r="FV65" s="1594"/>
      <c r="FW65" s="1594"/>
      <c r="FX65" s="1594"/>
      <c r="FY65" s="1594"/>
      <c r="FZ65" s="1594"/>
      <c r="GA65" s="1594"/>
      <c r="GB65" s="1594"/>
      <c r="GC65" s="1594"/>
      <c r="GD65" s="1594"/>
      <c r="GE65" s="1594"/>
      <c r="GF65" s="1594"/>
      <c r="GG65" s="1594"/>
      <c r="GH65" s="1594"/>
      <c r="GI65" s="1594"/>
      <c r="GJ65" s="1594"/>
      <c r="GK65" s="1594"/>
      <c r="GL65" s="1594"/>
      <c r="GM65" s="1594"/>
      <c r="GN65" s="1594"/>
      <c r="GO65" s="1594"/>
      <c r="GP65" s="1594"/>
      <c r="GQ65" s="1594"/>
      <c r="GR65" s="1594"/>
      <c r="GS65" s="1594"/>
      <c r="GT65" s="1594"/>
      <c r="GU65" s="1594"/>
      <c r="GV65" s="1594"/>
      <c r="GW65" s="1594"/>
      <c r="GX65" s="1594"/>
      <c r="GY65" s="1594"/>
      <c r="GZ65" s="1594"/>
      <c r="HA65" s="1594"/>
      <c r="HB65" s="1594"/>
      <c r="HC65" s="1594"/>
      <c r="HD65" s="1594"/>
      <c r="HE65" s="1594"/>
      <c r="HF65" s="1594"/>
      <c r="HG65" s="1594"/>
      <c r="HH65" s="1594"/>
      <c r="HI65" s="1594"/>
      <c r="HJ65" s="1594"/>
      <c r="HK65" s="1594"/>
      <c r="HL65" s="1594"/>
      <c r="HM65" s="1594"/>
      <c r="HN65" s="1594"/>
      <c r="HO65" s="1594"/>
      <c r="HP65" s="1594"/>
      <c r="HQ65" s="1594"/>
      <c r="HR65" s="1594"/>
      <c r="HS65" s="1594"/>
      <c r="HT65" s="1594"/>
      <c r="HU65" s="1594"/>
      <c r="HV65" s="1594"/>
      <c r="HW65" s="1594"/>
      <c r="HX65" s="1594"/>
      <c r="HY65" s="1594"/>
      <c r="HZ65" s="1594"/>
      <c r="IA65" s="1594"/>
      <c r="IB65" s="1594"/>
    </row>
    <row r="66" spans="1:236" ht="55.05" customHeight="1" thickBot="1">
      <c r="A66" s="3221"/>
      <c r="B66" s="3149"/>
      <c r="C66" s="3151"/>
      <c r="D66" s="3153"/>
      <c r="E66" s="3153"/>
      <c r="F66" s="1695" t="s">
        <v>415</v>
      </c>
      <c r="G66" s="1630">
        <v>4</v>
      </c>
      <c r="H66" s="1746">
        <v>1</v>
      </c>
      <c r="I66" s="1673">
        <v>1</v>
      </c>
      <c r="J66" s="1673">
        <v>1</v>
      </c>
      <c r="K66" s="1673">
        <v>1</v>
      </c>
      <c r="L66" s="1673"/>
      <c r="M66" s="1673"/>
      <c r="N66" s="1673"/>
      <c r="O66" s="1673"/>
      <c r="P66" s="55">
        <f t="shared" si="3"/>
        <v>0</v>
      </c>
      <c r="Q66" s="1787"/>
      <c r="R66" s="1804">
        <v>0</v>
      </c>
      <c r="S66" s="1789">
        <v>0</v>
      </c>
      <c r="T66" s="1739">
        <v>0</v>
      </c>
      <c r="U66" s="1602"/>
      <c r="V66" s="2149"/>
      <c r="W66" s="2107"/>
      <c r="X66" s="2150"/>
      <c r="Y66" s="2117"/>
      <c r="Z66" s="1791"/>
      <c r="AA66" s="1792"/>
      <c r="AB66" s="1679"/>
      <c r="AC66" s="1594"/>
      <c r="AD66" s="1594"/>
      <c r="AE66" s="1594"/>
      <c r="AF66" s="1594"/>
      <c r="AG66" s="1594"/>
      <c r="AH66" s="1594"/>
      <c r="AI66" s="1594"/>
      <c r="AJ66" s="1594"/>
      <c r="AK66" s="1594"/>
      <c r="AL66" s="1594"/>
      <c r="AM66" s="1594"/>
      <c r="AN66" s="1594"/>
      <c r="AO66" s="1594"/>
      <c r="AP66" s="1594"/>
      <c r="AQ66" s="1594"/>
      <c r="AR66" s="1594"/>
      <c r="AS66" s="1594"/>
      <c r="AT66" s="1594"/>
      <c r="AU66" s="1594"/>
      <c r="AV66" s="1594"/>
      <c r="AW66" s="1594"/>
      <c r="AX66" s="1594"/>
      <c r="AY66" s="1594"/>
      <c r="AZ66" s="1594"/>
      <c r="BA66" s="1594"/>
      <c r="BB66" s="1594"/>
      <c r="BC66" s="1594"/>
      <c r="BD66" s="1594"/>
      <c r="BE66" s="1594"/>
      <c r="BF66" s="1594"/>
      <c r="BG66" s="1594"/>
      <c r="BH66" s="1594"/>
      <c r="BI66" s="1594"/>
      <c r="BJ66" s="1594"/>
      <c r="BK66" s="1594"/>
      <c r="BL66" s="1594"/>
      <c r="BM66" s="1594"/>
      <c r="BN66" s="1594"/>
      <c r="BO66" s="1594"/>
      <c r="BP66" s="1594"/>
      <c r="BQ66" s="1594"/>
      <c r="BR66" s="1594"/>
      <c r="BS66" s="1594"/>
      <c r="BT66" s="1594"/>
      <c r="BU66" s="1594"/>
      <c r="BV66" s="1594"/>
      <c r="BW66" s="1594"/>
      <c r="BX66" s="1594"/>
      <c r="BY66" s="1594"/>
      <c r="BZ66" s="1594"/>
      <c r="CA66" s="1594"/>
      <c r="CB66" s="1594"/>
      <c r="CC66" s="1594"/>
      <c r="CD66" s="1594"/>
      <c r="CE66" s="1594"/>
      <c r="CF66" s="1594"/>
      <c r="CG66" s="1594"/>
      <c r="CH66" s="1594"/>
      <c r="CI66" s="1594"/>
      <c r="CJ66" s="1594"/>
      <c r="CK66" s="1594"/>
      <c r="CL66" s="1594"/>
      <c r="CM66" s="1594"/>
      <c r="CN66" s="1594"/>
      <c r="CO66" s="1594"/>
      <c r="CP66" s="1594"/>
      <c r="CQ66" s="1594"/>
      <c r="CR66" s="1594"/>
      <c r="CS66" s="1594"/>
      <c r="CT66" s="1594"/>
      <c r="CU66" s="1594"/>
      <c r="CV66" s="1594"/>
      <c r="CW66" s="1594"/>
      <c r="CX66" s="1594"/>
      <c r="CY66" s="1594"/>
      <c r="CZ66" s="1594"/>
      <c r="DA66" s="1594"/>
      <c r="DB66" s="1594"/>
      <c r="DC66" s="1594"/>
      <c r="DD66" s="1594"/>
      <c r="DE66" s="1594"/>
      <c r="DF66" s="1594"/>
      <c r="DG66" s="1594"/>
      <c r="DH66" s="1594"/>
      <c r="DI66" s="1594"/>
      <c r="DJ66" s="1594"/>
      <c r="DK66" s="1594"/>
      <c r="DL66" s="1594"/>
      <c r="DM66" s="1594"/>
      <c r="DN66" s="1594"/>
      <c r="DO66" s="1594"/>
      <c r="DP66" s="1594"/>
      <c r="DQ66" s="1594"/>
      <c r="DR66" s="1594"/>
      <c r="DS66" s="1594"/>
      <c r="DT66" s="1594"/>
      <c r="DU66" s="1594"/>
      <c r="DV66" s="1594"/>
      <c r="DW66" s="1594"/>
      <c r="DX66" s="1594"/>
      <c r="DY66" s="1594"/>
      <c r="DZ66" s="1594"/>
      <c r="EA66" s="1594"/>
      <c r="EB66" s="1594"/>
      <c r="EC66" s="1594"/>
      <c r="ED66" s="1594"/>
      <c r="EE66" s="1594"/>
      <c r="EF66" s="1594"/>
      <c r="EG66" s="1594"/>
      <c r="EH66" s="1594"/>
      <c r="EI66" s="1594"/>
      <c r="EJ66" s="1594"/>
      <c r="EK66" s="1594"/>
      <c r="EL66" s="1594"/>
      <c r="EM66" s="1594"/>
      <c r="EN66" s="1594"/>
      <c r="EO66" s="1594"/>
      <c r="EP66" s="1594"/>
      <c r="EQ66" s="1594"/>
      <c r="ER66" s="1594"/>
      <c r="ES66" s="1594"/>
      <c r="ET66" s="1594"/>
      <c r="EU66" s="1594"/>
      <c r="EV66" s="1594"/>
      <c r="EW66" s="1594"/>
      <c r="EX66" s="1594"/>
      <c r="EY66" s="1594"/>
      <c r="EZ66" s="1594"/>
      <c r="FA66" s="1594"/>
      <c r="FB66" s="1594"/>
      <c r="FC66" s="1594"/>
      <c r="FD66" s="1594"/>
      <c r="FE66" s="1594"/>
      <c r="FF66" s="1594"/>
      <c r="FG66" s="1594"/>
      <c r="FH66" s="1594"/>
      <c r="FI66" s="1594"/>
      <c r="FJ66" s="1594"/>
      <c r="FK66" s="1594"/>
      <c r="FL66" s="1594"/>
      <c r="FM66" s="1594"/>
      <c r="FN66" s="1594"/>
      <c r="FO66" s="1594"/>
      <c r="FP66" s="1594"/>
      <c r="FQ66" s="1594"/>
      <c r="FR66" s="1594"/>
      <c r="FS66" s="1594"/>
      <c r="FT66" s="1594"/>
      <c r="FU66" s="1594"/>
      <c r="FV66" s="1594"/>
      <c r="FW66" s="1594"/>
      <c r="FX66" s="1594"/>
      <c r="FY66" s="1594"/>
      <c r="FZ66" s="1594"/>
      <c r="GA66" s="1594"/>
      <c r="GB66" s="1594"/>
      <c r="GC66" s="1594"/>
      <c r="GD66" s="1594"/>
      <c r="GE66" s="1594"/>
      <c r="GF66" s="1594"/>
      <c r="GG66" s="1594"/>
      <c r="GH66" s="1594"/>
      <c r="GI66" s="1594"/>
      <c r="GJ66" s="1594"/>
      <c r="GK66" s="1594"/>
      <c r="GL66" s="1594"/>
      <c r="GM66" s="1594"/>
      <c r="GN66" s="1594"/>
      <c r="GO66" s="1594"/>
      <c r="GP66" s="1594"/>
      <c r="GQ66" s="1594"/>
      <c r="GR66" s="1594"/>
      <c r="GS66" s="1594"/>
      <c r="GT66" s="1594"/>
      <c r="GU66" s="1594"/>
      <c r="GV66" s="1594"/>
      <c r="GW66" s="1594"/>
      <c r="GX66" s="1594"/>
      <c r="GY66" s="1594"/>
      <c r="GZ66" s="1594"/>
      <c r="HA66" s="1594"/>
      <c r="HB66" s="1594"/>
      <c r="HC66" s="1594"/>
      <c r="HD66" s="1594"/>
      <c r="HE66" s="1594"/>
      <c r="HF66" s="1594"/>
      <c r="HG66" s="1594"/>
      <c r="HH66" s="1594"/>
      <c r="HI66" s="1594"/>
      <c r="HJ66" s="1594"/>
      <c r="HK66" s="1594"/>
      <c r="HL66" s="1594"/>
      <c r="HM66" s="1594"/>
      <c r="HN66" s="1594"/>
      <c r="HO66" s="1594"/>
      <c r="HP66" s="1594"/>
      <c r="HQ66" s="1594"/>
      <c r="HR66" s="1594"/>
      <c r="HS66" s="1594"/>
      <c r="HT66" s="1594"/>
      <c r="HU66" s="1594"/>
      <c r="HV66" s="1594"/>
      <c r="HW66" s="1594"/>
      <c r="HX66" s="1594"/>
      <c r="HY66" s="1594"/>
      <c r="HZ66" s="1594"/>
      <c r="IA66" s="1594"/>
      <c r="IB66" s="1594"/>
    </row>
    <row r="67" spans="1:236" ht="15" customHeight="1" thickBot="1">
      <c r="A67" s="1680"/>
      <c r="B67" s="1681"/>
      <c r="C67" s="1969"/>
      <c r="D67" s="1682"/>
      <c r="E67" s="1682"/>
      <c r="F67" s="1683"/>
      <c r="G67" s="1815"/>
      <c r="H67" s="1685"/>
      <c r="I67" s="1685"/>
      <c r="J67" s="1685"/>
      <c r="K67" s="1685"/>
      <c r="L67" s="1685"/>
      <c r="M67" s="1685"/>
      <c r="N67" s="1685"/>
      <c r="O67" s="1685"/>
      <c r="P67" s="1816"/>
      <c r="Q67" s="1752"/>
      <c r="R67" s="1817"/>
      <c r="S67" s="1818"/>
      <c r="T67" s="1819"/>
      <c r="U67" s="1820"/>
      <c r="V67" s="2143"/>
      <c r="W67" s="2143"/>
      <c r="X67" s="2143"/>
      <c r="Y67" s="2143"/>
      <c r="Z67" s="1800"/>
      <c r="AA67" s="1799"/>
      <c r="AB67" s="1799"/>
      <c r="AC67" s="1589"/>
      <c r="AD67" s="1589"/>
      <c r="AE67" s="1589"/>
      <c r="AF67" s="1589"/>
      <c r="AG67" s="1589"/>
      <c r="AH67" s="1589"/>
      <c r="AI67" s="1589"/>
      <c r="AJ67" s="1589"/>
      <c r="AK67" s="1589"/>
      <c r="AL67" s="1589"/>
      <c r="AM67" s="1589"/>
      <c r="AN67" s="1589"/>
      <c r="AO67" s="1589"/>
      <c r="AP67" s="1589"/>
      <c r="AQ67" s="1589"/>
      <c r="AR67" s="1589"/>
      <c r="AS67" s="1589"/>
      <c r="AT67" s="1589"/>
      <c r="AU67" s="1589"/>
      <c r="AV67" s="1589"/>
      <c r="AW67" s="1589"/>
      <c r="AX67" s="1589"/>
      <c r="AY67" s="1589"/>
      <c r="AZ67" s="1589"/>
      <c r="BA67" s="1589"/>
      <c r="BB67" s="1589"/>
      <c r="BC67" s="1589"/>
      <c r="BD67" s="1589"/>
      <c r="BE67" s="1589"/>
      <c r="BF67" s="1589"/>
      <c r="BG67" s="1589"/>
      <c r="BH67" s="1589"/>
      <c r="BI67" s="1589"/>
      <c r="BJ67" s="1589"/>
      <c r="BK67" s="1589"/>
      <c r="BL67" s="1589"/>
      <c r="BM67" s="1589"/>
      <c r="BN67" s="1589"/>
      <c r="BO67" s="1589"/>
      <c r="BP67" s="1589"/>
      <c r="BQ67" s="1589"/>
      <c r="BR67" s="1589"/>
      <c r="BS67" s="1589"/>
      <c r="BT67" s="1589"/>
      <c r="BU67" s="1589"/>
      <c r="BV67" s="1589"/>
      <c r="BW67" s="1589"/>
      <c r="BX67" s="1589"/>
      <c r="BY67" s="1589"/>
      <c r="BZ67" s="1589"/>
      <c r="CA67" s="1589"/>
      <c r="CB67" s="1589"/>
      <c r="CC67" s="1589"/>
      <c r="CD67" s="1589"/>
      <c r="CE67" s="1589"/>
      <c r="CF67" s="1589"/>
      <c r="CG67" s="1589"/>
      <c r="CH67" s="1589"/>
      <c r="CI67" s="1589"/>
      <c r="CJ67" s="1589"/>
      <c r="CK67" s="1589"/>
      <c r="CL67" s="1589"/>
      <c r="CM67" s="1589"/>
      <c r="CN67" s="1589"/>
      <c r="CO67" s="1589"/>
      <c r="CP67" s="1589"/>
      <c r="CQ67" s="1589"/>
      <c r="CR67" s="1589"/>
      <c r="CS67" s="1589"/>
      <c r="CT67" s="1589"/>
      <c r="CU67" s="1589"/>
      <c r="CV67" s="1589"/>
      <c r="CW67" s="1589"/>
      <c r="CX67" s="1589"/>
      <c r="CY67" s="1589"/>
      <c r="CZ67" s="1589"/>
      <c r="DA67" s="1589"/>
      <c r="DB67" s="1589"/>
      <c r="DC67" s="1589"/>
      <c r="DD67" s="1589"/>
      <c r="DE67" s="1589"/>
      <c r="DF67" s="1589"/>
      <c r="DG67" s="1589"/>
      <c r="DH67" s="1589"/>
      <c r="DI67" s="1589"/>
      <c r="DJ67" s="1589"/>
      <c r="DK67" s="1589"/>
      <c r="DL67" s="1589"/>
      <c r="DM67" s="1589"/>
      <c r="DN67" s="1589"/>
      <c r="DO67" s="1589"/>
      <c r="DP67" s="1589"/>
      <c r="DQ67" s="1589"/>
      <c r="DR67" s="1589"/>
      <c r="DS67" s="1589"/>
      <c r="DT67" s="1589"/>
      <c r="DU67" s="1589"/>
      <c r="DV67" s="1589"/>
      <c r="DW67" s="1589"/>
      <c r="DX67" s="1589"/>
      <c r="DY67" s="1589"/>
      <c r="DZ67" s="1589"/>
      <c r="EA67" s="1589"/>
      <c r="EB67" s="1589"/>
      <c r="EC67" s="1589"/>
      <c r="ED67" s="1589"/>
      <c r="EE67" s="1589"/>
      <c r="EF67" s="1589"/>
      <c r="EG67" s="1589"/>
      <c r="EH67" s="1589"/>
      <c r="EI67" s="1589"/>
      <c r="EJ67" s="1589"/>
      <c r="EK67" s="1589"/>
      <c r="EL67" s="1589"/>
      <c r="EM67" s="1589"/>
      <c r="EN67" s="1589"/>
      <c r="EO67" s="1589"/>
      <c r="EP67" s="1589"/>
      <c r="EQ67" s="1589"/>
      <c r="ER67" s="1589"/>
      <c r="ES67" s="1589"/>
      <c r="ET67" s="1589"/>
      <c r="EU67" s="1589"/>
      <c r="EV67" s="1589"/>
      <c r="EW67" s="1589"/>
      <c r="EX67" s="1589"/>
      <c r="EY67" s="1589"/>
      <c r="EZ67" s="1589"/>
      <c r="FA67" s="1589"/>
      <c r="FB67" s="1589"/>
      <c r="FC67" s="1589"/>
      <c r="FD67" s="1589"/>
      <c r="FE67" s="1589"/>
      <c r="FF67" s="1589"/>
      <c r="FG67" s="1589"/>
      <c r="FH67" s="1589"/>
      <c r="FI67" s="1589"/>
      <c r="FJ67" s="1589"/>
      <c r="FK67" s="1589"/>
      <c r="FL67" s="1589"/>
      <c r="FM67" s="1589"/>
      <c r="FN67" s="1589"/>
      <c r="FO67" s="1589"/>
      <c r="FP67" s="1589"/>
      <c r="FQ67" s="1589"/>
      <c r="FR67" s="1589"/>
      <c r="FS67" s="1589"/>
      <c r="FT67" s="1589"/>
      <c r="FU67" s="1589"/>
      <c r="FV67" s="1589"/>
      <c r="FW67" s="1589"/>
      <c r="FX67" s="1589"/>
      <c r="FY67" s="1589"/>
      <c r="FZ67" s="1589"/>
      <c r="GA67" s="1589"/>
      <c r="GB67" s="1589"/>
      <c r="GC67" s="1589"/>
      <c r="GD67" s="1589"/>
      <c r="GE67" s="1589"/>
      <c r="GF67" s="1589"/>
      <c r="GG67" s="1589"/>
      <c r="GH67" s="1589"/>
      <c r="GI67" s="1589"/>
      <c r="GJ67" s="1589"/>
      <c r="GK67" s="1589"/>
      <c r="GL67" s="1589"/>
      <c r="GM67" s="1589"/>
      <c r="GN67" s="1589"/>
      <c r="GO67" s="1589"/>
      <c r="GP67" s="1589"/>
      <c r="GQ67" s="1589"/>
      <c r="GR67" s="1589"/>
      <c r="GS67" s="1589"/>
      <c r="GT67" s="1589"/>
      <c r="GU67" s="1589"/>
      <c r="GV67" s="1589"/>
      <c r="GW67" s="1589"/>
      <c r="GX67" s="1589"/>
      <c r="GY67" s="1589"/>
      <c r="GZ67" s="1589"/>
      <c r="HA67" s="1589"/>
      <c r="HB67" s="1589"/>
      <c r="HC67" s="1589"/>
      <c r="HD67" s="1589"/>
      <c r="HE67" s="1589"/>
      <c r="HF67" s="1589"/>
      <c r="HG67" s="1589"/>
      <c r="HH67" s="1589"/>
      <c r="HI67" s="1589"/>
      <c r="HJ67" s="1589"/>
      <c r="HK67" s="1589"/>
      <c r="HL67" s="1589"/>
      <c r="HM67" s="1589"/>
      <c r="HN67" s="1589"/>
      <c r="HO67" s="1589"/>
      <c r="HP67" s="1589"/>
      <c r="HQ67" s="1589"/>
      <c r="HR67" s="1589"/>
      <c r="HS67" s="1589"/>
      <c r="HT67" s="1589"/>
      <c r="HU67" s="1589"/>
      <c r="HV67" s="1589"/>
      <c r="HW67" s="1589"/>
      <c r="HX67" s="1589"/>
      <c r="HY67" s="1589"/>
      <c r="HZ67" s="1589"/>
      <c r="IA67" s="1589"/>
      <c r="IB67" s="1589"/>
    </row>
    <row r="68" spans="1:236" ht="73.5" customHeight="1">
      <c r="A68" s="3154" t="s">
        <v>416</v>
      </c>
      <c r="B68" s="1802" t="s">
        <v>417</v>
      </c>
      <c r="C68" s="1802" t="s">
        <v>418</v>
      </c>
      <c r="D68" s="1821" t="s">
        <v>323</v>
      </c>
      <c r="E68" s="1822">
        <v>0.95</v>
      </c>
      <c r="F68" s="1802" t="s">
        <v>419</v>
      </c>
      <c r="G68" s="1821" t="s">
        <v>420</v>
      </c>
      <c r="H68" s="1823"/>
      <c r="I68" s="1824"/>
      <c r="J68" s="1824"/>
      <c r="K68" s="1655">
        <v>11</v>
      </c>
      <c r="L68" s="1654"/>
      <c r="M68" s="1654"/>
      <c r="N68" s="1654"/>
      <c r="O68" s="1654"/>
      <c r="P68" s="55">
        <f t="shared" ref="P68:P73" si="4">(SUM(L68:O68)/SUM(H68:K68))</f>
        <v>0</v>
      </c>
      <c r="Q68" s="1825"/>
      <c r="R68" s="1826">
        <v>0</v>
      </c>
      <c r="S68" s="1827">
        <v>0</v>
      </c>
      <c r="T68" s="1806">
        <v>0</v>
      </c>
      <c r="U68" s="1825"/>
      <c r="V68" s="2151"/>
      <c r="W68" s="2136"/>
      <c r="X68" s="2152"/>
      <c r="Y68" s="2153"/>
      <c r="Z68" s="1828"/>
      <c r="AA68" s="1611"/>
      <c r="AB68" s="1612"/>
      <c r="AC68" s="1594"/>
      <c r="AD68" s="1594"/>
      <c r="AE68" s="1594"/>
      <c r="AF68" s="1594"/>
      <c r="AG68" s="1594"/>
      <c r="AH68" s="1594"/>
      <c r="AI68" s="1594"/>
      <c r="AJ68" s="1594"/>
      <c r="AK68" s="1594"/>
      <c r="AL68" s="1594"/>
      <c r="AM68" s="1594"/>
      <c r="AN68" s="1594"/>
      <c r="AO68" s="1594"/>
      <c r="AP68" s="1594"/>
      <c r="AQ68" s="1594"/>
      <c r="AR68" s="1594"/>
      <c r="AS68" s="1594"/>
      <c r="AT68" s="1594"/>
      <c r="AU68" s="1594"/>
      <c r="AV68" s="1594"/>
      <c r="AW68" s="1594"/>
      <c r="AX68" s="1594"/>
      <c r="AY68" s="1594"/>
      <c r="AZ68" s="1594"/>
      <c r="BA68" s="1594"/>
      <c r="BB68" s="1594"/>
      <c r="BC68" s="1594"/>
      <c r="BD68" s="1594"/>
      <c r="BE68" s="1594"/>
      <c r="BF68" s="1594"/>
      <c r="BG68" s="1594"/>
      <c r="BH68" s="1594"/>
      <c r="BI68" s="1594"/>
      <c r="BJ68" s="1594"/>
      <c r="BK68" s="1594"/>
      <c r="BL68" s="1594"/>
      <c r="BM68" s="1594"/>
      <c r="BN68" s="1594"/>
      <c r="BO68" s="1594"/>
      <c r="BP68" s="1594"/>
      <c r="BQ68" s="1594"/>
      <c r="BR68" s="1594"/>
      <c r="BS68" s="1594"/>
      <c r="BT68" s="1594"/>
      <c r="BU68" s="1594"/>
      <c r="BV68" s="1594"/>
      <c r="BW68" s="1594"/>
      <c r="BX68" s="1594"/>
      <c r="BY68" s="1594"/>
      <c r="BZ68" s="1594"/>
      <c r="CA68" s="1594"/>
      <c r="CB68" s="1594"/>
      <c r="CC68" s="1594"/>
      <c r="CD68" s="1594"/>
      <c r="CE68" s="1594"/>
      <c r="CF68" s="1594"/>
      <c r="CG68" s="1594"/>
      <c r="CH68" s="1594"/>
      <c r="CI68" s="1594"/>
      <c r="CJ68" s="1594"/>
      <c r="CK68" s="1594"/>
      <c r="CL68" s="1594"/>
      <c r="CM68" s="1594"/>
      <c r="CN68" s="1594"/>
      <c r="CO68" s="1594"/>
      <c r="CP68" s="1594"/>
      <c r="CQ68" s="1594"/>
      <c r="CR68" s="1594"/>
      <c r="CS68" s="1594"/>
      <c r="CT68" s="1594"/>
      <c r="CU68" s="1594"/>
      <c r="CV68" s="1594"/>
      <c r="CW68" s="1594"/>
      <c r="CX68" s="1594"/>
      <c r="CY68" s="1594"/>
      <c r="CZ68" s="1594"/>
      <c r="DA68" s="1594"/>
      <c r="DB68" s="1594"/>
      <c r="DC68" s="1594"/>
      <c r="DD68" s="1594"/>
      <c r="DE68" s="1594"/>
      <c r="DF68" s="1594"/>
      <c r="DG68" s="1594"/>
      <c r="DH68" s="1594"/>
      <c r="DI68" s="1594"/>
      <c r="DJ68" s="1594"/>
      <c r="DK68" s="1594"/>
      <c r="DL68" s="1594"/>
      <c r="DM68" s="1594"/>
      <c r="DN68" s="1594"/>
      <c r="DO68" s="1594"/>
      <c r="DP68" s="1594"/>
      <c r="DQ68" s="1594"/>
      <c r="DR68" s="1594"/>
      <c r="DS68" s="1594"/>
      <c r="DT68" s="1594"/>
      <c r="DU68" s="1594"/>
      <c r="DV68" s="1594"/>
      <c r="DW68" s="1594"/>
      <c r="DX68" s="1594"/>
      <c r="DY68" s="1594"/>
      <c r="DZ68" s="1594"/>
      <c r="EA68" s="1594"/>
      <c r="EB68" s="1594"/>
      <c r="EC68" s="1594"/>
      <c r="ED68" s="1594"/>
      <c r="EE68" s="1594"/>
      <c r="EF68" s="1594"/>
      <c r="EG68" s="1594"/>
      <c r="EH68" s="1594"/>
      <c r="EI68" s="1594"/>
      <c r="EJ68" s="1594"/>
      <c r="EK68" s="1594"/>
      <c r="EL68" s="1594"/>
      <c r="EM68" s="1594"/>
      <c r="EN68" s="1594"/>
      <c r="EO68" s="1594"/>
      <c r="EP68" s="1594"/>
      <c r="EQ68" s="1594"/>
      <c r="ER68" s="1594"/>
      <c r="ES68" s="1594"/>
      <c r="ET68" s="1594"/>
      <c r="EU68" s="1594"/>
      <c r="EV68" s="1594"/>
      <c r="EW68" s="1594"/>
      <c r="EX68" s="1594"/>
      <c r="EY68" s="1594"/>
      <c r="EZ68" s="1594"/>
      <c r="FA68" s="1594"/>
      <c r="FB68" s="1594"/>
      <c r="FC68" s="1594"/>
      <c r="FD68" s="1594"/>
      <c r="FE68" s="1594"/>
      <c r="FF68" s="1594"/>
      <c r="FG68" s="1594"/>
      <c r="FH68" s="1594"/>
      <c r="FI68" s="1594"/>
      <c r="FJ68" s="1594"/>
      <c r="FK68" s="1594"/>
      <c r="FL68" s="1594"/>
      <c r="FM68" s="1594"/>
      <c r="FN68" s="1594"/>
      <c r="FO68" s="1594"/>
      <c r="FP68" s="1594"/>
      <c r="FQ68" s="1594"/>
      <c r="FR68" s="1594"/>
      <c r="FS68" s="1594"/>
      <c r="FT68" s="1594"/>
      <c r="FU68" s="1594"/>
      <c r="FV68" s="1594"/>
      <c r="FW68" s="1594"/>
      <c r="FX68" s="1594"/>
      <c r="FY68" s="1594"/>
      <c r="FZ68" s="1594"/>
      <c r="GA68" s="1594"/>
      <c r="GB68" s="1594"/>
      <c r="GC68" s="1594"/>
      <c r="GD68" s="1594"/>
      <c r="GE68" s="1594"/>
      <c r="GF68" s="1594"/>
      <c r="GG68" s="1594"/>
      <c r="GH68" s="1594"/>
      <c r="GI68" s="1594"/>
      <c r="GJ68" s="1594"/>
      <c r="GK68" s="1594"/>
      <c r="GL68" s="1594"/>
      <c r="GM68" s="1594"/>
      <c r="GN68" s="1594"/>
      <c r="GO68" s="1594"/>
      <c r="GP68" s="1594"/>
      <c r="GQ68" s="1594"/>
      <c r="GR68" s="1594"/>
      <c r="GS68" s="1594"/>
      <c r="GT68" s="1594"/>
      <c r="GU68" s="1594"/>
      <c r="GV68" s="1594"/>
      <c r="GW68" s="1594"/>
      <c r="GX68" s="1594"/>
      <c r="GY68" s="1594"/>
      <c r="GZ68" s="1594"/>
      <c r="HA68" s="1594"/>
      <c r="HB68" s="1594"/>
      <c r="HC68" s="1594"/>
      <c r="HD68" s="1594"/>
      <c r="HE68" s="1594"/>
      <c r="HF68" s="1594"/>
      <c r="HG68" s="1594"/>
      <c r="HH68" s="1594"/>
      <c r="HI68" s="1594"/>
      <c r="HJ68" s="1594"/>
      <c r="HK68" s="1594"/>
      <c r="HL68" s="1594"/>
      <c r="HM68" s="1594"/>
      <c r="HN68" s="1594"/>
      <c r="HO68" s="1594"/>
      <c r="HP68" s="1594"/>
      <c r="HQ68" s="1594"/>
      <c r="HR68" s="1594"/>
      <c r="HS68" s="1594"/>
      <c r="HT68" s="1594"/>
      <c r="HU68" s="1594"/>
      <c r="HV68" s="1594"/>
      <c r="HW68" s="1594"/>
      <c r="HX68" s="1594"/>
      <c r="HY68" s="1594"/>
      <c r="HZ68" s="1594"/>
      <c r="IA68" s="1594"/>
      <c r="IB68" s="1594"/>
    </row>
    <row r="69" spans="1:236" ht="73.5" customHeight="1">
      <c r="A69" s="3155"/>
      <c r="B69" s="3148" t="s">
        <v>421</v>
      </c>
      <c r="C69" s="3150" t="s">
        <v>422</v>
      </c>
      <c r="D69" s="3152" t="s">
        <v>323</v>
      </c>
      <c r="E69" s="3152">
        <v>0.95</v>
      </c>
      <c r="F69" s="1740" t="s">
        <v>423</v>
      </c>
      <c r="G69" s="1829">
        <v>2</v>
      </c>
      <c r="H69" s="1654"/>
      <c r="I69" s="1655">
        <v>1</v>
      </c>
      <c r="J69" s="1655"/>
      <c r="K69" s="1655">
        <v>1</v>
      </c>
      <c r="L69" s="1654"/>
      <c r="M69" s="1654"/>
      <c r="N69" s="1654"/>
      <c r="O69" s="1654"/>
      <c r="P69" s="55">
        <f t="shared" si="4"/>
        <v>0</v>
      </c>
      <c r="Q69" s="1636"/>
      <c r="R69" s="1812">
        <v>0</v>
      </c>
      <c r="S69" s="1776">
        <v>0</v>
      </c>
      <c r="T69" s="1725">
        <v>0</v>
      </c>
      <c r="U69" s="1589"/>
      <c r="V69" s="2113"/>
      <c r="W69" s="2111"/>
      <c r="X69" s="2111"/>
      <c r="Y69" s="2112"/>
      <c r="Z69" s="1660"/>
      <c r="AA69" s="1661"/>
      <c r="AB69" s="1649"/>
      <c r="AC69" s="1594"/>
      <c r="AD69" s="1594"/>
      <c r="AE69" s="1594"/>
      <c r="AF69" s="1594"/>
      <c r="AG69" s="1594"/>
      <c r="AH69" s="1594"/>
      <c r="AI69" s="1594"/>
      <c r="AJ69" s="1594"/>
      <c r="AK69" s="1594"/>
      <c r="AL69" s="1594"/>
      <c r="AM69" s="1594"/>
      <c r="AN69" s="1594"/>
      <c r="AO69" s="1594"/>
      <c r="AP69" s="1594"/>
      <c r="AQ69" s="1594"/>
      <c r="AR69" s="1594"/>
      <c r="AS69" s="1594"/>
      <c r="AT69" s="1594"/>
      <c r="AU69" s="1594"/>
      <c r="AV69" s="1594"/>
      <c r="AW69" s="1594"/>
      <c r="AX69" s="1594"/>
      <c r="AY69" s="1594"/>
      <c r="AZ69" s="1594"/>
      <c r="BA69" s="1594"/>
      <c r="BB69" s="1594"/>
      <c r="BC69" s="1594"/>
      <c r="BD69" s="1594"/>
      <c r="BE69" s="1594"/>
      <c r="BF69" s="1594"/>
      <c r="BG69" s="1594"/>
      <c r="BH69" s="1594"/>
      <c r="BI69" s="1594"/>
      <c r="BJ69" s="1594"/>
      <c r="BK69" s="1594"/>
      <c r="BL69" s="1594"/>
      <c r="BM69" s="1594"/>
      <c r="BN69" s="1594"/>
      <c r="BO69" s="1594"/>
      <c r="BP69" s="1594"/>
      <c r="BQ69" s="1594"/>
      <c r="BR69" s="1594"/>
      <c r="BS69" s="1594"/>
      <c r="BT69" s="1594"/>
      <c r="BU69" s="1594"/>
      <c r="BV69" s="1594"/>
      <c r="BW69" s="1594"/>
      <c r="BX69" s="1594"/>
      <c r="BY69" s="1594"/>
      <c r="BZ69" s="1594"/>
      <c r="CA69" s="1594"/>
      <c r="CB69" s="1594"/>
      <c r="CC69" s="1594"/>
      <c r="CD69" s="1594"/>
      <c r="CE69" s="1594"/>
      <c r="CF69" s="1594"/>
      <c r="CG69" s="1594"/>
      <c r="CH69" s="1594"/>
      <c r="CI69" s="1594"/>
      <c r="CJ69" s="1594"/>
      <c r="CK69" s="1594"/>
      <c r="CL69" s="1594"/>
      <c r="CM69" s="1594"/>
      <c r="CN69" s="1594"/>
      <c r="CO69" s="1594"/>
      <c r="CP69" s="1594"/>
      <c r="CQ69" s="1594"/>
      <c r="CR69" s="1594"/>
      <c r="CS69" s="1594"/>
      <c r="CT69" s="1594"/>
      <c r="CU69" s="1594"/>
      <c r="CV69" s="1594"/>
      <c r="CW69" s="1594"/>
      <c r="CX69" s="1594"/>
      <c r="CY69" s="1594"/>
      <c r="CZ69" s="1594"/>
      <c r="DA69" s="1594"/>
      <c r="DB69" s="1594"/>
      <c r="DC69" s="1594"/>
      <c r="DD69" s="1594"/>
      <c r="DE69" s="1594"/>
      <c r="DF69" s="1594"/>
      <c r="DG69" s="1594"/>
      <c r="DH69" s="1594"/>
      <c r="DI69" s="1594"/>
      <c r="DJ69" s="1594"/>
      <c r="DK69" s="1594"/>
      <c r="DL69" s="1594"/>
      <c r="DM69" s="1594"/>
      <c r="DN69" s="1594"/>
      <c r="DO69" s="1594"/>
      <c r="DP69" s="1594"/>
      <c r="DQ69" s="1594"/>
      <c r="DR69" s="1594"/>
      <c r="DS69" s="1594"/>
      <c r="DT69" s="1594"/>
      <c r="DU69" s="1594"/>
      <c r="DV69" s="1594"/>
      <c r="DW69" s="1594"/>
      <c r="DX69" s="1594"/>
      <c r="DY69" s="1594"/>
      <c r="DZ69" s="1594"/>
      <c r="EA69" s="1594"/>
      <c r="EB69" s="1594"/>
      <c r="EC69" s="1594"/>
      <c r="ED69" s="1594"/>
      <c r="EE69" s="1594"/>
      <c r="EF69" s="1594"/>
      <c r="EG69" s="1594"/>
      <c r="EH69" s="1594"/>
      <c r="EI69" s="1594"/>
      <c r="EJ69" s="1594"/>
      <c r="EK69" s="1594"/>
      <c r="EL69" s="1594"/>
      <c r="EM69" s="1594"/>
      <c r="EN69" s="1594"/>
      <c r="EO69" s="1594"/>
      <c r="EP69" s="1594"/>
      <c r="EQ69" s="1594"/>
      <c r="ER69" s="1594"/>
      <c r="ES69" s="1594"/>
      <c r="ET69" s="1594"/>
      <c r="EU69" s="1594"/>
      <c r="EV69" s="1594"/>
      <c r="EW69" s="1594"/>
      <c r="EX69" s="1594"/>
      <c r="EY69" s="1594"/>
      <c r="EZ69" s="1594"/>
      <c r="FA69" s="1594"/>
      <c r="FB69" s="1594"/>
      <c r="FC69" s="1594"/>
      <c r="FD69" s="1594"/>
      <c r="FE69" s="1594"/>
      <c r="FF69" s="1594"/>
      <c r="FG69" s="1594"/>
      <c r="FH69" s="1594"/>
      <c r="FI69" s="1594"/>
      <c r="FJ69" s="1594"/>
      <c r="FK69" s="1594"/>
      <c r="FL69" s="1594"/>
      <c r="FM69" s="1594"/>
      <c r="FN69" s="1594"/>
      <c r="FO69" s="1594"/>
      <c r="FP69" s="1594"/>
      <c r="FQ69" s="1594"/>
      <c r="FR69" s="1594"/>
      <c r="FS69" s="1594"/>
      <c r="FT69" s="1594"/>
      <c r="FU69" s="1594"/>
      <c r="FV69" s="1594"/>
      <c r="FW69" s="1594"/>
      <c r="FX69" s="1594"/>
      <c r="FY69" s="1594"/>
      <c r="FZ69" s="1594"/>
      <c r="GA69" s="1594"/>
      <c r="GB69" s="1594"/>
      <c r="GC69" s="1594"/>
      <c r="GD69" s="1594"/>
      <c r="GE69" s="1594"/>
      <c r="GF69" s="1594"/>
      <c r="GG69" s="1594"/>
      <c r="GH69" s="1594"/>
      <c r="GI69" s="1594"/>
      <c r="GJ69" s="1594"/>
      <c r="GK69" s="1594"/>
      <c r="GL69" s="1594"/>
      <c r="GM69" s="1594"/>
      <c r="GN69" s="1594"/>
      <c r="GO69" s="1594"/>
      <c r="GP69" s="1594"/>
      <c r="GQ69" s="1594"/>
      <c r="GR69" s="1594"/>
      <c r="GS69" s="1594"/>
      <c r="GT69" s="1594"/>
      <c r="GU69" s="1594"/>
      <c r="GV69" s="1594"/>
      <c r="GW69" s="1594"/>
      <c r="GX69" s="1594"/>
      <c r="GY69" s="1594"/>
      <c r="GZ69" s="1594"/>
      <c r="HA69" s="1594"/>
      <c r="HB69" s="1594"/>
      <c r="HC69" s="1594"/>
      <c r="HD69" s="1594"/>
      <c r="HE69" s="1594"/>
      <c r="HF69" s="1594"/>
      <c r="HG69" s="1594"/>
      <c r="HH69" s="1594"/>
      <c r="HI69" s="1594"/>
      <c r="HJ69" s="1594"/>
      <c r="HK69" s="1594"/>
      <c r="HL69" s="1594"/>
      <c r="HM69" s="1594"/>
      <c r="HN69" s="1594"/>
      <c r="HO69" s="1594"/>
      <c r="HP69" s="1594"/>
      <c r="HQ69" s="1594"/>
      <c r="HR69" s="1594"/>
      <c r="HS69" s="1594"/>
      <c r="HT69" s="1594"/>
      <c r="HU69" s="1594"/>
      <c r="HV69" s="1594"/>
      <c r="HW69" s="1594"/>
      <c r="HX69" s="1594"/>
      <c r="HY69" s="1594"/>
      <c r="HZ69" s="1594"/>
      <c r="IA69" s="1594"/>
      <c r="IB69" s="1594"/>
    </row>
    <row r="70" spans="1:236" ht="73.5" customHeight="1">
      <c r="A70" s="3155"/>
      <c r="B70" s="3157"/>
      <c r="C70" s="3158"/>
      <c r="D70" s="3147"/>
      <c r="E70" s="3147"/>
      <c r="F70" s="1695" t="s">
        <v>424</v>
      </c>
      <c r="G70" s="1829">
        <v>2</v>
      </c>
      <c r="H70" s="1830"/>
      <c r="I70" s="1655">
        <v>1</v>
      </c>
      <c r="J70" s="1655"/>
      <c r="K70" s="1655">
        <v>1</v>
      </c>
      <c r="L70" s="1654"/>
      <c r="M70" s="1654"/>
      <c r="N70" s="1654"/>
      <c r="O70" s="1654"/>
      <c r="P70" s="55">
        <f t="shared" si="4"/>
        <v>0</v>
      </c>
      <c r="Q70" s="1769"/>
      <c r="R70" s="1831">
        <v>52000</v>
      </c>
      <c r="S70" s="1776">
        <v>0</v>
      </c>
      <c r="T70" s="1725">
        <v>52000</v>
      </c>
      <c r="U70" s="1651"/>
      <c r="V70" s="2113"/>
      <c r="W70" s="2111"/>
      <c r="X70" s="2111"/>
      <c r="Y70" s="2112"/>
      <c r="Z70" s="1660"/>
      <c r="AA70" s="1661"/>
      <c r="AB70" s="1649"/>
      <c r="AC70" s="1594"/>
      <c r="AD70" s="1594"/>
      <c r="AE70" s="1594"/>
      <c r="AF70" s="1594"/>
      <c r="AG70" s="1594"/>
      <c r="AH70" s="1594"/>
      <c r="AI70" s="1594"/>
      <c r="AJ70" s="1594"/>
      <c r="AK70" s="1594"/>
      <c r="AL70" s="1594"/>
      <c r="AM70" s="1594"/>
      <c r="AN70" s="1594"/>
      <c r="AO70" s="1594"/>
      <c r="AP70" s="1594"/>
      <c r="AQ70" s="1594"/>
      <c r="AR70" s="1594"/>
      <c r="AS70" s="1594"/>
      <c r="AT70" s="1594"/>
      <c r="AU70" s="1594"/>
      <c r="AV70" s="1594"/>
      <c r="AW70" s="1594"/>
      <c r="AX70" s="1594"/>
      <c r="AY70" s="1594"/>
      <c r="AZ70" s="1594"/>
      <c r="BA70" s="1594"/>
      <c r="BB70" s="1594"/>
      <c r="BC70" s="1594"/>
      <c r="BD70" s="1594"/>
      <c r="BE70" s="1594"/>
      <c r="BF70" s="1594"/>
      <c r="BG70" s="1594"/>
      <c r="BH70" s="1594"/>
      <c r="BI70" s="1594"/>
      <c r="BJ70" s="1594"/>
      <c r="BK70" s="1594"/>
      <c r="BL70" s="1594"/>
      <c r="BM70" s="1594"/>
      <c r="BN70" s="1594"/>
      <c r="BO70" s="1594"/>
      <c r="BP70" s="1594"/>
      <c r="BQ70" s="1594"/>
      <c r="BR70" s="1594"/>
      <c r="BS70" s="1594"/>
      <c r="BT70" s="1594"/>
      <c r="BU70" s="1594"/>
      <c r="BV70" s="1594"/>
      <c r="BW70" s="1594"/>
      <c r="BX70" s="1594"/>
      <c r="BY70" s="1594"/>
      <c r="BZ70" s="1594"/>
      <c r="CA70" s="1594"/>
      <c r="CB70" s="1594"/>
      <c r="CC70" s="1594"/>
      <c r="CD70" s="1594"/>
      <c r="CE70" s="1594"/>
      <c r="CF70" s="1594"/>
      <c r="CG70" s="1594"/>
      <c r="CH70" s="1594"/>
      <c r="CI70" s="1594"/>
      <c r="CJ70" s="1594"/>
      <c r="CK70" s="1594"/>
      <c r="CL70" s="1594"/>
      <c r="CM70" s="1594"/>
      <c r="CN70" s="1594"/>
      <c r="CO70" s="1594"/>
      <c r="CP70" s="1594"/>
      <c r="CQ70" s="1594"/>
      <c r="CR70" s="1594"/>
      <c r="CS70" s="1594"/>
      <c r="CT70" s="1594"/>
      <c r="CU70" s="1594"/>
      <c r="CV70" s="1594"/>
      <c r="CW70" s="1594"/>
      <c r="CX70" s="1594"/>
      <c r="CY70" s="1594"/>
      <c r="CZ70" s="1594"/>
      <c r="DA70" s="1594"/>
      <c r="DB70" s="1594"/>
      <c r="DC70" s="1594"/>
      <c r="DD70" s="1594"/>
      <c r="DE70" s="1594"/>
      <c r="DF70" s="1594"/>
      <c r="DG70" s="1594"/>
      <c r="DH70" s="1594"/>
      <c r="DI70" s="1594"/>
      <c r="DJ70" s="1594"/>
      <c r="DK70" s="1594"/>
      <c r="DL70" s="1594"/>
      <c r="DM70" s="1594"/>
      <c r="DN70" s="1594"/>
      <c r="DO70" s="1594"/>
      <c r="DP70" s="1594"/>
      <c r="DQ70" s="1594"/>
      <c r="DR70" s="1594"/>
      <c r="DS70" s="1594"/>
      <c r="DT70" s="1594"/>
      <c r="DU70" s="1594"/>
      <c r="DV70" s="1594"/>
      <c r="DW70" s="1594"/>
      <c r="DX70" s="1594"/>
      <c r="DY70" s="1594"/>
      <c r="DZ70" s="1594"/>
      <c r="EA70" s="1594"/>
      <c r="EB70" s="1594"/>
      <c r="EC70" s="1594"/>
      <c r="ED70" s="1594"/>
      <c r="EE70" s="1594"/>
      <c r="EF70" s="1594"/>
      <c r="EG70" s="1594"/>
      <c r="EH70" s="1594"/>
      <c r="EI70" s="1594"/>
      <c r="EJ70" s="1594"/>
      <c r="EK70" s="1594"/>
      <c r="EL70" s="1594"/>
      <c r="EM70" s="1594"/>
      <c r="EN70" s="1594"/>
      <c r="EO70" s="1594"/>
      <c r="EP70" s="1594"/>
      <c r="EQ70" s="1594"/>
      <c r="ER70" s="1594"/>
      <c r="ES70" s="1594"/>
      <c r="ET70" s="1594"/>
      <c r="EU70" s="1594"/>
      <c r="EV70" s="1594"/>
      <c r="EW70" s="1594"/>
      <c r="EX70" s="1594"/>
      <c r="EY70" s="1594"/>
      <c r="EZ70" s="1594"/>
      <c r="FA70" s="1594"/>
      <c r="FB70" s="1594"/>
      <c r="FC70" s="1594"/>
      <c r="FD70" s="1594"/>
      <c r="FE70" s="1594"/>
      <c r="FF70" s="1594"/>
      <c r="FG70" s="1594"/>
      <c r="FH70" s="1594"/>
      <c r="FI70" s="1594"/>
      <c r="FJ70" s="1594"/>
      <c r="FK70" s="1594"/>
      <c r="FL70" s="1594"/>
      <c r="FM70" s="1594"/>
      <c r="FN70" s="1594"/>
      <c r="FO70" s="1594"/>
      <c r="FP70" s="1594"/>
      <c r="FQ70" s="1594"/>
      <c r="FR70" s="1594"/>
      <c r="FS70" s="1594"/>
      <c r="FT70" s="1594"/>
      <c r="FU70" s="1594"/>
      <c r="FV70" s="1594"/>
      <c r="FW70" s="1594"/>
      <c r="FX70" s="1594"/>
      <c r="FY70" s="1594"/>
      <c r="FZ70" s="1594"/>
      <c r="GA70" s="1594"/>
      <c r="GB70" s="1594"/>
      <c r="GC70" s="1594"/>
      <c r="GD70" s="1594"/>
      <c r="GE70" s="1594"/>
      <c r="GF70" s="1594"/>
      <c r="GG70" s="1594"/>
      <c r="GH70" s="1594"/>
      <c r="GI70" s="1594"/>
      <c r="GJ70" s="1594"/>
      <c r="GK70" s="1594"/>
      <c r="GL70" s="1594"/>
      <c r="GM70" s="1594"/>
      <c r="GN70" s="1594"/>
      <c r="GO70" s="1594"/>
      <c r="GP70" s="1594"/>
      <c r="GQ70" s="1594"/>
      <c r="GR70" s="1594"/>
      <c r="GS70" s="1594"/>
      <c r="GT70" s="1594"/>
      <c r="GU70" s="1594"/>
      <c r="GV70" s="1594"/>
      <c r="GW70" s="1594"/>
      <c r="GX70" s="1594"/>
      <c r="GY70" s="1594"/>
      <c r="GZ70" s="1594"/>
      <c r="HA70" s="1594"/>
      <c r="HB70" s="1594"/>
      <c r="HC70" s="1594"/>
      <c r="HD70" s="1594"/>
      <c r="HE70" s="1594"/>
      <c r="HF70" s="1594"/>
      <c r="HG70" s="1594"/>
      <c r="HH70" s="1594"/>
      <c r="HI70" s="1594"/>
      <c r="HJ70" s="1594"/>
      <c r="HK70" s="1594"/>
      <c r="HL70" s="1594"/>
      <c r="HM70" s="1594"/>
      <c r="HN70" s="1594"/>
      <c r="HO70" s="1594"/>
      <c r="HP70" s="1594"/>
      <c r="HQ70" s="1594"/>
      <c r="HR70" s="1594"/>
      <c r="HS70" s="1594"/>
      <c r="HT70" s="1594"/>
      <c r="HU70" s="1594"/>
      <c r="HV70" s="1594"/>
      <c r="HW70" s="1594"/>
      <c r="HX70" s="1594"/>
      <c r="HY70" s="1594"/>
      <c r="HZ70" s="1594"/>
      <c r="IA70" s="1594"/>
      <c r="IB70" s="1594"/>
    </row>
    <row r="71" spans="1:236" ht="51" customHeight="1">
      <c r="A71" s="3155"/>
      <c r="B71" s="3148" t="s">
        <v>425</v>
      </c>
      <c r="C71" s="3150" t="s">
        <v>426</v>
      </c>
      <c r="D71" s="3152">
        <v>0.15</v>
      </c>
      <c r="E71" s="3152">
        <v>0.5</v>
      </c>
      <c r="F71" s="1740" t="s">
        <v>427</v>
      </c>
      <c r="G71" s="1829">
        <v>2</v>
      </c>
      <c r="H71" s="1655"/>
      <c r="I71" s="1655">
        <v>1</v>
      </c>
      <c r="J71" s="1655">
        <v>1</v>
      </c>
      <c r="K71" s="1655"/>
      <c r="L71" s="1654"/>
      <c r="M71" s="1654"/>
      <c r="N71" s="1654"/>
      <c r="O71" s="1654"/>
      <c r="P71" s="55">
        <f t="shared" si="4"/>
        <v>0</v>
      </c>
      <c r="Q71" s="1832"/>
      <c r="R71" s="1833">
        <v>0</v>
      </c>
      <c r="S71" s="1813">
        <v>0</v>
      </c>
      <c r="T71" s="1725">
        <v>0</v>
      </c>
      <c r="U71" s="1651"/>
      <c r="V71" s="2113"/>
      <c r="W71" s="2110"/>
      <c r="X71" s="2111"/>
      <c r="Y71" s="2112"/>
      <c r="Z71" s="1660"/>
      <c r="AA71" s="1661"/>
      <c r="AB71" s="1649"/>
      <c r="AC71" s="1594"/>
      <c r="AD71" s="1594"/>
      <c r="AE71" s="1594"/>
      <c r="AF71" s="1594"/>
      <c r="AG71" s="1594"/>
      <c r="AH71" s="1594"/>
      <c r="AI71" s="1594"/>
      <c r="AJ71" s="1594"/>
      <c r="AK71" s="1594"/>
      <c r="AL71" s="1594"/>
      <c r="AM71" s="1594"/>
      <c r="AN71" s="1594"/>
      <c r="AO71" s="1594"/>
      <c r="AP71" s="1594"/>
      <c r="AQ71" s="1594"/>
      <c r="AR71" s="1594"/>
      <c r="AS71" s="1594"/>
      <c r="AT71" s="1594"/>
      <c r="AU71" s="1594"/>
      <c r="AV71" s="1594"/>
      <c r="AW71" s="1594"/>
      <c r="AX71" s="1594"/>
      <c r="AY71" s="1594"/>
      <c r="AZ71" s="1594"/>
      <c r="BA71" s="1594"/>
      <c r="BB71" s="1594"/>
      <c r="BC71" s="1594"/>
      <c r="BD71" s="1594"/>
      <c r="BE71" s="1594"/>
      <c r="BF71" s="1594"/>
      <c r="BG71" s="1594"/>
      <c r="BH71" s="1594"/>
      <c r="BI71" s="1594"/>
      <c r="BJ71" s="1594"/>
      <c r="BK71" s="1594"/>
      <c r="BL71" s="1594"/>
      <c r="BM71" s="1594"/>
      <c r="BN71" s="1594"/>
      <c r="BO71" s="1594"/>
      <c r="BP71" s="1594"/>
      <c r="BQ71" s="1594"/>
      <c r="BR71" s="1594"/>
      <c r="BS71" s="1594"/>
      <c r="BT71" s="1594"/>
      <c r="BU71" s="1594"/>
      <c r="BV71" s="1594"/>
      <c r="BW71" s="1594"/>
      <c r="BX71" s="1594"/>
      <c r="BY71" s="1594"/>
      <c r="BZ71" s="1594"/>
      <c r="CA71" s="1594"/>
      <c r="CB71" s="1594"/>
      <c r="CC71" s="1594"/>
      <c r="CD71" s="1594"/>
      <c r="CE71" s="1594"/>
      <c r="CF71" s="1594"/>
      <c r="CG71" s="1594"/>
      <c r="CH71" s="1594"/>
      <c r="CI71" s="1594"/>
      <c r="CJ71" s="1594"/>
      <c r="CK71" s="1594"/>
      <c r="CL71" s="1594"/>
      <c r="CM71" s="1594"/>
      <c r="CN71" s="1594"/>
      <c r="CO71" s="1594"/>
      <c r="CP71" s="1594"/>
      <c r="CQ71" s="1594"/>
      <c r="CR71" s="1594"/>
      <c r="CS71" s="1594"/>
      <c r="CT71" s="1594"/>
      <c r="CU71" s="1594"/>
      <c r="CV71" s="1594"/>
      <c r="CW71" s="1594"/>
      <c r="CX71" s="1594"/>
      <c r="CY71" s="1594"/>
      <c r="CZ71" s="1594"/>
      <c r="DA71" s="1594"/>
      <c r="DB71" s="1594"/>
      <c r="DC71" s="1594"/>
      <c r="DD71" s="1594"/>
      <c r="DE71" s="1594"/>
      <c r="DF71" s="1594"/>
      <c r="DG71" s="1594"/>
      <c r="DH71" s="1594"/>
      <c r="DI71" s="1594"/>
      <c r="DJ71" s="1594"/>
      <c r="DK71" s="1594"/>
      <c r="DL71" s="1594"/>
      <c r="DM71" s="1594"/>
      <c r="DN71" s="1594"/>
      <c r="DO71" s="1594"/>
      <c r="DP71" s="1594"/>
      <c r="DQ71" s="1594"/>
      <c r="DR71" s="1594"/>
      <c r="DS71" s="1594"/>
      <c r="DT71" s="1594"/>
      <c r="DU71" s="1594"/>
      <c r="DV71" s="1594"/>
      <c r="DW71" s="1594"/>
      <c r="DX71" s="1594"/>
      <c r="DY71" s="1594"/>
      <c r="DZ71" s="1594"/>
      <c r="EA71" s="1594"/>
      <c r="EB71" s="1594"/>
      <c r="EC71" s="1594"/>
      <c r="ED71" s="1594"/>
      <c r="EE71" s="1594"/>
      <c r="EF71" s="1594"/>
      <c r="EG71" s="1594"/>
      <c r="EH71" s="1594"/>
      <c r="EI71" s="1594"/>
      <c r="EJ71" s="1594"/>
      <c r="EK71" s="1594"/>
      <c r="EL71" s="1594"/>
      <c r="EM71" s="1594"/>
      <c r="EN71" s="1594"/>
      <c r="EO71" s="1594"/>
      <c r="EP71" s="1594"/>
      <c r="EQ71" s="1594"/>
      <c r="ER71" s="1594"/>
      <c r="ES71" s="1594"/>
      <c r="ET71" s="1594"/>
      <c r="EU71" s="1594"/>
      <c r="EV71" s="1594"/>
      <c r="EW71" s="1594"/>
      <c r="EX71" s="1594"/>
      <c r="EY71" s="1594"/>
      <c r="EZ71" s="1594"/>
      <c r="FA71" s="1594"/>
      <c r="FB71" s="1594"/>
      <c r="FC71" s="1594"/>
      <c r="FD71" s="1594"/>
      <c r="FE71" s="1594"/>
      <c r="FF71" s="1594"/>
      <c r="FG71" s="1594"/>
      <c r="FH71" s="1594"/>
      <c r="FI71" s="1594"/>
      <c r="FJ71" s="1594"/>
      <c r="FK71" s="1594"/>
      <c r="FL71" s="1594"/>
      <c r="FM71" s="1594"/>
      <c r="FN71" s="1594"/>
      <c r="FO71" s="1594"/>
      <c r="FP71" s="1594"/>
      <c r="FQ71" s="1594"/>
      <c r="FR71" s="1594"/>
      <c r="FS71" s="1594"/>
      <c r="FT71" s="1594"/>
      <c r="FU71" s="1594"/>
      <c r="FV71" s="1594"/>
      <c r="FW71" s="1594"/>
      <c r="FX71" s="1594"/>
      <c r="FY71" s="1594"/>
      <c r="FZ71" s="1594"/>
      <c r="GA71" s="1594"/>
      <c r="GB71" s="1594"/>
      <c r="GC71" s="1594"/>
      <c r="GD71" s="1594"/>
      <c r="GE71" s="1594"/>
      <c r="GF71" s="1594"/>
      <c r="GG71" s="1594"/>
      <c r="GH71" s="1594"/>
      <c r="GI71" s="1594"/>
      <c r="GJ71" s="1594"/>
      <c r="GK71" s="1594"/>
      <c r="GL71" s="1594"/>
      <c r="GM71" s="1594"/>
      <c r="GN71" s="1594"/>
      <c r="GO71" s="1594"/>
      <c r="GP71" s="1594"/>
      <c r="GQ71" s="1594"/>
      <c r="GR71" s="1594"/>
      <c r="GS71" s="1594"/>
      <c r="GT71" s="1594"/>
      <c r="GU71" s="1594"/>
      <c r="GV71" s="1594"/>
      <c r="GW71" s="1594"/>
      <c r="GX71" s="1594"/>
      <c r="GY71" s="1594"/>
      <c r="GZ71" s="1594"/>
      <c r="HA71" s="1594"/>
      <c r="HB71" s="1594"/>
      <c r="HC71" s="1594"/>
      <c r="HD71" s="1594"/>
      <c r="HE71" s="1594"/>
      <c r="HF71" s="1594"/>
      <c r="HG71" s="1594"/>
      <c r="HH71" s="1594"/>
      <c r="HI71" s="1594"/>
      <c r="HJ71" s="1594"/>
      <c r="HK71" s="1594"/>
      <c r="HL71" s="1594"/>
      <c r="HM71" s="1594"/>
      <c r="HN71" s="1594"/>
      <c r="HO71" s="1594"/>
      <c r="HP71" s="1594"/>
      <c r="HQ71" s="1594"/>
      <c r="HR71" s="1594"/>
      <c r="HS71" s="1594"/>
      <c r="HT71" s="1594"/>
      <c r="HU71" s="1594"/>
      <c r="HV71" s="1594"/>
      <c r="HW71" s="1594"/>
      <c r="HX71" s="1594"/>
      <c r="HY71" s="1594"/>
      <c r="HZ71" s="1594"/>
      <c r="IA71" s="1594"/>
      <c r="IB71" s="1594"/>
    </row>
    <row r="72" spans="1:236" ht="51" customHeight="1">
      <c r="A72" s="3155"/>
      <c r="B72" s="3159"/>
      <c r="C72" s="3160"/>
      <c r="D72" s="3146"/>
      <c r="E72" s="3146"/>
      <c r="F72" s="1740" t="s">
        <v>428</v>
      </c>
      <c r="G72" s="1829">
        <v>2</v>
      </c>
      <c r="H72" s="1655"/>
      <c r="I72" s="1655"/>
      <c r="J72" s="1655">
        <v>1</v>
      </c>
      <c r="K72" s="1655">
        <v>1</v>
      </c>
      <c r="L72" s="1654"/>
      <c r="M72" s="1654"/>
      <c r="N72" s="1654"/>
      <c r="O72" s="1654"/>
      <c r="P72" s="55">
        <f t="shared" si="4"/>
        <v>0</v>
      </c>
      <c r="Q72" s="1832"/>
      <c r="R72" s="1804">
        <v>21000</v>
      </c>
      <c r="S72" s="1814">
        <v>0</v>
      </c>
      <c r="T72" s="1739">
        <v>21000</v>
      </c>
      <c r="U72" s="1651"/>
      <c r="V72" s="2113"/>
      <c r="W72" s="2110"/>
      <c r="X72" s="2111"/>
      <c r="Y72" s="2112"/>
      <c r="Z72" s="1660"/>
      <c r="AA72" s="1661"/>
      <c r="AB72" s="1649"/>
      <c r="AC72" s="1594"/>
      <c r="AD72" s="1594"/>
      <c r="AE72" s="1594"/>
      <c r="AF72" s="1594"/>
      <c r="AG72" s="1594"/>
      <c r="AH72" s="1594"/>
      <c r="AI72" s="1594"/>
      <c r="AJ72" s="1594"/>
      <c r="AK72" s="1594"/>
      <c r="AL72" s="1594"/>
      <c r="AM72" s="1594"/>
      <c r="AN72" s="1594"/>
      <c r="AO72" s="1594"/>
      <c r="AP72" s="1594"/>
      <c r="AQ72" s="1594"/>
      <c r="AR72" s="1594"/>
      <c r="AS72" s="1594"/>
      <c r="AT72" s="1594"/>
      <c r="AU72" s="1594"/>
      <c r="AV72" s="1594"/>
      <c r="AW72" s="1594"/>
      <c r="AX72" s="1594"/>
      <c r="AY72" s="1594"/>
      <c r="AZ72" s="1594"/>
      <c r="BA72" s="1594"/>
      <c r="BB72" s="1594"/>
      <c r="BC72" s="1594"/>
      <c r="BD72" s="1594"/>
      <c r="BE72" s="1594"/>
      <c r="BF72" s="1594"/>
      <c r="BG72" s="1594"/>
      <c r="BH72" s="1594"/>
      <c r="BI72" s="1594"/>
      <c r="BJ72" s="1594"/>
      <c r="BK72" s="1594"/>
      <c r="BL72" s="1594"/>
      <c r="BM72" s="1594"/>
      <c r="BN72" s="1594"/>
      <c r="BO72" s="1594"/>
      <c r="BP72" s="1594"/>
      <c r="BQ72" s="1594"/>
      <c r="BR72" s="1594"/>
      <c r="BS72" s="1594"/>
      <c r="BT72" s="1594"/>
      <c r="BU72" s="1594"/>
      <c r="BV72" s="1594"/>
      <c r="BW72" s="1594"/>
      <c r="BX72" s="1594"/>
      <c r="BY72" s="1594"/>
      <c r="BZ72" s="1594"/>
      <c r="CA72" s="1594"/>
      <c r="CB72" s="1594"/>
      <c r="CC72" s="1594"/>
      <c r="CD72" s="1594"/>
      <c r="CE72" s="1594"/>
      <c r="CF72" s="1594"/>
      <c r="CG72" s="1594"/>
      <c r="CH72" s="1594"/>
      <c r="CI72" s="1594"/>
      <c r="CJ72" s="1594"/>
      <c r="CK72" s="1594"/>
      <c r="CL72" s="1594"/>
      <c r="CM72" s="1594"/>
      <c r="CN72" s="1594"/>
      <c r="CO72" s="1594"/>
      <c r="CP72" s="1594"/>
      <c r="CQ72" s="1594"/>
      <c r="CR72" s="1594"/>
      <c r="CS72" s="1594"/>
      <c r="CT72" s="1594"/>
      <c r="CU72" s="1594"/>
      <c r="CV72" s="1594"/>
      <c r="CW72" s="1594"/>
      <c r="CX72" s="1594"/>
      <c r="CY72" s="1594"/>
      <c r="CZ72" s="1594"/>
      <c r="DA72" s="1594"/>
      <c r="DB72" s="1594"/>
      <c r="DC72" s="1594"/>
      <c r="DD72" s="1594"/>
      <c r="DE72" s="1594"/>
      <c r="DF72" s="1594"/>
      <c r="DG72" s="1594"/>
      <c r="DH72" s="1594"/>
      <c r="DI72" s="1594"/>
      <c r="DJ72" s="1594"/>
      <c r="DK72" s="1594"/>
      <c r="DL72" s="1594"/>
      <c r="DM72" s="1594"/>
      <c r="DN72" s="1594"/>
      <c r="DO72" s="1594"/>
      <c r="DP72" s="1594"/>
      <c r="DQ72" s="1594"/>
      <c r="DR72" s="1594"/>
      <c r="DS72" s="1594"/>
      <c r="DT72" s="1594"/>
      <c r="DU72" s="1594"/>
      <c r="DV72" s="1594"/>
      <c r="DW72" s="1594"/>
      <c r="DX72" s="1594"/>
      <c r="DY72" s="1594"/>
      <c r="DZ72" s="1594"/>
      <c r="EA72" s="1594"/>
      <c r="EB72" s="1594"/>
      <c r="EC72" s="1594"/>
      <c r="ED72" s="1594"/>
      <c r="EE72" s="1594"/>
      <c r="EF72" s="1594"/>
      <c r="EG72" s="1594"/>
      <c r="EH72" s="1594"/>
      <c r="EI72" s="1594"/>
      <c r="EJ72" s="1594"/>
      <c r="EK72" s="1594"/>
      <c r="EL72" s="1594"/>
      <c r="EM72" s="1594"/>
      <c r="EN72" s="1594"/>
      <c r="EO72" s="1594"/>
      <c r="EP72" s="1594"/>
      <c r="EQ72" s="1594"/>
      <c r="ER72" s="1594"/>
      <c r="ES72" s="1594"/>
      <c r="ET72" s="1594"/>
      <c r="EU72" s="1594"/>
      <c r="EV72" s="1594"/>
      <c r="EW72" s="1594"/>
      <c r="EX72" s="1594"/>
      <c r="EY72" s="1594"/>
      <c r="EZ72" s="1594"/>
      <c r="FA72" s="1594"/>
      <c r="FB72" s="1594"/>
      <c r="FC72" s="1594"/>
      <c r="FD72" s="1594"/>
      <c r="FE72" s="1594"/>
      <c r="FF72" s="1594"/>
      <c r="FG72" s="1594"/>
      <c r="FH72" s="1594"/>
      <c r="FI72" s="1594"/>
      <c r="FJ72" s="1594"/>
      <c r="FK72" s="1594"/>
      <c r="FL72" s="1594"/>
      <c r="FM72" s="1594"/>
      <c r="FN72" s="1594"/>
      <c r="FO72" s="1594"/>
      <c r="FP72" s="1594"/>
      <c r="FQ72" s="1594"/>
      <c r="FR72" s="1594"/>
      <c r="FS72" s="1594"/>
      <c r="FT72" s="1594"/>
      <c r="FU72" s="1594"/>
      <c r="FV72" s="1594"/>
      <c r="FW72" s="1594"/>
      <c r="FX72" s="1594"/>
      <c r="FY72" s="1594"/>
      <c r="FZ72" s="1594"/>
      <c r="GA72" s="1594"/>
      <c r="GB72" s="1594"/>
      <c r="GC72" s="1594"/>
      <c r="GD72" s="1594"/>
      <c r="GE72" s="1594"/>
      <c r="GF72" s="1594"/>
      <c r="GG72" s="1594"/>
      <c r="GH72" s="1594"/>
      <c r="GI72" s="1594"/>
      <c r="GJ72" s="1594"/>
      <c r="GK72" s="1594"/>
      <c r="GL72" s="1594"/>
      <c r="GM72" s="1594"/>
      <c r="GN72" s="1594"/>
      <c r="GO72" s="1594"/>
      <c r="GP72" s="1594"/>
      <c r="GQ72" s="1594"/>
      <c r="GR72" s="1594"/>
      <c r="GS72" s="1594"/>
      <c r="GT72" s="1594"/>
      <c r="GU72" s="1594"/>
      <c r="GV72" s="1594"/>
      <c r="GW72" s="1594"/>
      <c r="GX72" s="1594"/>
      <c r="GY72" s="1594"/>
      <c r="GZ72" s="1594"/>
      <c r="HA72" s="1594"/>
      <c r="HB72" s="1594"/>
      <c r="HC72" s="1594"/>
      <c r="HD72" s="1594"/>
      <c r="HE72" s="1594"/>
      <c r="HF72" s="1594"/>
      <c r="HG72" s="1594"/>
      <c r="HH72" s="1594"/>
      <c r="HI72" s="1594"/>
      <c r="HJ72" s="1594"/>
      <c r="HK72" s="1594"/>
      <c r="HL72" s="1594"/>
      <c r="HM72" s="1594"/>
      <c r="HN72" s="1594"/>
      <c r="HO72" s="1594"/>
      <c r="HP72" s="1594"/>
      <c r="HQ72" s="1594"/>
      <c r="HR72" s="1594"/>
      <c r="HS72" s="1594"/>
      <c r="HT72" s="1594"/>
      <c r="HU72" s="1594"/>
      <c r="HV72" s="1594"/>
      <c r="HW72" s="1594"/>
      <c r="HX72" s="1594"/>
      <c r="HY72" s="1594"/>
      <c r="HZ72" s="1594"/>
      <c r="IA72" s="1594"/>
      <c r="IB72" s="1594"/>
    </row>
    <row r="73" spans="1:236" ht="51" customHeight="1" thickBot="1">
      <c r="A73" s="3156"/>
      <c r="B73" s="3149"/>
      <c r="C73" s="3151"/>
      <c r="D73" s="3153"/>
      <c r="E73" s="3153"/>
      <c r="F73" s="1835" t="s">
        <v>429</v>
      </c>
      <c r="G73" s="1829">
        <v>2</v>
      </c>
      <c r="H73" s="1673">
        <v>1</v>
      </c>
      <c r="I73" s="1656"/>
      <c r="J73" s="1656"/>
      <c r="K73" s="1673">
        <v>1</v>
      </c>
      <c r="L73" s="1746"/>
      <c r="M73" s="1746"/>
      <c r="N73" s="1672"/>
      <c r="O73" s="1746"/>
      <c r="P73" s="55">
        <f t="shared" si="4"/>
        <v>0</v>
      </c>
      <c r="Q73" s="1602"/>
      <c r="R73" s="1836">
        <v>8000</v>
      </c>
      <c r="S73" s="1789">
        <v>0</v>
      </c>
      <c r="T73" s="1749">
        <v>8000</v>
      </c>
      <c r="U73" s="1602"/>
      <c r="V73" s="2154"/>
      <c r="W73" s="2115"/>
      <c r="X73" s="2133"/>
      <c r="Y73" s="2142"/>
      <c r="Z73" s="1751"/>
      <c r="AA73" s="1664"/>
      <c r="AB73" s="1643"/>
      <c r="AC73" s="1589"/>
      <c r="AD73" s="1594"/>
      <c r="AE73" s="1594"/>
      <c r="AF73" s="1594"/>
      <c r="AG73" s="1594"/>
      <c r="AH73" s="1594"/>
      <c r="AI73" s="1594"/>
      <c r="AJ73" s="1594"/>
      <c r="AK73" s="1594"/>
      <c r="AL73" s="1594"/>
      <c r="AM73" s="1594"/>
      <c r="AN73" s="1594"/>
      <c r="AO73" s="1594"/>
      <c r="AP73" s="1594"/>
      <c r="AQ73" s="1594"/>
      <c r="AR73" s="1594"/>
      <c r="AS73" s="1594"/>
      <c r="AT73" s="1594"/>
      <c r="AU73" s="1594"/>
      <c r="AV73" s="1594"/>
      <c r="AW73" s="1594"/>
      <c r="AX73" s="1594"/>
      <c r="AY73" s="1594"/>
      <c r="AZ73" s="1594"/>
      <c r="BA73" s="1594"/>
      <c r="BB73" s="1594"/>
      <c r="BC73" s="1594"/>
      <c r="BD73" s="1594"/>
      <c r="BE73" s="1594"/>
      <c r="BF73" s="1594"/>
      <c r="BG73" s="1594"/>
      <c r="BH73" s="1594"/>
      <c r="BI73" s="1594"/>
      <c r="BJ73" s="1594"/>
      <c r="BK73" s="1594"/>
      <c r="BL73" s="1594"/>
      <c r="BM73" s="1594"/>
      <c r="BN73" s="1594"/>
      <c r="BO73" s="1594"/>
      <c r="BP73" s="1594"/>
      <c r="BQ73" s="1594"/>
      <c r="BR73" s="1594"/>
      <c r="BS73" s="1594"/>
      <c r="BT73" s="1594"/>
      <c r="BU73" s="1594"/>
      <c r="BV73" s="1594"/>
      <c r="BW73" s="1594"/>
      <c r="BX73" s="1594"/>
      <c r="BY73" s="1594"/>
      <c r="BZ73" s="1594"/>
      <c r="CA73" s="1594"/>
      <c r="CB73" s="1594"/>
      <c r="CC73" s="1594"/>
      <c r="CD73" s="1594"/>
      <c r="CE73" s="1594"/>
      <c r="CF73" s="1594"/>
      <c r="CG73" s="1594"/>
      <c r="CH73" s="1594"/>
      <c r="CI73" s="1594"/>
      <c r="CJ73" s="1594"/>
      <c r="CK73" s="1594"/>
      <c r="CL73" s="1594"/>
      <c r="CM73" s="1594"/>
      <c r="CN73" s="1594"/>
      <c r="CO73" s="1594"/>
      <c r="CP73" s="1594"/>
      <c r="CQ73" s="1594"/>
      <c r="CR73" s="1594"/>
      <c r="CS73" s="1594"/>
      <c r="CT73" s="1594"/>
      <c r="CU73" s="1594"/>
      <c r="CV73" s="1594"/>
      <c r="CW73" s="1594"/>
      <c r="CX73" s="1594"/>
      <c r="CY73" s="1594"/>
      <c r="CZ73" s="1594"/>
      <c r="DA73" s="1594"/>
      <c r="DB73" s="1594"/>
      <c r="DC73" s="1594"/>
      <c r="DD73" s="1594"/>
      <c r="DE73" s="1594"/>
      <c r="DF73" s="1594"/>
      <c r="DG73" s="1594"/>
      <c r="DH73" s="1594"/>
      <c r="DI73" s="1594"/>
      <c r="DJ73" s="1594"/>
      <c r="DK73" s="1594"/>
      <c r="DL73" s="1594"/>
      <c r="DM73" s="1594"/>
      <c r="DN73" s="1594"/>
      <c r="DO73" s="1594"/>
      <c r="DP73" s="1594"/>
      <c r="DQ73" s="1594"/>
      <c r="DR73" s="1594"/>
      <c r="DS73" s="1594"/>
      <c r="DT73" s="1594"/>
      <c r="DU73" s="1594"/>
      <c r="DV73" s="1594"/>
      <c r="DW73" s="1594"/>
      <c r="DX73" s="1594"/>
      <c r="DY73" s="1594"/>
      <c r="DZ73" s="1594"/>
      <c r="EA73" s="1594"/>
      <c r="EB73" s="1594"/>
      <c r="EC73" s="1594"/>
      <c r="ED73" s="1594"/>
      <c r="EE73" s="1594"/>
      <c r="EF73" s="1594"/>
      <c r="EG73" s="1594"/>
      <c r="EH73" s="1594"/>
      <c r="EI73" s="1594"/>
      <c r="EJ73" s="1594"/>
      <c r="EK73" s="1594"/>
      <c r="EL73" s="1594"/>
      <c r="EM73" s="1594"/>
      <c r="EN73" s="1594"/>
      <c r="EO73" s="1594"/>
      <c r="EP73" s="1594"/>
      <c r="EQ73" s="1594"/>
      <c r="ER73" s="1594"/>
      <c r="ES73" s="1594"/>
      <c r="ET73" s="1594"/>
      <c r="EU73" s="1594"/>
      <c r="EV73" s="1594"/>
      <c r="EW73" s="1594"/>
      <c r="EX73" s="1594"/>
      <c r="EY73" s="1594"/>
      <c r="EZ73" s="1594"/>
      <c r="FA73" s="1594"/>
      <c r="FB73" s="1594"/>
      <c r="FC73" s="1594"/>
      <c r="FD73" s="1594"/>
      <c r="FE73" s="1594"/>
      <c r="FF73" s="1594"/>
      <c r="FG73" s="1594"/>
      <c r="FH73" s="1594"/>
      <c r="FI73" s="1594"/>
      <c r="FJ73" s="1594"/>
      <c r="FK73" s="1594"/>
      <c r="FL73" s="1594"/>
      <c r="FM73" s="1594"/>
      <c r="FN73" s="1594"/>
      <c r="FO73" s="1594"/>
      <c r="FP73" s="1594"/>
      <c r="FQ73" s="1594"/>
      <c r="FR73" s="1594"/>
      <c r="FS73" s="1594"/>
      <c r="FT73" s="1594"/>
      <c r="FU73" s="1594"/>
      <c r="FV73" s="1594"/>
      <c r="FW73" s="1594"/>
      <c r="FX73" s="1594"/>
      <c r="FY73" s="1594"/>
      <c r="FZ73" s="1594"/>
      <c r="GA73" s="1594"/>
      <c r="GB73" s="1594"/>
      <c r="GC73" s="1594"/>
      <c r="GD73" s="1594"/>
      <c r="GE73" s="1594"/>
      <c r="GF73" s="1594"/>
      <c r="GG73" s="1594"/>
      <c r="GH73" s="1594"/>
      <c r="GI73" s="1594"/>
      <c r="GJ73" s="1594"/>
      <c r="GK73" s="1594"/>
      <c r="GL73" s="1594"/>
      <c r="GM73" s="1594"/>
      <c r="GN73" s="1594"/>
      <c r="GO73" s="1594"/>
      <c r="GP73" s="1594"/>
      <c r="GQ73" s="1594"/>
      <c r="GR73" s="1594"/>
      <c r="GS73" s="1594"/>
      <c r="GT73" s="1594"/>
      <c r="GU73" s="1594"/>
      <c r="GV73" s="1594"/>
      <c r="GW73" s="1594"/>
      <c r="GX73" s="1594"/>
      <c r="GY73" s="1594"/>
      <c r="GZ73" s="1594"/>
      <c r="HA73" s="1594"/>
      <c r="HB73" s="1594"/>
      <c r="HC73" s="1594"/>
      <c r="HD73" s="1594"/>
      <c r="HE73" s="1594"/>
      <c r="HF73" s="1594"/>
      <c r="HG73" s="1594"/>
      <c r="HH73" s="1594"/>
      <c r="HI73" s="1594"/>
      <c r="HJ73" s="1594"/>
      <c r="HK73" s="1594"/>
      <c r="HL73" s="1594"/>
      <c r="HM73" s="1594"/>
      <c r="HN73" s="1594"/>
      <c r="HO73" s="1594"/>
      <c r="HP73" s="1594"/>
      <c r="HQ73" s="1594"/>
      <c r="HR73" s="1594"/>
      <c r="HS73" s="1594"/>
      <c r="HT73" s="1594"/>
      <c r="HU73" s="1594"/>
      <c r="HV73" s="1594"/>
      <c r="HW73" s="1594"/>
      <c r="HX73" s="1594"/>
      <c r="HY73" s="1594"/>
      <c r="HZ73" s="1594"/>
      <c r="IA73" s="1594"/>
      <c r="IB73" s="1594"/>
    </row>
    <row r="74" spans="1:236" ht="13.5" customHeight="1" thickBot="1">
      <c r="A74" s="1837"/>
      <c r="B74" s="1820"/>
      <c r="C74" s="1972"/>
      <c r="D74" s="1692"/>
      <c r="E74" s="1820"/>
      <c r="F74" s="1692"/>
      <c r="G74" s="1838"/>
      <c r="H74" s="1839"/>
      <c r="I74" s="1840"/>
      <c r="J74" s="1841"/>
      <c r="K74" s="1839"/>
      <c r="L74" s="1839"/>
      <c r="M74" s="1839"/>
      <c r="N74" s="1841"/>
      <c r="O74" s="1839"/>
      <c r="P74" s="1842"/>
      <c r="Q74" s="1752"/>
      <c r="R74" s="1843"/>
      <c r="S74" s="1840"/>
      <c r="T74" s="1844"/>
      <c r="U74" s="1845"/>
      <c r="V74" s="2155"/>
      <c r="W74" s="2156"/>
      <c r="X74" s="2156"/>
      <c r="Y74" s="2157"/>
      <c r="Z74" s="1752"/>
      <c r="AA74" s="1846"/>
      <c r="AB74" s="1847"/>
      <c r="AC74" s="1848"/>
      <c r="AD74" s="1848"/>
      <c r="AE74" s="1848"/>
      <c r="AF74" s="1848"/>
      <c r="AG74" s="1848"/>
      <c r="AH74" s="1848"/>
      <c r="AI74" s="1848"/>
      <c r="AJ74" s="1848"/>
      <c r="AK74" s="1848"/>
      <c r="AL74" s="1848"/>
      <c r="AM74" s="1848"/>
      <c r="AN74" s="1848"/>
      <c r="AO74" s="1848"/>
      <c r="AP74" s="1848"/>
      <c r="AQ74" s="1848"/>
      <c r="AR74" s="1848"/>
      <c r="AS74" s="1848"/>
      <c r="AT74" s="1848"/>
      <c r="AU74" s="1848"/>
      <c r="AV74" s="1848"/>
      <c r="AW74" s="1848"/>
      <c r="AX74" s="1848"/>
      <c r="AY74" s="1848"/>
      <c r="AZ74" s="1848"/>
      <c r="BA74" s="1848"/>
      <c r="BB74" s="1848"/>
      <c r="BC74" s="1848"/>
      <c r="BD74" s="1848"/>
      <c r="BE74" s="1848"/>
      <c r="BF74" s="1848"/>
      <c r="BG74" s="1848"/>
      <c r="BH74" s="1848"/>
      <c r="BI74" s="1848"/>
      <c r="BJ74" s="1848"/>
      <c r="BK74" s="1848"/>
      <c r="BL74" s="1848"/>
      <c r="BM74" s="1848"/>
      <c r="BN74" s="1848"/>
      <c r="BO74" s="1848"/>
      <c r="BP74" s="1848"/>
      <c r="BQ74" s="1848"/>
      <c r="BR74" s="1848"/>
      <c r="BS74" s="1848"/>
      <c r="BT74" s="1848"/>
      <c r="BU74" s="1848"/>
      <c r="BV74" s="1848"/>
      <c r="BW74" s="1848"/>
      <c r="BX74" s="1848"/>
      <c r="BY74" s="1848"/>
      <c r="BZ74" s="1848"/>
      <c r="CA74" s="1848"/>
      <c r="CB74" s="1848"/>
      <c r="CC74" s="1848"/>
      <c r="CD74" s="1848"/>
      <c r="CE74" s="1848"/>
      <c r="CF74" s="1848"/>
      <c r="CG74" s="1848"/>
      <c r="CH74" s="1848"/>
      <c r="CI74" s="1848"/>
      <c r="CJ74" s="1848"/>
      <c r="CK74" s="1848"/>
      <c r="CL74" s="1848"/>
      <c r="CM74" s="1848"/>
      <c r="CN74" s="1848"/>
      <c r="CO74" s="1848"/>
      <c r="CP74" s="1848"/>
      <c r="CQ74" s="1848"/>
      <c r="CR74" s="1848"/>
      <c r="CS74" s="1848"/>
      <c r="CT74" s="1848"/>
      <c r="CU74" s="1848"/>
      <c r="CV74" s="1848"/>
      <c r="CW74" s="1848"/>
      <c r="CX74" s="1848"/>
      <c r="CY74" s="1848"/>
      <c r="CZ74" s="1848"/>
      <c r="DA74" s="1848"/>
      <c r="DB74" s="1848"/>
      <c r="DC74" s="1848"/>
      <c r="DD74" s="1848"/>
      <c r="DE74" s="1848"/>
      <c r="DF74" s="1848"/>
      <c r="DG74" s="1848"/>
      <c r="DH74" s="1848"/>
      <c r="DI74" s="1848"/>
      <c r="DJ74" s="1848"/>
      <c r="DK74" s="1848"/>
      <c r="DL74" s="1848"/>
      <c r="DM74" s="1848"/>
      <c r="DN74" s="1848"/>
      <c r="DO74" s="1848"/>
      <c r="DP74" s="1848"/>
      <c r="DQ74" s="1848"/>
      <c r="DR74" s="1848"/>
      <c r="DS74" s="1848"/>
      <c r="DT74" s="1848"/>
      <c r="DU74" s="1848"/>
      <c r="DV74" s="1848"/>
      <c r="DW74" s="1848"/>
      <c r="DX74" s="1848"/>
      <c r="DY74" s="1848"/>
      <c r="DZ74" s="1848"/>
      <c r="EA74" s="1848"/>
      <c r="EB74" s="1848"/>
      <c r="EC74" s="1848"/>
      <c r="ED74" s="1848"/>
      <c r="EE74" s="1848"/>
      <c r="EF74" s="1848"/>
      <c r="EG74" s="1848"/>
      <c r="EH74" s="1848"/>
      <c r="EI74" s="1848"/>
      <c r="EJ74" s="1848"/>
      <c r="EK74" s="1848"/>
      <c r="EL74" s="1848"/>
      <c r="EM74" s="1848"/>
      <c r="EN74" s="1848"/>
      <c r="EO74" s="1848"/>
      <c r="EP74" s="1848"/>
      <c r="EQ74" s="1848"/>
      <c r="ER74" s="1848"/>
      <c r="ES74" s="1848"/>
      <c r="ET74" s="1848"/>
      <c r="EU74" s="1848"/>
      <c r="EV74" s="1848"/>
      <c r="EW74" s="1848"/>
      <c r="EX74" s="1848"/>
      <c r="EY74" s="1848"/>
      <c r="EZ74" s="1848"/>
      <c r="FA74" s="1848"/>
      <c r="FB74" s="1848"/>
      <c r="FC74" s="1848"/>
      <c r="FD74" s="1848"/>
      <c r="FE74" s="1848"/>
      <c r="FF74" s="1848"/>
      <c r="FG74" s="1848"/>
      <c r="FH74" s="1848"/>
      <c r="FI74" s="1848"/>
      <c r="FJ74" s="1848"/>
      <c r="FK74" s="1848"/>
      <c r="FL74" s="1848"/>
      <c r="FM74" s="1848"/>
      <c r="FN74" s="1848"/>
      <c r="FO74" s="1848"/>
      <c r="FP74" s="1848"/>
      <c r="FQ74" s="1848"/>
      <c r="FR74" s="1848"/>
      <c r="FS74" s="1848"/>
      <c r="FT74" s="1848"/>
      <c r="FU74" s="1848"/>
      <c r="FV74" s="1848"/>
      <c r="FW74" s="1848"/>
      <c r="FX74" s="1848"/>
      <c r="FY74" s="1848"/>
      <c r="FZ74" s="1848"/>
      <c r="GA74" s="1848"/>
      <c r="GB74" s="1848"/>
      <c r="GC74" s="1848"/>
      <c r="GD74" s="1848"/>
      <c r="GE74" s="1848"/>
      <c r="GF74" s="1848"/>
      <c r="GG74" s="1848"/>
      <c r="GH74" s="1848"/>
      <c r="GI74" s="1848"/>
      <c r="GJ74" s="1848"/>
      <c r="GK74" s="1848"/>
      <c r="GL74" s="1848"/>
      <c r="GM74" s="1848"/>
      <c r="GN74" s="1848"/>
      <c r="GO74" s="1848"/>
      <c r="GP74" s="1848"/>
      <c r="GQ74" s="1848"/>
      <c r="GR74" s="1848"/>
      <c r="GS74" s="1848"/>
      <c r="GT74" s="1848"/>
      <c r="GU74" s="1848"/>
      <c r="GV74" s="1848"/>
      <c r="GW74" s="1848"/>
      <c r="GX74" s="1848"/>
      <c r="GY74" s="1848"/>
      <c r="GZ74" s="1848"/>
      <c r="HA74" s="1848"/>
      <c r="HB74" s="1848"/>
      <c r="HC74" s="1848"/>
      <c r="HD74" s="1848"/>
      <c r="HE74" s="1848"/>
      <c r="HF74" s="1848"/>
      <c r="HG74" s="1848"/>
      <c r="HH74" s="1848"/>
      <c r="HI74" s="1848"/>
      <c r="HJ74" s="1848"/>
      <c r="HK74" s="1848"/>
      <c r="HL74" s="1848"/>
      <c r="HM74" s="1848"/>
      <c r="HN74" s="1848"/>
      <c r="HO74" s="1848"/>
      <c r="HP74" s="1848"/>
      <c r="HQ74" s="1848"/>
      <c r="HR74" s="1848"/>
      <c r="HS74" s="1848"/>
      <c r="HT74" s="1848"/>
      <c r="HU74" s="1848"/>
      <c r="HV74" s="1848"/>
      <c r="HW74" s="1848"/>
      <c r="HX74" s="1848"/>
      <c r="HY74" s="1848"/>
      <c r="HZ74" s="1848"/>
      <c r="IA74" s="1848"/>
      <c r="IB74" s="1848"/>
    </row>
    <row r="75" spans="1:236" ht="58.95" customHeight="1">
      <c r="A75" s="3231" t="s">
        <v>430</v>
      </c>
      <c r="B75" s="1849" t="s">
        <v>431</v>
      </c>
      <c r="C75" s="1973" t="s">
        <v>432</v>
      </c>
      <c r="D75" s="1694"/>
      <c r="E75" s="1850"/>
      <c r="F75" s="1851" t="s">
        <v>1141</v>
      </c>
      <c r="G75" s="1852">
        <v>4</v>
      </c>
      <c r="H75" s="1697">
        <v>1</v>
      </c>
      <c r="I75" s="1698">
        <v>1</v>
      </c>
      <c r="J75" s="1697">
        <v>1</v>
      </c>
      <c r="K75" s="1697">
        <v>1</v>
      </c>
      <c r="L75" s="1853"/>
      <c r="M75" s="1853"/>
      <c r="N75" s="1853"/>
      <c r="O75" s="1853"/>
      <c r="P75" s="55">
        <f>(SUM(L75:O75)/SUM(H75:K75))</f>
        <v>0</v>
      </c>
      <c r="Q75" s="1609"/>
      <c r="R75" s="1826">
        <v>0</v>
      </c>
      <c r="S75" s="1827">
        <v>0</v>
      </c>
      <c r="T75" s="1806">
        <v>0</v>
      </c>
      <c r="U75" s="1589"/>
      <c r="V75" s="2125"/>
      <c r="W75" s="2126"/>
      <c r="X75" s="2127"/>
      <c r="Y75" s="2153"/>
      <c r="Z75" s="1589"/>
      <c r="AA75" s="1714"/>
      <c r="AB75" s="1612"/>
      <c r="AC75" s="1848"/>
      <c r="AD75" s="1848"/>
      <c r="AE75" s="1848"/>
      <c r="AF75" s="1848"/>
      <c r="AG75" s="1848"/>
      <c r="AH75" s="1848"/>
      <c r="AI75" s="1848"/>
      <c r="AJ75" s="1848"/>
      <c r="AK75" s="1848"/>
      <c r="AL75" s="1848"/>
      <c r="AM75" s="1848"/>
      <c r="AN75" s="1848"/>
      <c r="AO75" s="1848"/>
      <c r="AP75" s="1848"/>
      <c r="AQ75" s="1848"/>
      <c r="AR75" s="1848"/>
      <c r="AS75" s="1848"/>
      <c r="AT75" s="1848"/>
      <c r="AU75" s="1848"/>
      <c r="AV75" s="1848"/>
      <c r="AW75" s="1848"/>
      <c r="AX75" s="1848"/>
      <c r="AY75" s="1848"/>
      <c r="AZ75" s="1848"/>
      <c r="BA75" s="1848"/>
      <c r="BB75" s="1848"/>
      <c r="BC75" s="1848"/>
      <c r="BD75" s="1848"/>
      <c r="BE75" s="1848"/>
      <c r="BF75" s="1848"/>
      <c r="BG75" s="1848"/>
      <c r="BH75" s="1848"/>
      <c r="BI75" s="1848"/>
      <c r="BJ75" s="1848"/>
      <c r="BK75" s="1848"/>
      <c r="BL75" s="1848"/>
      <c r="BM75" s="1848"/>
      <c r="BN75" s="1848"/>
      <c r="BO75" s="1848"/>
      <c r="BP75" s="1848"/>
      <c r="BQ75" s="1848"/>
      <c r="BR75" s="1848"/>
      <c r="BS75" s="1848"/>
      <c r="BT75" s="1848"/>
      <c r="BU75" s="1848"/>
      <c r="BV75" s="1848"/>
      <c r="BW75" s="1848"/>
      <c r="BX75" s="1848"/>
      <c r="BY75" s="1848"/>
      <c r="BZ75" s="1848"/>
      <c r="CA75" s="1848"/>
      <c r="CB75" s="1848"/>
      <c r="CC75" s="1848"/>
      <c r="CD75" s="1848"/>
      <c r="CE75" s="1848"/>
      <c r="CF75" s="1848"/>
      <c r="CG75" s="1848"/>
      <c r="CH75" s="1848"/>
      <c r="CI75" s="1848"/>
      <c r="CJ75" s="1848"/>
      <c r="CK75" s="1848"/>
      <c r="CL75" s="1848"/>
      <c r="CM75" s="1848"/>
      <c r="CN75" s="1848"/>
      <c r="CO75" s="1848"/>
      <c r="CP75" s="1848"/>
      <c r="CQ75" s="1848"/>
      <c r="CR75" s="1848"/>
      <c r="CS75" s="1848"/>
      <c r="CT75" s="1848"/>
      <c r="CU75" s="1848"/>
      <c r="CV75" s="1848"/>
      <c r="CW75" s="1848"/>
      <c r="CX75" s="1848"/>
      <c r="CY75" s="1848"/>
      <c r="CZ75" s="1848"/>
      <c r="DA75" s="1848"/>
      <c r="DB75" s="1848"/>
      <c r="DC75" s="1848"/>
      <c r="DD75" s="1848"/>
      <c r="DE75" s="1848"/>
      <c r="DF75" s="1848"/>
      <c r="DG75" s="1848"/>
      <c r="DH75" s="1848"/>
      <c r="DI75" s="1848"/>
      <c r="DJ75" s="1848"/>
      <c r="DK75" s="1848"/>
      <c r="DL75" s="1848"/>
      <c r="DM75" s="1848"/>
      <c r="DN75" s="1848"/>
      <c r="DO75" s="1848"/>
      <c r="DP75" s="1848"/>
      <c r="DQ75" s="1848"/>
      <c r="DR75" s="1848"/>
      <c r="DS75" s="1848"/>
      <c r="DT75" s="1848"/>
      <c r="DU75" s="1848"/>
      <c r="DV75" s="1848"/>
      <c r="DW75" s="1848"/>
      <c r="DX75" s="1848"/>
      <c r="DY75" s="1848"/>
      <c r="DZ75" s="1848"/>
      <c r="EA75" s="1848"/>
      <c r="EB75" s="1848"/>
      <c r="EC75" s="1848"/>
      <c r="ED75" s="1848"/>
      <c r="EE75" s="1848"/>
      <c r="EF75" s="1848"/>
      <c r="EG75" s="1848"/>
      <c r="EH75" s="1848"/>
      <c r="EI75" s="1848"/>
      <c r="EJ75" s="1848"/>
      <c r="EK75" s="1848"/>
      <c r="EL75" s="1848"/>
      <c r="EM75" s="1848"/>
      <c r="EN75" s="1848"/>
      <c r="EO75" s="1848"/>
      <c r="EP75" s="1848"/>
      <c r="EQ75" s="1848"/>
      <c r="ER75" s="1848"/>
      <c r="ES75" s="1848"/>
      <c r="ET75" s="1848"/>
      <c r="EU75" s="1848"/>
      <c r="EV75" s="1848"/>
      <c r="EW75" s="1848"/>
      <c r="EX75" s="1848"/>
      <c r="EY75" s="1848"/>
      <c r="EZ75" s="1848"/>
      <c r="FA75" s="1848"/>
      <c r="FB75" s="1848"/>
      <c r="FC75" s="1848"/>
      <c r="FD75" s="1848"/>
      <c r="FE75" s="1848"/>
      <c r="FF75" s="1848"/>
      <c r="FG75" s="1848"/>
      <c r="FH75" s="1848"/>
      <c r="FI75" s="1848"/>
      <c r="FJ75" s="1848"/>
      <c r="FK75" s="1848"/>
      <c r="FL75" s="1848"/>
      <c r="FM75" s="1848"/>
      <c r="FN75" s="1848"/>
      <c r="FO75" s="1848"/>
      <c r="FP75" s="1848"/>
      <c r="FQ75" s="1848"/>
      <c r="FR75" s="1848"/>
      <c r="FS75" s="1848"/>
      <c r="FT75" s="1848"/>
      <c r="FU75" s="1848"/>
      <c r="FV75" s="1848"/>
      <c r="FW75" s="1848"/>
      <c r="FX75" s="1848"/>
      <c r="FY75" s="1848"/>
      <c r="FZ75" s="1848"/>
      <c r="GA75" s="1848"/>
      <c r="GB75" s="1848"/>
      <c r="GC75" s="1848"/>
      <c r="GD75" s="1848"/>
      <c r="GE75" s="1848"/>
      <c r="GF75" s="1848"/>
      <c r="GG75" s="1848"/>
      <c r="GH75" s="1848"/>
      <c r="GI75" s="1848"/>
      <c r="GJ75" s="1848"/>
      <c r="GK75" s="1848"/>
      <c r="GL75" s="1848"/>
      <c r="GM75" s="1848"/>
      <c r="GN75" s="1848"/>
      <c r="GO75" s="1848"/>
      <c r="GP75" s="1848"/>
      <c r="GQ75" s="1848"/>
      <c r="GR75" s="1848"/>
      <c r="GS75" s="1848"/>
      <c r="GT75" s="1848"/>
      <c r="GU75" s="1848"/>
      <c r="GV75" s="1848"/>
      <c r="GW75" s="1848"/>
      <c r="GX75" s="1848"/>
      <c r="GY75" s="1848"/>
      <c r="GZ75" s="1848"/>
      <c r="HA75" s="1848"/>
      <c r="HB75" s="1848"/>
      <c r="HC75" s="1848"/>
      <c r="HD75" s="1848"/>
      <c r="HE75" s="1848"/>
      <c r="HF75" s="1848"/>
      <c r="HG75" s="1848"/>
      <c r="HH75" s="1848"/>
      <c r="HI75" s="1848"/>
      <c r="HJ75" s="1848"/>
      <c r="HK75" s="1848"/>
      <c r="HL75" s="1848"/>
      <c r="HM75" s="1848"/>
      <c r="HN75" s="1848"/>
      <c r="HO75" s="1848"/>
      <c r="HP75" s="1848"/>
      <c r="HQ75" s="1848"/>
      <c r="HR75" s="1848"/>
      <c r="HS75" s="1848"/>
      <c r="HT75" s="1848"/>
      <c r="HU75" s="1848"/>
      <c r="HV75" s="1848"/>
      <c r="HW75" s="1848"/>
      <c r="HX75" s="1848"/>
      <c r="HY75" s="1848"/>
      <c r="HZ75" s="1848"/>
      <c r="IA75" s="1848"/>
      <c r="IB75" s="1848"/>
    </row>
    <row r="76" spans="1:236" ht="58.95" customHeight="1">
      <c r="A76" s="3232"/>
      <c r="B76" s="1854" t="s">
        <v>434</v>
      </c>
      <c r="C76" s="1855" t="s">
        <v>435</v>
      </c>
      <c r="D76" s="1856"/>
      <c r="E76" s="1856"/>
      <c r="F76" s="1857" t="s">
        <v>1142</v>
      </c>
      <c r="G76" s="1630">
        <v>4</v>
      </c>
      <c r="H76" s="1655">
        <v>1</v>
      </c>
      <c r="I76" s="1655">
        <v>1</v>
      </c>
      <c r="J76" s="1655">
        <v>1</v>
      </c>
      <c r="K76" s="1655">
        <v>1</v>
      </c>
      <c r="L76" s="1654"/>
      <c r="M76" s="1654"/>
      <c r="N76" s="1654"/>
      <c r="O76" s="1654"/>
      <c r="P76" s="55">
        <f>(SUM(L76:O76)/SUM(H76:K76))</f>
        <v>0</v>
      </c>
      <c r="Q76" s="1832"/>
      <c r="R76" s="1804">
        <v>0</v>
      </c>
      <c r="S76" s="1814">
        <v>0</v>
      </c>
      <c r="T76" s="1739">
        <v>0</v>
      </c>
      <c r="U76" s="1651"/>
      <c r="V76" s="2109"/>
      <c r="W76" s="2111"/>
      <c r="X76" s="2111"/>
      <c r="Y76" s="2112"/>
      <c r="Z76" s="1589"/>
      <c r="AA76" s="1661"/>
      <c r="AB76" s="1649"/>
      <c r="AC76" s="1848"/>
      <c r="AD76" s="1848"/>
      <c r="AE76" s="1848"/>
      <c r="AF76" s="1848"/>
      <c r="AG76" s="1848"/>
      <c r="AH76" s="1848"/>
      <c r="AI76" s="1848"/>
      <c r="AJ76" s="1848"/>
      <c r="AK76" s="1848"/>
      <c r="AL76" s="1848"/>
      <c r="AM76" s="1848"/>
      <c r="AN76" s="1848"/>
      <c r="AO76" s="1848"/>
      <c r="AP76" s="1848"/>
      <c r="AQ76" s="1848"/>
      <c r="AR76" s="1848"/>
      <c r="AS76" s="1848"/>
      <c r="AT76" s="1848"/>
      <c r="AU76" s="1848"/>
      <c r="AV76" s="1848"/>
      <c r="AW76" s="1848"/>
      <c r="AX76" s="1848"/>
      <c r="AY76" s="1848"/>
      <c r="AZ76" s="1848"/>
      <c r="BA76" s="1848"/>
      <c r="BB76" s="1848"/>
      <c r="BC76" s="1848"/>
      <c r="BD76" s="1848"/>
      <c r="BE76" s="1848"/>
      <c r="BF76" s="1848"/>
      <c r="BG76" s="1848"/>
      <c r="BH76" s="1848"/>
      <c r="BI76" s="1848"/>
      <c r="BJ76" s="1848"/>
      <c r="BK76" s="1848"/>
      <c r="BL76" s="1848"/>
      <c r="BM76" s="1848"/>
      <c r="BN76" s="1848"/>
      <c r="BO76" s="1848"/>
      <c r="BP76" s="1848"/>
      <c r="BQ76" s="1848"/>
      <c r="BR76" s="1848"/>
      <c r="BS76" s="1848"/>
      <c r="BT76" s="1848"/>
      <c r="BU76" s="1848"/>
      <c r="BV76" s="1848"/>
      <c r="BW76" s="1848"/>
      <c r="BX76" s="1848"/>
      <c r="BY76" s="1848"/>
      <c r="BZ76" s="1848"/>
      <c r="CA76" s="1848"/>
      <c r="CB76" s="1848"/>
      <c r="CC76" s="1848"/>
      <c r="CD76" s="1848"/>
      <c r="CE76" s="1848"/>
      <c r="CF76" s="1848"/>
      <c r="CG76" s="1848"/>
      <c r="CH76" s="1848"/>
      <c r="CI76" s="1848"/>
      <c r="CJ76" s="1848"/>
      <c r="CK76" s="1848"/>
      <c r="CL76" s="1848"/>
      <c r="CM76" s="1848"/>
      <c r="CN76" s="1848"/>
      <c r="CO76" s="1848"/>
      <c r="CP76" s="1848"/>
      <c r="CQ76" s="1848"/>
      <c r="CR76" s="1848"/>
      <c r="CS76" s="1848"/>
      <c r="CT76" s="1848"/>
      <c r="CU76" s="1848"/>
      <c r="CV76" s="1848"/>
      <c r="CW76" s="1848"/>
      <c r="CX76" s="1848"/>
      <c r="CY76" s="1848"/>
      <c r="CZ76" s="1848"/>
      <c r="DA76" s="1848"/>
      <c r="DB76" s="1848"/>
      <c r="DC76" s="1848"/>
      <c r="DD76" s="1848"/>
      <c r="DE76" s="1848"/>
      <c r="DF76" s="1848"/>
      <c r="DG76" s="1848"/>
      <c r="DH76" s="1848"/>
      <c r="DI76" s="1848"/>
      <c r="DJ76" s="1848"/>
      <c r="DK76" s="1848"/>
      <c r="DL76" s="1848"/>
      <c r="DM76" s="1848"/>
      <c r="DN76" s="1848"/>
      <c r="DO76" s="1848"/>
      <c r="DP76" s="1848"/>
      <c r="DQ76" s="1848"/>
      <c r="DR76" s="1848"/>
      <c r="DS76" s="1848"/>
      <c r="DT76" s="1848"/>
      <c r="DU76" s="1848"/>
      <c r="DV76" s="1848"/>
      <c r="DW76" s="1848"/>
      <c r="DX76" s="1848"/>
      <c r="DY76" s="1848"/>
      <c r="DZ76" s="1848"/>
      <c r="EA76" s="1848"/>
      <c r="EB76" s="1848"/>
      <c r="EC76" s="1848"/>
      <c r="ED76" s="1848"/>
      <c r="EE76" s="1848"/>
      <c r="EF76" s="1848"/>
      <c r="EG76" s="1848"/>
      <c r="EH76" s="1848"/>
      <c r="EI76" s="1848"/>
      <c r="EJ76" s="1848"/>
      <c r="EK76" s="1848"/>
      <c r="EL76" s="1848"/>
      <c r="EM76" s="1848"/>
      <c r="EN76" s="1848"/>
      <c r="EO76" s="1848"/>
      <c r="EP76" s="1848"/>
      <c r="EQ76" s="1848"/>
      <c r="ER76" s="1848"/>
      <c r="ES76" s="1848"/>
      <c r="ET76" s="1848"/>
      <c r="EU76" s="1848"/>
      <c r="EV76" s="1848"/>
      <c r="EW76" s="1848"/>
      <c r="EX76" s="1848"/>
      <c r="EY76" s="1848"/>
      <c r="EZ76" s="1848"/>
      <c r="FA76" s="1848"/>
      <c r="FB76" s="1848"/>
      <c r="FC76" s="1848"/>
      <c r="FD76" s="1848"/>
      <c r="FE76" s="1848"/>
      <c r="FF76" s="1848"/>
      <c r="FG76" s="1848"/>
      <c r="FH76" s="1848"/>
      <c r="FI76" s="1848"/>
      <c r="FJ76" s="1848"/>
      <c r="FK76" s="1848"/>
      <c r="FL76" s="1848"/>
      <c r="FM76" s="1848"/>
      <c r="FN76" s="1848"/>
      <c r="FO76" s="1848"/>
      <c r="FP76" s="1848"/>
      <c r="FQ76" s="1848"/>
      <c r="FR76" s="1848"/>
      <c r="FS76" s="1848"/>
      <c r="FT76" s="1848"/>
      <c r="FU76" s="1848"/>
      <c r="FV76" s="1848"/>
      <c r="FW76" s="1848"/>
      <c r="FX76" s="1848"/>
      <c r="FY76" s="1848"/>
      <c r="FZ76" s="1848"/>
      <c r="GA76" s="1848"/>
      <c r="GB76" s="1848"/>
      <c r="GC76" s="1848"/>
      <c r="GD76" s="1848"/>
      <c r="GE76" s="1848"/>
      <c r="GF76" s="1848"/>
      <c r="GG76" s="1848"/>
      <c r="GH76" s="1848"/>
      <c r="GI76" s="1848"/>
      <c r="GJ76" s="1848"/>
      <c r="GK76" s="1848"/>
      <c r="GL76" s="1848"/>
      <c r="GM76" s="1848"/>
      <c r="GN76" s="1848"/>
      <c r="GO76" s="1848"/>
      <c r="GP76" s="1848"/>
      <c r="GQ76" s="1848"/>
      <c r="GR76" s="1848"/>
      <c r="GS76" s="1848"/>
      <c r="GT76" s="1848"/>
      <c r="GU76" s="1848"/>
      <c r="GV76" s="1848"/>
      <c r="GW76" s="1848"/>
      <c r="GX76" s="1848"/>
      <c r="GY76" s="1848"/>
      <c r="GZ76" s="1848"/>
      <c r="HA76" s="1848"/>
      <c r="HB76" s="1848"/>
      <c r="HC76" s="1848"/>
      <c r="HD76" s="1848"/>
      <c r="HE76" s="1848"/>
      <c r="HF76" s="1848"/>
      <c r="HG76" s="1848"/>
      <c r="HH76" s="1848"/>
      <c r="HI76" s="1848"/>
      <c r="HJ76" s="1848"/>
      <c r="HK76" s="1848"/>
      <c r="HL76" s="1848"/>
      <c r="HM76" s="1848"/>
      <c r="HN76" s="1848"/>
      <c r="HO76" s="1848"/>
      <c r="HP76" s="1848"/>
      <c r="HQ76" s="1848"/>
      <c r="HR76" s="1848"/>
      <c r="HS76" s="1848"/>
      <c r="HT76" s="1848"/>
      <c r="HU76" s="1848"/>
      <c r="HV76" s="1848"/>
      <c r="HW76" s="1848"/>
      <c r="HX76" s="1848"/>
      <c r="HY76" s="1848"/>
      <c r="HZ76" s="1848"/>
      <c r="IA76" s="1848"/>
      <c r="IB76" s="1848"/>
    </row>
    <row r="77" spans="1:236" ht="58.95" customHeight="1">
      <c r="A77" s="3232"/>
      <c r="B77" s="1858" t="s">
        <v>1143</v>
      </c>
      <c r="C77" s="1974" t="s">
        <v>436</v>
      </c>
      <c r="D77" s="1856"/>
      <c r="E77" s="1856"/>
      <c r="F77" s="1859" t="s">
        <v>1144</v>
      </c>
      <c r="G77" s="1860">
        <v>4</v>
      </c>
      <c r="H77" s="1631">
        <v>1</v>
      </c>
      <c r="I77" s="1631">
        <v>1</v>
      </c>
      <c r="J77" s="1631">
        <v>1</v>
      </c>
      <c r="K77" s="1631">
        <v>1</v>
      </c>
      <c r="L77" s="1654"/>
      <c r="M77" s="1654"/>
      <c r="N77" s="1654"/>
      <c r="O77" s="1654"/>
      <c r="P77" s="55">
        <f>(SUM(L77:O77)/SUM(H77:K77))</f>
        <v>0</v>
      </c>
      <c r="Q77" s="1832"/>
      <c r="R77" s="1804">
        <v>597000</v>
      </c>
      <c r="S77" s="1814">
        <v>268000</v>
      </c>
      <c r="T77" s="1739">
        <v>329000</v>
      </c>
      <c r="U77" s="1589"/>
      <c r="V77" s="2109"/>
      <c r="W77" s="2111"/>
      <c r="X77" s="2111"/>
      <c r="Y77" s="2112"/>
      <c r="Z77" s="1589"/>
      <c r="AA77" s="1661"/>
      <c r="AB77" s="1649"/>
      <c r="AC77" s="1848"/>
      <c r="AD77" s="1848"/>
      <c r="AE77" s="1848"/>
      <c r="AF77" s="1848"/>
      <c r="AG77" s="1848"/>
      <c r="AH77" s="1848"/>
      <c r="AI77" s="1848"/>
      <c r="AJ77" s="1848"/>
      <c r="AK77" s="1848"/>
      <c r="AL77" s="1848"/>
      <c r="AM77" s="1848"/>
      <c r="AN77" s="1848"/>
      <c r="AO77" s="1848"/>
      <c r="AP77" s="1848"/>
      <c r="AQ77" s="1848"/>
      <c r="AR77" s="1848"/>
      <c r="AS77" s="1848"/>
      <c r="AT77" s="1848"/>
      <c r="AU77" s="1848"/>
      <c r="AV77" s="1848"/>
      <c r="AW77" s="1848"/>
      <c r="AX77" s="1848"/>
      <c r="AY77" s="1848"/>
      <c r="AZ77" s="1848"/>
      <c r="BA77" s="1848"/>
      <c r="BB77" s="1848"/>
      <c r="BC77" s="1848"/>
      <c r="BD77" s="1848"/>
      <c r="BE77" s="1848"/>
      <c r="BF77" s="1848"/>
      <c r="BG77" s="1848"/>
      <c r="BH77" s="1848"/>
      <c r="BI77" s="1848"/>
      <c r="BJ77" s="1848"/>
      <c r="BK77" s="1848"/>
      <c r="BL77" s="1848"/>
      <c r="BM77" s="1848"/>
      <c r="BN77" s="1848"/>
      <c r="BO77" s="1848"/>
      <c r="BP77" s="1848"/>
      <c r="BQ77" s="1848"/>
      <c r="BR77" s="1848"/>
      <c r="BS77" s="1848"/>
      <c r="BT77" s="1848"/>
      <c r="BU77" s="1848"/>
      <c r="BV77" s="1848"/>
      <c r="BW77" s="1848"/>
      <c r="BX77" s="1848"/>
      <c r="BY77" s="1848"/>
      <c r="BZ77" s="1848"/>
      <c r="CA77" s="1848"/>
      <c r="CB77" s="1848"/>
      <c r="CC77" s="1848"/>
      <c r="CD77" s="1848"/>
      <c r="CE77" s="1848"/>
      <c r="CF77" s="1848"/>
      <c r="CG77" s="1848"/>
      <c r="CH77" s="1848"/>
      <c r="CI77" s="1848"/>
      <c r="CJ77" s="1848"/>
      <c r="CK77" s="1848"/>
      <c r="CL77" s="1848"/>
      <c r="CM77" s="1848"/>
      <c r="CN77" s="1848"/>
      <c r="CO77" s="1848"/>
      <c r="CP77" s="1848"/>
      <c r="CQ77" s="1848"/>
      <c r="CR77" s="1848"/>
      <c r="CS77" s="1848"/>
      <c r="CT77" s="1848"/>
      <c r="CU77" s="1848"/>
      <c r="CV77" s="1848"/>
      <c r="CW77" s="1848"/>
      <c r="CX77" s="1848"/>
      <c r="CY77" s="1848"/>
      <c r="CZ77" s="1848"/>
      <c r="DA77" s="1848"/>
      <c r="DB77" s="1848"/>
      <c r="DC77" s="1848"/>
      <c r="DD77" s="1848"/>
      <c r="DE77" s="1848"/>
      <c r="DF77" s="1848"/>
      <c r="DG77" s="1848"/>
      <c r="DH77" s="1848"/>
      <c r="DI77" s="1848"/>
      <c r="DJ77" s="1848"/>
      <c r="DK77" s="1848"/>
      <c r="DL77" s="1848"/>
      <c r="DM77" s="1848"/>
      <c r="DN77" s="1848"/>
      <c r="DO77" s="1848"/>
      <c r="DP77" s="1848"/>
      <c r="DQ77" s="1848"/>
      <c r="DR77" s="1848"/>
      <c r="DS77" s="1848"/>
      <c r="DT77" s="1848"/>
      <c r="DU77" s="1848"/>
      <c r="DV77" s="1848"/>
      <c r="DW77" s="1848"/>
      <c r="DX77" s="1848"/>
      <c r="DY77" s="1848"/>
      <c r="DZ77" s="1848"/>
      <c r="EA77" s="1848"/>
      <c r="EB77" s="1848"/>
      <c r="EC77" s="1848"/>
      <c r="ED77" s="1848"/>
      <c r="EE77" s="1848"/>
      <c r="EF77" s="1848"/>
      <c r="EG77" s="1848"/>
      <c r="EH77" s="1848"/>
      <c r="EI77" s="1848"/>
      <c r="EJ77" s="1848"/>
      <c r="EK77" s="1848"/>
      <c r="EL77" s="1848"/>
      <c r="EM77" s="1848"/>
      <c r="EN77" s="1848"/>
      <c r="EO77" s="1848"/>
      <c r="EP77" s="1848"/>
      <c r="EQ77" s="1848"/>
      <c r="ER77" s="1848"/>
      <c r="ES77" s="1848"/>
      <c r="ET77" s="1848"/>
      <c r="EU77" s="1848"/>
      <c r="EV77" s="1848"/>
      <c r="EW77" s="1848"/>
      <c r="EX77" s="1848"/>
      <c r="EY77" s="1848"/>
      <c r="EZ77" s="1848"/>
      <c r="FA77" s="1848"/>
      <c r="FB77" s="1848"/>
      <c r="FC77" s="1848"/>
      <c r="FD77" s="1848"/>
      <c r="FE77" s="1848"/>
      <c r="FF77" s="1848"/>
      <c r="FG77" s="1848"/>
      <c r="FH77" s="1848"/>
      <c r="FI77" s="1848"/>
      <c r="FJ77" s="1848"/>
      <c r="FK77" s="1848"/>
      <c r="FL77" s="1848"/>
      <c r="FM77" s="1848"/>
      <c r="FN77" s="1848"/>
      <c r="FO77" s="1848"/>
      <c r="FP77" s="1848"/>
      <c r="FQ77" s="1848"/>
      <c r="FR77" s="1848"/>
      <c r="FS77" s="1848"/>
      <c r="FT77" s="1848"/>
      <c r="FU77" s="1848"/>
      <c r="FV77" s="1848"/>
      <c r="FW77" s="1848"/>
      <c r="FX77" s="1848"/>
      <c r="FY77" s="1848"/>
      <c r="FZ77" s="1848"/>
      <c r="GA77" s="1848"/>
      <c r="GB77" s="1848"/>
      <c r="GC77" s="1848"/>
      <c r="GD77" s="1848"/>
      <c r="GE77" s="1848"/>
      <c r="GF77" s="1848"/>
      <c r="GG77" s="1848"/>
      <c r="GH77" s="1848"/>
      <c r="GI77" s="1848"/>
      <c r="GJ77" s="1848"/>
      <c r="GK77" s="1848"/>
      <c r="GL77" s="1848"/>
      <c r="GM77" s="1848"/>
      <c r="GN77" s="1848"/>
      <c r="GO77" s="1848"/>
      <c r="GP77" s="1848"/>
      <c r="GQ77" s="1848"/>
      <c r="GR77" s="1848"/>
      <c r="GS77" s="1848"/>
      <c r="GT77" s="1848"/>
      <c r="GU77" s="1848"/>
      <c r="GV77" s="1848"/>
      <c r="GW77" s="1848"/>
      <c r="GX77" s="1848"/>
      <c r="GY77" s="1848"/>
      <c r="GZ77" s="1848"/>
      <c r="HA77" s="1848"/>
      <c r="HB77" s="1848"/>
      <c r="HC77" s="1848"/>
      <c r="HD77" s="1848"/>
      <c r="HE77" s="1848"/>
      <c r="HF77" s="1848"/>
      <c r="HG77" s="1848"/>
      <c r="HH77" s="1848"/>
      <c r="HI77" s="1848"/>
      <c r="HJ77" s="1848"/>
      <c r="HK77" s="1848"/>
      <c r="HL77" s="1848"/>
      <c r="HM77" s="1848"/>
      <c r="HN77" s="1848"/>
      <c r="HO77" s="1848"/>
      <c r="HP77" s="1848"/>
      <c r="HQ77" s="1848"/>
      <c r="HR77" s="1848"/>
      <c r="HS77" s="1848"/>
      <c r="HT77" s="1848"/>
      <c r="HU77" s="1848"/>
      <c r="HV77" s="1848"/>
      <c r="HW77" s="1848"/>
      <c r="HX77" s="1848"/>
      <c r="HY77" s="1848"/>
      <c r="HZ77" s="1848"/>
      <c r="IA77" s="1848"/>
      <c r="IB77" s="1848"/>
    </row>
    <row r="78" spans="1:236" ht="58.95" customHeight="1">
      <c r="A78" s="3232"/>
      <c r="B78" s="1858" t="s">
        <v>438</v>
      </c>
      <c r="C78" s="1975" t="s">
        <v>439</v>
      </c>
      <c r="D78" s="1862"/>
      <c r="E78" s="1862"/>
      <c r="F78" s="1861" t="s">
        <v>1145</v>
      </c>
      <c r="G78" s="1863">
        <v>48</v>
      </c>
      <c r="H78" s="1864">
        <v>12</v>
      </c>
      <c r="I78" s="1864">
        <v>12</v>
      </c>
      <c r="J78" s="1864">
        <v>12</v>
      </c>
      <c r="K78" s="1864">
        <v>12</v>
      </c>
      <c r="L78" s="1672"/>
      <c r="M78" s="1672"/>
      <c r="N78" s="1672"/>
      <c r="O78" s="1672"/>
      <c r="P78" s="55">
        <f>(SUM(L78:O78)/SUM(H78:K78))</f>
        <v>0</v>
      </c>
      <c r="Q78" s="1832"/>
      <c r="R78" s="1804">
        <v>0</v>
      </c>
      <c r="S78" s="1814">
        <v>0</v>
      </c>
      <c r="T78" s="1739">
        <v>0</v>
      </c>
      <c r="U78" s="1589"/>
      <c r="V78" s="2114"/>
      <c r="W78" s="2133"/>
      <c r="X78" s="2133"/>
      <c r="Y78" s="2134"/>
      <c r="Z78" s="1589"/>
      <c r="AA78" s="1664"/>
      <c r="AB78" s="1643"/>
      <c r="AC78" s="1848"/>
      <c r="AD78" s="1848"/>
      <c r="AE78" s="1848"/>
      <c r="AF78" s="1848"/>
      <c r="AG78" s="1848"/>
      <c r="AH78" s="1848"/>
      <c r="AI78" s="1848"/>
      <c r="AJ78" s="1848"/>
      <c r="AK78" s="1848"/>
      <c r="AL78" s="1848"/>
      <c r="AM78" s="1848"/>
      <c r="AN78" s="1848"/>
      <c r="AO78" s="1848"/>
      <c r="AP78" s="1848"/>
      <c r="AQ78" s="1848"/>
      <c r="AR78" s="1848"/>
      <c r="AS78" s="1848"/>
      <c r="AT78" s="1848"/>
      <c r="AU78" s="1848"/>
      <c r="AV78" s="1848"/>
      <c r="AW78" s="1848"/>
      <c r="AX78" s="1848"/>
      <c r="AY78" s="1848"/>
      <c r="AZ78" s="1848"/>
      <c r="BA78" s="1848"/>
      <c r="BB78" s="1848"/>
      <c r="BC78" s="1848"/>
      <c r="BD78" s="1848"/>
      <c r="BE78" s="1848"/>
      <c r="BF78" s="1848"/>
      <c r="BG78" s="1848"/>
      <c r="BH78" s="1848"/>
      <c r="BI78" s="1848"/>
      <c r="BJ78" s="1848"/>
      <c r="BK78" s="1848"/>
      <c r="BL78" s="1848"/>
      <c r="BM78" s="1848"/>
      <c r="BN78" s="1848"/>
      <c r="BO78" s="1848"/>
      <c r="BP78" s="1848"/>
      <c r="BQ78" s="1848"/>
      <c r="BR78" s="1848"/>
      <c r="BS78" s="1848"/>
      <c r="BT78" s="1848"/>
      <c r="BU78" s="1848"/>
      <c r="BV78" s="1848"/>
      <c r="BW78" s="1848"/>
      <c r="BX78" s="1848"/>
      <c r="BY78" s="1848"/>
      <c r="BZ78" s="1848"/>
      <c r="CA78" s="1848"/>
      <c r="CB78" s="1848"/>
      <c r="CC78" s="1848"/>
      <c r="CD78" s="1848"/>
      <c r="CE78" s="1848"/>
      <c r="CF78" s="1848"/>
      <c r="CG78" s="1848"/>
      <c r="CH78" s="1848"/>
      <c r="CI78" s="1848"/>
      <c r="CJ78" s="1848"/>
      <c r="CK78" s="1848"/>
      <c r="CL78" s="1848"/>
      <c r="CM78" s="1848"/>
      <c r="CN78" s="1848"/>
      <c r="CO78" s="1848"/>
      <c r="CP78" s="1848"/>
      <c r="CQ78" s="1848"/>
      <c r="CR78" s="1848"/>
      <c r="CS78" s="1848"/>
      <c r="CT78" s="1848"/>
      <c r="CU78" s="1848"/>
      <c r="CV78" s="1848"/>
      <c r="CW78" s="1848"/>
      <c r="CX78" s="1848"/>
      <c r="CY78" s="1848"/>
      <c r="CZ78" s="1848"/>
      <c r="DA78" s="1848"/>
      <c r="DB78" s="1848"/>
      <c r="DC78" s="1848"/>
      <c r="DD78" s="1848"/>
      <c r="DE78" s="1848"/>
      <c r="DF78" s="1848"/>
      <c r="DG78" s="1848"/>
      <c r="DH78" s="1848"/>
      <c r="DI78" s="1848"/>
      <c r="DJ78" s="1848"/>
      <c r="DK78" s="1848"/>
      <c r="DL78" s="1848"/>
      <c r="DM78" s="1848"/>
      <c r="DN78" s="1848"/>
      <c r="DO78" s="1848"/>
      <c r="DP78" s="1848"/>
      <c r="DQ78" s="1848"/>
      <c r="DR78" s="1848"/>
      <c r="DS78" s="1848"/>
      <c r="DT78" s="1848"/>
      <c r="DU78" s="1848"/>
      <c r="DV78" s="1848"/>
      <c r="DW78" s="1848"/>
      <c r="DX78" s="1848"/>
      <c r="DY78" s="1848"/>
      <c r="DZ78" s="1848"/>
      <c r="EA78" s="1848"/>
      <c r="EB78" s="1848"/>
      <c r="EC78" s="1848"/>
      <c r="ED78" s="1848"/>
      <c r="EE78" s="1848"/>
      <c r="EF78" s="1848"/>
      <c r="EG78" s="1848"/>
      <c r="EH78" s="1848"/>
      <c r="EI78" s="1848"/>
      <c r="EJ78" s="1848"/>
      <c r="EK78" s="1848"/>
      <c r="EL78" s="1848"/>
      <c r="EM78" s="1848"/>
      <c r="EN78" s="1848"/>
      <c r="EO78" s="1848"/>
      <c r="EP78" s="1848"/>
      <c r="EQ78" s="1848"/>
      <c r="ER78" s="1848"/>
      <c r="ES78" s="1848"/>
      <c r="ET78" s="1848"/>
      <c r="EU78" s="1848"/>
      <c r="EV78" s="1848"/>
      <c r="EW78" s="1848"/>
      <c r="EX78" s="1848"/>
      <c r="EY78" s="1848"/>
      <c r="EZ78" s="1848"/>
      <c r="FA78" s="1848"/>
      <c r="FB78" s="1848"/>
      <c r="FC78" s="1848"/>
      <c r="FD78" s="1848"/>
      <c r="FE78" s="1848"/>
      <c r="FF78" s="1848"/>
      <c r="FG78" s="1848"/>
      <c r="FH78" s="1848"/>
      <c r="FI78" s="1848"/>
      <c r="FJ78" s="1848"/>
      <c r="FK78" s="1848"/>
      <c r="FL78" s="1848"/>
      <c r="FM78" s="1848"/>
      <c r="FN78" s="1848"/>
      <c r="FO78" s="1848"/>
      <c r="FP78" s="1848"/>
      <c r="FQ78" s="1848"/>
      <c r="FR78" s="1848"/>
      <c r="FS78" s="1848"/>
      <c r="FT78" s="1848"/>
      <c r="FU78" s="1848"/>
      <c r="FV78" s="1848"/>
      <c r="FW78" s="1848"/>
      <c r="FX78" s="1848"/>
      <c r="FY78" s="1848"/>
      <c r="FZ78" s="1848"/>
      <c r="GA78" s="1848"/>
      <c r="GB78" s="1848"/>
      <c r="GC78" s="1848"/>
      <c r="GD78" s="1848"/>
      <c r="GE78" s="1848"/>
      <c r="GF78" s="1848"/>
      <c r="GG78" s="1848"/>
      <c r="GH78" s="1848"/>
      <c r="GI78" s="1848"/>
      <c r="GJ78" s="1848"/>
      <c r="GK78" s="1848"/>
      <c r="GL78" s="1848"/>
      <c r="GM78" s="1848"/>
      <c r="GN78" s="1848"/>
      <c r="GO78" s="1848"/>
      <c r="GP78" s="1848"/>
      <c r="GQ78" s="1848"/>
      <c r="GR78" s="1848"/>
      <c r="GS78" s="1848"/>
      <c r="GT78" s="1848"/>
      <c r="GU78" s="1848"/>
      <c r="GV78" s="1848"/>
      <c r="GW78" s="1848"/>
      <c r="GX78" s="1848"/>
      <c r="GY78" s="1848"/>
      <c r="GZ78" s="1848"/>
      <c r="HA78" s="1848"/>
      <c r="HB78" s="1848"/>
      <c r="HC78" s="1848"/>
      <c r="HD78" s="1848"/>
      <c r="HE78" s="1848"/>
      <c r="HF78" s="1848"/>
      <c r="HG78" s="1848"/>
      <c r="HH78" s="1848"/>
      <c r="HI78" s="1848"/>
      <c r="HJ78" s="1848"/>
      <c r="HK78" s="1848"/>
      <c r="HL78" s="1848"/>
      <c r="HM78" s="1848"/>
      <c r="HN78" s="1848"/>
      <c r="HO78" s="1848"/>
      <c r="HP78" s="1848"/>
      <c r="HQ78" s="1848"/>
      <c r="HR78" s="1848"/>
      <c r="HS78" s="1848"/>
      <c r="HT78" s="1848"/>
      <c r="HU78" s="1848"/>
      <c r="HV78" s="1848"/>
      <c r="HW78" s="1848"/>
      <c r="HX78" s="1848"/>
      <c r="HY78" s="1848"/>
      <c r="HZ78" s="1848"/>
      <c r="IA78" s="1848"/>
      <c r="IB78" s="1848"/>
    </row>
    <row r="79" spans="1:236" ht="58.95" customHeight="1" thickBot="1">
      <c r="A79" s="3232"/>
      <c r="B79" s="1865" t="s">
        <v>440</v>
      </c>
      <c r="C79" s="1976" t="s">
        <v>441</v>
      </c>
      <c r="D79" s="1862"/>
      <c r="E79" s="1867"/>
      <c r="F79" s="1866" t="s">
        <v>1146</v>
      </c>
      <c r="G79" s="1863">
        <v>4</v>
      </c>
      <c r="H79" s="1864">
        <v>1</v>
      </c>
      <c r="I79" s="1864">
        <v>1</v>
      </c>
      <c r="J79" s="1864">
        <v>1</v>
      </c>
      <c r="K79" s="1868">
        <v>1</v>
      </c>
      <c r="L79" s="1746"/>
      <c r="M79" s="1672"/>
      <c r="N79" s="1672"/>
      <c r="O79" s="1672"/>
      <c r="P79" s="55">
        <f>(SUM(L79:O79)/SUM(H79:K79))</f>
        <v>0</v>
      </c>
      <c r="Q79" s="1869"/>
      <c r="R79" s="1804">
        <v>0</v>
      </c>
      <c r="S79" s="1814">
        <v>0</v>
      </c>
      <c r="T79" s="1739">
        <v>0</v>
      </c>
      <c r="U79" s="1834"/>
      <c r="V79" s="2158"/>
      <c r="W79" s="2141"/>
      <c r="X79" s="2141"/>
      <c r="Y79" s="2142"/>
      <c r="Z79" s="1589"/>
      <c r="AA79" s="1792"/>
      <c r="AB79" s="1679"/>
      <c r="AC79" s="1848"/>
      <c r="AD79" s="1848"/>
      <c r="AE79" s="1848"/>
      <c r="AF79" s="1848"/>
      <c r="AG79" s="1848"/>
      <c r="AH79" s="1848"/>
      <c r="AI79" s="1848"/>
      <c r="AJ79" s="1848"/>
      <c r="AK79" s="1848"/>
      <c r="AL79" s="1848"/>
      <c r="AM79" s="1848"/>
      <c r="AN79" s="1848"/>
      <c r="AO79" s="1848"/>
      <c r="AP79" s="1848"/>
      <c r="AQ79" s="1848"/>
      <c r="AR79" s="1848"/>
      <c r="AS79" s="1848"/>
      <c r="AT79" s="1848"/>
      <c r="AU79" s="1848"/>
      <c r="AV79" s="1848"/>
      <c r="AW79" s="1848"/>
      <c r="AX79" s="1848"/>
      <c r="AY79" s="1848"/>
      <c r="AZ79" s="1848"/>
      <c r="BA79" s="1848"/>
      <c r="BB79" s="1848"/>
      <c r="BC79" s="1848"/>
      <c r="BD79" s="1848"/>
      <c r="BE79" s="1848"/>
      <c r="BF79" s="1848"/>
      <c r="BG79" s="1848"/>
      <c r="BH79" s="1848"/>
      <c r="BI79" s="1848"/>
      <c r="BJ79" s="1848"/>
      <c r="BK79" s="1848"/>
      <c r="BL79" s="1848"/>
      <c r="BM79" s="1848"/>
      <c r="BN79" s="1848"/>
      <c r="BO79" s="1848"/>
      <c r="BP79" s="1848"/>
      <c r="BQ79" s="1848"/>
      <c r="BR79" s="1848"/>
      <c r="BS79" s="1848"/>
      <c r="BT79" s="1848"/>
      <c r="BU79" s="1848"/>
      <c r="BV79" s="1848"/>
      <c r="BW79" s="1848"/>
      <c r="BX79" s="1848"/>
      <c r="BY79" s="1848"/>
      <c r="BZ79" s="1848"/>
      <c r="CA79" s="1848"/>
      <c r="CB79" s="1848"/>
      <c r="CC79" s="1848"/>
      <c r="CD79" s="1848"/>
      <c r="CE79" s="1848"/>
      <c r="CF79" s="1848"/>
      <c r="CG79" s="1848"/>
      <c r="CH79" s="1848"/>
      <c r="CI79" s="1848"/>
      <c r="CJ79" s="1848"/>
      <c r="CK79" s="1848"/>
      <c r="CL79" s="1848"/>
      <c r="CM79" s="1848"/>
      <c r="CN79" s="1848"/>
      <c r="CO79" s="1848"/>
      <c r="CP79" s="1848"/>
      <c r="CQ79" s="1848"/>
      <c r="CR79" s="1848"/>
      <c r="CS79" s="1848"/>
      <c r="CT79" s="1848"/>
      <c r="CU79" s="1848"/>
      <c r="CV79" s="1848"/>
      <c r="CW79" s="1848"/>
      <c r="CX79" s="1848"/>
      <c r="CY79" s="1848"/>
      <c r="CZ79" s="1848"/>
      <c r="DA79" s="1848"/>
      <c r="DB79" s="1848"/>
      <c r="DC79" s="1848"/>
      <c r="DD79" s="1848"/>
      <c r="DE79" s="1848"/>
      <c r="DF79" s="1848"/>
      <c r="DG79" s="1848"/>
      <c r="DH79" s="1848"/>
      <c r="DI79" s="1848"/>
      <c r="DJ79" s="1848"/>
      <c r="DK79" s="1848"/>
      <c r="DL79" s="1848"/>
      <c r="DM79" s="1848"/>
      <c r="DN79" s="1848"/>
      <c r="DO79" s="1848"/>
      <c r="DP79" s="1848"/>
      <c r="DQ79" s="1848"/>
      <c r="DR79" s="1848"/>
      <c r="DS79" s="1848"/>
      <c r="DT79" s="1848"/>
      <c r="DU79" s="1848"/>
      <c r="DV79" s="1848"/>
      <c r="DW79" s="1848"/>
      <c r="DX79" s="1848"/>
      <c r="DY79" s="1848"/>
      <c r="DZ79" s="1848"/>
      <c r="EA79" s="1848"/>
      <c r="EB79" s="1848"/>
      <c r="EC79" s="1848"/>
      <c r="ED79" s="1848"/>
      <c r="EE79" s="1848"/>
      <c r="EF79" s="1848"/>
      <c r="EG79" s="1848"/>
      <c r="EH79" s="1848"/>
      <c r="EI79" s="1848"/>
      <c r="EJ79" s="1848"/>
      <c r="EK79" s="1848"/>
      <c r="EL79" s="1848"/>
      <c r="EM79" s="1848"/>
      <c r="EN79" s="1848"/>
      <c r="EO79" s="1848"/>
      <c r="EP79" s="1848"/>
      <c r="EQ79" s="1848"/>
      <c r="ER79" s="1848"/>
      <c r="ES79" s="1848"/>
      <c r="ET79" s="1848"/>
      <c r="EU79" s="1848"/>
      <c r="EV79" s="1848"/>
      <c r="EW79" s="1848"/>
      <c r="EX79" s="1848"/>
      <c r="EY79" s="1848"/>
      <c r="EZ79" s="1848"/>
      <c r="FA79" s="1848"/>
      <c r="FB79" s="1848"/>
      <c r="FC79" s="1848"/>
      <c r="FD79" s="1848"/>
      <c r="FE79" s="1848"/>
      <c r="FF79" s="1848"/>
      <c r="FG79" s="1848"/>
      <c r="FH79" s="1848"/>
      <c r="FI79" s="1848"/>
      <c r="FJ79" s="1848"/>
      <c r="FK79" s="1848"/>
      <c r="FL79" s="1848"/>
      <c r="FM79" s="1848"/>
      <c r="FN79" s="1848"/>
      <c r="FO79" s="1848"/>
      <c r="FP79" s="1848"/>
      <c r="FQ79" s="1848"/>
      <c r="FR79" s="1848"/>
      <c r="FS79" s="1848"/>
      <c r="FT79" s="1848"/>
      <c r="FU79" s="1848"/>
      <c r="FV79" s="1848"/>
      <c r="FW79" s="1848"/>
      <c r="FX79" s="1848"/>
      <c r="FY79" s="1848"/>
      <c r="FZ79" s="1848"/>
      <c r="GA79" s="1848"/>
      <c r="GB79" s="1848"/>
      <c r="GC79" s="1848"/>
      <c r="GD79" s="1848"/>
      <c r="GE79" s="1848"/>
      <c r="GF79" s="1848"/>
      <c r="GG79" s="1848"/>
      <c r="GH79" s="1848"/>
      <c r="GI79" s="1848"/>
      <c r="GJ79" s="1848"/>
      <c r="GK79" s="1848"/>
      <c r="GL79" s="1848"/>
      <c r="GM79" s="1848"/>
      <c r="GN79" s="1848"/>
      <c r="GO79" s="1848"/>
      <c r="GP79" s="1848"/>
      <c r="GQ79" s="1848"/>
      <c r="GR79" s="1848"/>
      <c r="GS79" s="1848"/>
      <c r="GT79" s="1848"/>
      <c r="GU79" s="1848"/>
      <c r="GV79" s="1848"/>
      <c r="GW79" s="1848"/>
      <c r="GX79" s="1848"/>
      <c r="GY79" s="1848"/>
      <c r="GZ79" s="1848"/>
      <c r="HA79" s="1848"/>
      <c r="HB79" s="1848"/>
      <c r="HC79" s="1848"/>
      <c r="HD79" s="1848"/>
      <c r="HE79" s="1848"/>
      <c r="HF79" s="1848"/>
      <c r="HG79" s="1848"/>
      <c r="HH79" s="1848"/>
      <c r="HI79" s="1848"/>
      <c r="HJ79" s="1848"/>
      <c r="HK79" s="1848"/>
      <c r="HL79" s="1848"/>
      <c r="HM79" s="1848"/>
      <c r="HN79" s="1848"/>
      <c r="HO79" s="1848"/>
      <c r="HP79" s="1848"/>
      <c r="HQ79" s="1848"/>
      <c r="HR79" s="1848"/>
      <c r="HS79" s="1848"/>
      <c r="HT79" s="1848"/>
      <c r="HU79" s="1848"/>
      <c r="HV79" s="1848"/>
      <c r="HW79" s="1848"/>
      <c r="HX79" s="1848"/>
      <c r="HY79" s="1848"/>
      <c r="HZ79" s="1848"/>
      <c r="IA79" s="1848"/>
      <c r="IB79" s="1848"/>
    </row>
    <row r="80" spans="1:236" ht="15" customHeight="1" thickBot="1">
      <c r="A80" s="1680"/>
      <c r="B80" s="1681"/>
      <c r="C80" s="1971"/>
      <c r="D80" s="1682"/>
      <c r="E80" s="1794"/>
      <c r="F80" s="1795"/>
      <c r="G80" s="1684"/>
      <c r="H80" s="1685"/>
      <c r="I80" s="1685"/>
      <c r="J80" s="1685"/>
      <c r="K80" s="1797"/>
      <c r="L80" s="1797"/>
      <c r="M80" s="1685"/>
      <c r="N80" s="1685"/>
      <c r="O80" s="1685"/>
      <c r="P80" s="1816"/>
      <c r="Q80" s="1752"/>
      <c r="R80" s="1753"/>
      <c r="S80" s="1818"/>
      <c r="T80" s="1871"/>
      <c r="U80" s="1798"/>
      <c r="V80" s="2159"/>
      <c r="W80" s="2160"/>
      <c r="X80" s="2161"/>
      <c r="Y80" s="2162"/>
      <c r="Z80" s="1799"/>
      <c r="AA80" s="1799"/>
      <c r="AB80" s="1799"/>
      <c r="AC80" s="1589"/>
      <c r="AD80" s="1589"/>
      <c r="AE80" s="1589"/>
      <c r="AF80" s="1589"/>
      <c r="AG80" s="1589"/>
      <c r="AH80" s="1589"/>
      <c r="AI80" s="1589"/>
      <c r="AJ80" s="1589"/>
      <c r="AK80" s="1589"/>
      <c r="AL80" s="1589"/>
      <c r="AM80" s="1589"/>
      <c r="AN80" s="1589"/>
      <c r="AO80" s="1589"/>
      <c r="AP80" s="1589"/>
      <c r="AQ80" s="1589"/>
      <c r="AR80" s="1589"/>
      <c r="AS80" s="1589"/>
      <c r="AT80" s="1589"/>
      <c r="AU80" s="1589"/>
      <c r="AV80" s="1589"/>
      <c r="AW80" s="1589"/>
      <c r="AX80" s="1589"/>
      <c r="AY80" s="1589"/>
      <c r="AZ80" s="1589"/>
      <c r="BA80" s="1589"/>
      <c r="BB80" s="1589"/>
      <c r="BC80" s="1589"/>
      <c r="BD80" s="1589"/>
      <c r="BE80" s="1589"/>
      <c r="BF80" s="1589"/>
      <c r="BG80" s="1589"/>
      <c r="BH80" s="1589"/>
      <c r="BI80" s="1589"/>
      <c r="BJ80" s="1589"/>
      <c r="BK80" s="1589"/>
      <c r="BL80" s="1589"/>
      <c r="BM80" s="1589"/>
      <c r="BN80" s="1589"/>
      <c r="BO80" s="1589"/>
      <c r="BP80" s="1589"/>
      <c r="BQ80" s="1589"/>
      <c r="BR80" s="1589"/>
      <c r="BS80" s="1589"/>
      <c r="BT80" s="1589"/>
      <c r="BU80" s="1589"/>
      <c r="BV80" s="1589"/>
      <c r="BW80" s="1589"/>
      <c r="BX80" s="1589"/>
      <c r="BY80" s="1589"/>
      <c r="BZ80" s="1589"/>
      <c r="CA80" s="1589"/>
      <c r="CB80" s="1589"/>
      <c r="CC80" s="1589"/>
      <c r="CD80" s="1589"/>
      <c r="CE80" s="1589"/>
      <c r="CF80" s="1589"/>
      <c r="CG80" s="1589"/>
      <c r="CH80" s="1589"/>
      <c r="CI80" s="1589"/>
      <c r="CJ80" s="1589"/>
      <c r="CK80" s="1589"/>
      <c r="CL80" s="1589"/>
      <c r="CM80" s="1589"/>
      <c r="CN80" s="1589"/>
      <c r="CO80" s="1589"/>
      <c r="CP80" s="1589"/>
      <c r="CQ80" s="1589"/>
      <c r="CR80" s="1589"/>
      <c r="CS80" s="1589"/>
      <c r="CT80" s="1589"/>
      <c r="CU80" s="1589"/>
      <c r="CV80" s="1589"/>
      <c r="CW80" s="1589"/>
      <c r="CX80" s="1589"/>
      <c r="CY80" s="1589"/>
      <c r="CZ80" s="1589"/>
      <c r="DA80" s="1589"/>
      <c r="DB80" s="1589"/>
      <c r="DC80" s="1589"/>
      <c r="DD80" s="1589"/>
      <c r="DE80" s="1589"/>
      <c r="DF80" s="1589"/>
      <c r="DG80" s="1589"/>
      <c r="DH80" s="1589"/>
      <c r="DI80" s="1589"/>
      <c r="DJ80" s="1589"/>
      <c r="DK80" s="1589"/>
      <c r="DL80" s="1589"/>
      <c r="DM80" s="1589"/>
      <c r="DN80" s="1589"/>
      <c r="DO80" s="1589"/>
      <c r="DP80" s="1589"/>
      <c r="DQ80" s="1589"/>
      <c r="DR80" s="1589"/>
      <c r="DS80" s="1589"/>
      <c r="DT80" s="1589"/>
      <c r="DU80" s="1589"/>
      <c r="DV80" s="1589"/>
      <c r="DW80" s="1589"/>
      <c r="DX80" s="1589"/>
      <c r="DY80" s="1589"/>
      <c r="DZ80" s="1589"/>
      <c r="EA80" s="1589"/>
      <c r="EB80" s="1589"/>
      <c r="EC80" s="1589"/>
      <c r="ED80" s="1589"/>
      <c r="EE80" s="1589"/>
      <c r="EF80" s="1589"/>
      <c r="EG80" s="1589"/>
      <c r="EH80" s="1589"/>
      <c r="EI80" s="1589"/>
      <c r="EJ80" s="1589"/>
      <c r="EK80" s="1589"/>
      <c r="EL80" s="1589"/>
      <c r="EM80" s="1589"/>
      <c r="EN80" s="1589"/>
      <c r="EO80" s="1589"/>
      <c r="EP80" s="1589"/>
      <c r="EQ80" s="1589"/>
      <c r="ER80" s="1589"/>
      <c r="ES80" s="1589"/>
      <c r="ET80" s="1589"/>
      <c r="EU80" s="1589"/>
      <c r="EV80" s="1589"/>
      <c r="EW80" s="1589"/>
      <c r="EX80" s="1589"/>
      <c r="EY80" s="1589"/>
      <c r="EZ80" s="1589"/>
      <c r="FA80" s="1589"/>
      <c r="FB80" s="1589"/>
      <c r="FC80" s="1589"/>
      <c r="FD80" s="1589"/>
      <c r="FE80" s="1589"/>
      <c r="FF80" s="1589"/>
      <c r="FG80" s="1589"/>
      <c r="FH80" s="1589"/>
      <c r="FI80" s="1589"/>
      <c r="FJ80" s="1589"/>
      <c r="FK80" s="1589"/>
      <c r="FL80" s="1589"/>
      <c r="FM80" s="1589"/>
      <c r="FN80" s="1589"/>
      <c r="FO80" s="1589"/>
      <c r="FP80" s="1589"/>
      <c r="FQ80" s="1589"/>
      <c r="FR80" s="1589"/>
      <c r="FS80" s="1589"/>
      <c r="FT80" s="1589"/>
      <c r="FU80" s="1589"/>
      <c r="FV80" s="1589"/>
      <c r="FW80" s="1589"/>
      <c r="FX80" s="1589"/>
      <c r="FY80" s="1589"/>
      <c r="FZ80" s="1589"/>
      <c r="GA80" s="1589"/>
      <c r="GB80" s="1589"/>
      <c r="GC80" s="1589"/>
      <c r="GD80" s="1589"/>
      <c r="GE80" s="1589"/>
      <c r="GF80" s="1589"/>
      <c r="GG80" s="1589"/>
      <c r="GH80" s="1589"/>
      <c r="GI80" s="1589"/>
      <c r="GJ80" s="1589"/>
      <c r="GK80" s="1589"/>
      <c r="GL80" s="1589"/>
      <c r="GM80" s="1589"/>
      <c r="GN80" s="1589"/>
      <c r="GO80" s="1589"/>
      <c r="GP80" s="1589"/>
      <c r="GQ80" s="1589"/>
      <c r="GR80" s="1589"/>
      <c r="GS80" s="1589"/>
      <c r="GT80" s="1589"/>
      <c r="GU80" s="1589"/>
      <c r="GV80" s="1589"/>
      <c r="GW80" s="1589"/>
      <c r="GX80" s="1589"/>
      <c r="GY80" s="1589"/>
      <c r="GZ80" s="1589"/>
      <c r="HA80" s="1589"/>
      <c r="HB80" s="1589"/>
      <c r="HC80" s="1589"/>
      <c r="HD80" s="1589"/>
      <c r="HE80" s="1589"/>
      <c r="HF80" s="1589"/>
      <c r="HG80" s="1589"/>
      <c r="HH80" s="1589"/>
      <c r="HI80" s="1589"/>
      <c r="HJ80" s="1589"/>
      <c r="HK80" s="1589"/>
      <c r="HL80" s="1589"/>
      <c r="HM80" s="1589"/>
      <c r="HN80" s="1589"/>
      <c r="HO80" s="1589"/>
      <c r="HP80" s="1589"/>
      <c r="HQ80" s="1589"/>
      <c r="HR80" s="1589"/>
      <c r="HS80" s="1589"/>
      <c r="HT80" s="1589"/>
      <c r="HU80" s="1589"/>
      <c r="HV80" s="1589"/>
      <c r="HW80" s="1589"/>
      <c r="HX80" s="1589"/>
      <c r="HY80" s="1589"/>
      <c r="HZ80" s="1589"/>
      <c r="IA80" s="1589"/>
      <c r="IB80" s="1589"/>
    </row>
    <row r="81" spans="1:33" ht="13.5" customHeight="1">
      <c r="A81" s="1872"/>
      <c r="B81" s="3222" t="s">
        <v>442</v>
      </c>
      <c r="C81" s="3223"/>
      <c r="D81" s="3223"/>
      <c r="E81" s="3223"/>
      <c r="F81" s="3224"/>
      <c r="G81" s="1873"/>
      <c r="H81" s="1874"/>
      <c r="I81" s="1875"/>
      <c r="J81" s="1875"/>
      <c r="K81" s="1875"/>
      <c r="L81" s="1874"/>
      <c r="M81" s="1874"/>
      <c r="N81" s="1874"/>
      <c r="O81" s="1874"/>
      <c r="P81" s="1876"/>
      <c r="Q81" s="1633"/>
      <c r="R81" s="1707">
        <v>165000</v>
      </c>
      <c r="S81" s="1763">
        <v>0</v>
      </c>
      <c r="T81" s="1877">
        <v>165000</v>
      </c>
      <c r="U81" s="1750"/>
      <c r="V81" s="2163"/>
      <c r="W81" s="2164"/>
      <c r="X81" s="2111"/>
      <c r="Y81" s="2128"/>
      <c r="Z81" s="1878"/>
      <c r="AA81" s="1661"/>
      <c r="AB81" s="1717"/>
      <c r="AC81" s="1589"/>
      <c r="AD81" s="1603"/>
      <c r="AE81" s="1603"/>
      <c r="AF81" s="1603"/>
      <c r="AG81" s="1603"/>
    </row>
    <row r="82" spans="1:33" ht="13.5" customHeight="1">
      <c r="A82" s="3233"/>
      <c r="B82" s="3225" t="s">
        <v>443</v>
      </c>
      <c r="C82" s="3226"/>
      <c r="D82" s="3226"/>
      <c r="E82" s="3226"/>
      <c r="F82" s="3227"/>
      <c r="G82" s="1873"/>
      <c r="H82" s="1874"/>
      <c r="I82" s="1875"/>
      <c r="J82" s="1875"/>
      <c r="K82" s="1875"/>
      <c r="L82" s="1874"/>
      <c r="M82" s="1874"/>
      <c r="N82" s="1874"/>
      <c r="O82" s="1874"/>
      <c r="P82" s="1879"/>
      <c r="Q82" s="1639"/>
      <c r="R82" s="1707">
        <v>68000</v>
      </c>
      <c r="S82" s="1763">
        <v>0</v>
      </c>
      <c r="T82" s="1716">
        <v>68000</v>
      </c>
      <c r="U82" s="1750"/>
      <c r="V82" s="2165"/>
      <c r="W82" s="2111"/>
      <c r="X82" s="2166"/>
      <c r="Y82" s="2112"/>
      <c r="Z82" s="1878"/>
      <c r="AA82" s="1880"/>
      <c r="AB82" s="1649"/>
      <c r="AC82" s="1619"/>
      <c r="AD82" s="1603"/>
      <c r="AE82" s="1603"/>
      <c r="AF82" s="1603"/>
      <c r="AG82" s="1603"/>
    </row>
    <row r="83" spans="1:33" ht="13.5" customHeight="1">
      <c r="A83" s="3233"/>
      <c r="B83" s="3225" t="s">
        <v>444</v>
      </c>
      <c r="C83" s="3226"/>
      <c r="D83" s="3226"/>
      <c r="E83" s="3226"/>
      <c r="F83" s="3227"/>
      <c r="G83" s="1630">
        <v>52</v>
      </c>
      <c r="H83" s="1654">
        <v>13</v>
      </c>
      <c r="I83" s="1655">
        <v>13</v>
      </c>
      <c r="J83" s="1655">
        <v>13</v>
      </c>
      <c r="K83" s="1655">
        <v>13</v>
      </c>
      <c r="L83" s="1654"/>
      <c r="M83" s="1654"/>
      <c r="N83" s="1654"/>
      <c r="O83" s="1654"/>
      <c r="P83" s="1710">
        <v>0</v>
      </c>
      <c r="Q83" s="1639"/>
      <c r="R83" s="1881">
        <v>522000</v>
      </c>
      <c r="S83" s="1882">
        <v>0</v>
      </c>
      <c r="T83" s="1716">
        <v>522000</v>
      </c>
      <c r="U83" s="1750"/>
      <c r="V83" s="2109"/>
      <c r="W83" s="2110"/>
      <c r="X83" s="2111"/>
      <c r="Y83" s="2112"/>
      <c r="Z83" s="1878"/>
      <c r="AA83" s="1880"/>
      <c r="AB83" s="1649"/>
      <c r="AC83" s="1619"/>
    </row>
    <row r="84" spans="1:33" ht="15" customHeight="1">
      <c r="A84" s="3233"/>
      <c r="B84" s="3222" t="s">
        <v>1147</v>
      </c>
      <c r="C84" s="3223"/>
      <c r="D84" s="3223"/>
      <c r="E84" s="3223"/>
      <c r="F84" s="3224"/>
      <c r="G84" s="1873"/>
      <c r="H84" s="1874"/>
      <c r="I84" s="1875"/>
      <c r="J84" s="1875"/>
      <c r="K84" s="1875"/>
      <c r="L84" s="1874"/>
      <c r="M84" s="1874"/>
      <c r="N84" s="1874"/>
      <c r="O84" s="1874"/>
      <c r="P84" s="1879"/>
      <c r="Q84" s="1639"/>
      <c r="R84" s="1707">
        <v>128000</v>
      </c>
      <c r="S84" s="1763">
        <v>0</v>
      </c>
      <c r="T84" s="1883">
        <v>128000</v>
      </c>
      <c r="U84" s="1750"/>
      <c r="V84" s="2109"/>
      <c r="W84" s="2167"/>
      <c r="X84" s="2111"/>
      <c r="Y84" s="2112"/>
      <c r="Z84" s="1878"/>
      <c r="AA84" s="1661"/>
      <c r="AB84" s="1717"/>
      <c r="AC84" s="1619"/>
      <c r="AD84" s="1603"/>
      <c r="AE84" s="1603"/>
      <c r="AF84" s="1603"/>
      <c r="AG84" s="1603"/>
    </row>
    <row r="85" spans="1:33" ht="13.5" customHeight="1">
      <c r="A85" s="3233"/>
      <c r="B85" s="3222" t="s">
        <v>445</v>
      </c>
      <c r="C85" s="3223"/>
      <c r="D85" s="3223"/>
      <c r="E85" s="3223"/>
      <c r="F85" s="3224"/>
      <c r="G85" s="1873"/>
      <c r="H85" s="1874"/>
      <c r="I85" s="1875"/>
      <c r="J85" s="1875"/>
      <c r="K85" s="1875"/>
      <c r="L85" s="1874"/>
      <c r="M85" s="1874"/>
      <c r="N85" s="1874"/>
      <c r="O85" s="1874"/>
      <c r="P85" s="1879"/>
      <c r="Q85" s="1639"/>
      <c r="R85" s="1707">
        <v>45000</v>
      </c>
      <c r="S85" s="1763">
        <v>0</v>
      </c>
      <c r="T85" s="1716">
        <v>45000</v>
      </c>
      <c r="U85" s="1750"/>
      <c r="V85" s="2163"/>
      <c r="W85" s="2164"/>
      <c r="X85" s="2111"/>
      <c r="Y85" s="2168"/>
      <c r="Z85" s="1660"/>
      <c r="AA85" s="1880"/>
      <c r="AB85" s="1643"/>
      <c r="AC85" s="1619"/>
      <c r="AD85" s="1603"/>
      <c r="AE85" s="1603"/>
      <c r="AF85" s="1603"/>
      <c r="AG85" s="1603"/>
    </row>
    <row r="86" spans="1:33" ht="13.5" customHeight="1">
      <c r="A86" s="3233"/>
      <c r="B86" s="3222" t="s">
        <v>60</v>
      </c>
      <c r="C86" s="3223"/>
      <c r="D86" s="3223"/>
      <c r="E86" s="3223"/>
      <c r="F86" s="3224"/>
      <c r="G86" s="1873"/>
      <c r="H86" s="1874"/>
      <c r="I86" s="1875"/>
      <c r="J86" s="1875"/>
      <c r="K86" s="1875"/>
      <c r="L86" s="1874"/>
      <c r="M86" s="1874"/>
      <c r="N86" s="1874"/>
      <c r="O86" s="1874"/>
      <c r="P86" s="1876"/>
      <c r="Q86" s="1706"/>
      <c r="R86" s="1707">
        <v>72000</v>
      </c>
      <c r="S86" s="1763">
        <v>0</v>
      </c>
      <c r="T86" s="1877">
        <v>72000</v>
      </c>
      <c r="U86" s="1636"/>
      <c r="V86" s="2163"/>
      <c r="W86" s="2164"/>
      <c r="X86" s="2111"/>
      <c r="Y86" s="2112"/>
      <c r="Z86" s="1878"/>
      <c r="AA86" s="1664"/>
      <c r="AB86" s="1649"/>
      <c r="AC86" s="1619"/>
      <c r="AD86" s="1603"/>
      <c r="AE86" s="1603"/>
      <c r="AF86" s="1603"/>
      <c r="AG86" s="1603"/>
    </row>
    <row r="87" spans="1:33" ht="13.5" customHeight="1">
      <c r="A87" s="3233"/>
      <c r="B87" s="3225" t="s">
        <v>447</v>
      </c>
      <c r="C87" s="3226"/>
      <c r="D87" s="3226"/>
      <c r="E87" s="3226"/>
      <c r="F87" s="3227"/>
      <c r="G87" s="1873"/>
      <c r="H87" s="1874"/>
      <c r="I87" s="1875"/>
      <c r="J87" s="1875"/>
      <c r="K87" s="1875"/>
      <c r="L87" s="1874"/>
      <c r="M87" s="1874"/>
      <c r="N87" s="1874"/>
      <c r="O87" s="1874"/>
      <c r="P87" s="1879"/>
      <c r="Q87" s="1706"/>
      <c r="R87" s="1884">
        <v>30000</v>
      </c>
      <c r="S87" s="1763">
        <v>7500</v>
      </c>
      <c r="T87" s="1716">
        <v>22500</v>
      </c>
      <c r="U87" s="1659"/>
      <c r="V87" s="2163"/>
      <c r="W87" s="2164"/>
      <c r="X87" s="2111"/>
      <c r="Y87" s="2169"/>
      <c r="Z87" s="1878"/>
      <c r="AA87" s="1880"/>
      <c r="AB87" s="1649"/>
      <c r="AC87" s="1619"/>
      <c r="AD87" s="1603"/>
      <c r="AE87" s="1603"/>
      <c r="AF87" s="1603"/>
      <c r="AG87" s="1603"/>
    </row>
    <row r="88" spans="1:33" ht="13.5" customHeight="1">
      <c r="A88" s="3233"/>
      <c r="B88" s="3222" t="s">
        <v>1148</v>
      </c>
      <c r="C88" s="3223"/>
      <c r="D88" s="3223"/>
      <c r="E88" s="3223"/>
      <c r="F88" s="3224"/>
      <c r="G88" s="1873"/>
      <c r="H88" s="1874"/>
      <c r="I88" s="1875"/>
      <c r="J88" s="1875"/>
      <c r="K88" s="1875"/>
      <c r="L88" s="1874"/>
      <c r="M88" s="1874"/>
      <c r="N88" s="1874"/>
      <c r="O88" s="1874"/>
      <c r="P88" s="1879"/>
      <c r="Q88" s="1639"/>
      <c r="R88" s="1707">
        <v>30000</v>
      </c>
      <c r="S88" s="1882">
        <v>0</v>
      </c>
      <c r="T88" s="1877">
        <v>30000</v>
      </c>
      <c r="U88" s="1659"/>
      <c r="V88" s="2163"/>
      <c r="W88" s="2133"/>
      <c r="X88" s="2111"/>
      <c r="Y88" s="2169"/>
      <c r="Z88" s="1762"/>
      <c r="AA88" s="1880"/>
      <c r="AB88" s="1649"/>
      <c r="AC88" s="1619"/>
    </row>
    <row r="89" spans="1:33" ht="15" customHeight="1">
      <c r="A89" s="3233"/>
      <c r="B89" s="3228" t="s">
        <v>446</v>
      </c>
      <c r="C89" s="3229"/>
      <c r="D89" s="3229"/>
      <c r="E89" s="3229"/>
      <c r="F89" s="3230"/>
      <c r="G89" s="1873"/>
      <c r="H89" s="1874"/>
      <c r="I89" s="1875"/>
      <c r="J89" s="1875"/>
      <c r="K89" s="1875"/>
      <c r="L89" s="1874"/>
      <c r="M89" s="1874"/>
      <c r="N89" s="1874"/>
      <c r="O89" s="1874"/>
      <c r="P89" s="1879"/>
      <c r="Q89" s="1639"/>
      <c r="R89" s="1884">
        <v>30000</v>
      </c>
      <c r="S89" s="1763">
        <v>0</v>
      </c>
      <c r="T89" s="1716">
        <v>30000</v>
      </c>
      <c r="U89" s="1659"/>
      <c r="V89" s="2163"/>
      <c r="W89" s="2133"/>
      <c r="X89" s="2111"/>
      <c r="Y89" s="2169"/>
      <c r="Z89" s="1762"/>
      <c r="AA89" s="1880"/>
      <c r="AB89" s="1649"/>
      <c r="AC89" s="1619"/>
      <c r="AD89" s="1667"/>
      <c r="AE89" s="1667"/>
      <c r="AF89" s="1667"/>
      <c r="AG89" s="1667"/>
    </row>
    <row r="90" spans="1:33" ht="13.5" customHeight="1">
      <c r="A90" s="3233"/>
      <c r="B90" s="3222" t="s">
        <v>1149</v>
      </c>
      <c r="C90" s="3223"/>
      <c r="D90" s="3223"/>
      <c r="E90" s="3223"/>
      <c r="F90" s="3224"/>
      <c r="G90" s="1873"/>
      <c r="H90" s="1874"/>
      <c r="I90" s="1875"/>
      <c r="J90" s="1875"/>
      <c r="K90" s="1875"/>
      <c r="L90" s="1874"/>
      <c r="M90" s="1874"/>
      <c r="N90" s="1874"/>
      <c r="O90" s="1874"/>
      <c r="P90" s="1879"/>
      <c r="Q90" s="1639"/>
      <c r="R90" s="1707">
        <v>87000</v>
      </c>
      <c r="S90" s="1882">
        <v>0</v>
      </c>
      <c r="T90" s="1877">
        <v>87000</v>
      </c>
      <c r="U90" s="1659"/>
      <c r="V90" s="2163"/>
      <c r="W90" s="2133"/>
      <c r="X90" s="2111"/>
      <c r="Y90" s="2169"/>
      <c r="Z90" s="1762"/>
      <c r="AA90" s="1880"/>
      <c r="AB90" s="1649"/>
      <c r="AC90" s="1619"/>
    </row>
    <row r="91" spans="1:33" ht="13.5" customHeight="1">
      <c r="A91" s="3233"/>
      <c r="B91" s="3222" t="s">
        <v>1150</v>
      </c>
      <c r="C91" s="3223"/>
      <c r="D91" s="3223"/>
      <c r="E91" s="3223"/>
      <c r="F91" s="3224"/>
      <c r="G91" s="1873"/>
      <c r="H91" s="1874"/>
      <c r="I91" s="1875"/>
      <c r="J91" s="1875"/>
      <c r="K91" s="1875"/>
      <c r="L91" s="1874"/>
      <c r="M91" s="1874"/>
      <c r="N91" s="1874"/>
      <c r="O91" s="1874"/>
      <c r="P91" s="1879"/>
      <c r="Q91" s="1639"/>
      <c r="R91" s="1881">
        <v>52000</v>
      </c>
      <c r="S91" s="1882">
        <v>0</v>
      </c>
      <c r="T91" s="1877">
        <v>52000</v>
      </c>
      <c r="U91" s="1659"/>
      <c r="V91" s="2165"/>
      <c r="W91" s="2133"/>
      <c r="X91" s="2111"/>
      <c r="Y91" s="2169"/>
      <c r="Z91" s="1762"/>
      <c r="AA91" s="1880"/>
      <c r="AB91" s="1649"/>
      <c r="AC91" s="1619"/>
    </row>
    <row r="92" spans="1:33" ht="15" customHeight="1">
      <c r="A92" s="3233"/>
      <c r="B92" s="3222" t="s">
        <v>1151</v>
      </c>
      <c r="C92" s="3223"/>
      <c r="D92" s="3223"/>
      <c r="E92" s="3223"/>
      <c r="F92" s="3224"/>
      <c r="G92" s="1630">
        <v>2</v>
      </c>
      <c r="H92" s="1654">
        <v>1</v>
      </c>
      <c r="I92" s="1655"/>
      <c r="J92" s="1655">
        <v>1</v>
      </c>
      <c r="K92" s="1655"/>
      <c r="L92" s="1654"/>
      <c r="M92" s="1654"/>
      <c r="N92" s="1654"/>
      <c r="O92" s="1654"/>
      <c r="P92" s="1710">
        <v>0</v>
      </c>
      <c r="Q92" s="1639"/>
      <c r="R92" s="1884">
        <v>100000</v>
      </c>
      <c r="S92" s="1763">
        <v>0</v>
      </c>
      <c r="T92" s="1716">
        <v>100000</v>
      </c>
      <c r="U92" s="1659"/>
      <c r="V92" s="2109"/>
      <c r="W92" s="2110"/>
      <c r="X92" s="2111"/>
      <c r="Y92" s="2112"/>
      <c r="Z92" s="1878"/>
      <c r="AA92" s="1661"/>
      <c r="AB92" s="1649"/>
      <c r="AC92" s="1619"/>
      <c r="AD92" s="1667"/>
      <c r="AE92" s="1667"/>
      <c r="AF92" s="1667"/>
      <c r="AG92" s="1667"/>
    </row>
    <row r="93" spans="1:33" ht="13.5" customHeight="1">
      <c r="A93" s="3233"/>
      <c r="B93" s="3225" t="s">
        <v>61</v>
      </c>
      <c r="C93" s="3226"/>
      <c r="D93" s="3226"/>
      <c r="E93" s="3226"/>
      <c r="F93" s="3227"/>
      <c r="G93" s="1630"/>
      <c r="H93" s="1654"/>
      <c r="I93" s="1655"/>
      <c r="J93" s="1655"/>
      <c r="K93" s="1655"/>
      <c r="L93" s="1654"/>
      <c r="M93" s="1654"/>
      <c r="N93" s="1654"/>
      <c r="O93" s="1654"/>
      <c r="P93" s="1710"/>
      <c r="Q93" s="1639"/>
      <c r="R93" s="1707">
        <v>30000</v>
      </c>
      <c r="S93" s="1763">
        <v>0</v>
      </c>
      <c r="T93" s="1716">
        <v>30000</v>
      </c>
      <c r="U93" s="1659"/>
      <c r="V93" s="2165"/>
      <c r="W93" s="2115"/>
      <c r="X93" s="2111"/>
      <c r="Y93" s="2169"/>
      <c r="Z93" s="1878"/>
      <c r="AA93" s="1880"/>
      <c r="AB93" s="1649"/>
      <c r="AC93" s="1619"/>
    </row>
    <row r="94" spans="1:33" ht="15" customHeight="1">
      <c r="A94" s="3233"/>
      <c r="B94" s="3222" t="s">
        <v>1152</v>
      </c>
      <c r="C94" s="3223"/>
      <c r="D94" s="3223"/>
      <c r="E94" s="3223"/>
      <c r="F94" s="3224"/>
      <c r="G94" s="1873"/>
      <c r="H94" s="1874"/>
      <c r="I94" s="1875"/>
      <c r="J94" s="1875"/>
      <c r="K94" s="1875"/>
      <c r="L94" s="1874"/>
      <c r="M94" s="1874"/>
      <c r="N94" s="1874"/>
      <c r="O94" s="1874"/>
      <c r="P94" s="1879"/>
      <c r="Q94" s="1639"/>
      <c r="R94" s="1707">
        <v>18000</v>
      </c>
      <c r="S94" s="1882">
        <v>0</v>
      </c>
      <c r="T94" s="1877">
        <v>18000</v>
      </c>
      <c r="U94" s="1659"/>
      <c r="V94" s="2165"/>
      <c r="W94" s="2133"/>
      <c r="X94" s="2111"/>
      <c r="Y94" s="2169"/>
      <c r="Z94" s="1762"/>
      <c r="AA94" s="1880"/>
      <c r="AB94" s="1649"/>
      <c r="AC94" s="1619"/>
      <c r="AD94" s="1667"/>
      <c r="AE94" s="1667"/>
      <c r="AF94" s="1667"/>
      <c r="AG94" s="1667"/>
    </row>
    <row r="95" spans="1:33" ht="15" customHeight="1">
      <c r="A95" s="3233"/>
      <c r="B95" s="3222" t="s">
        <v>1153</v>
      </c>
      <c r="C95" s="3223"/>
      <c r="D95" s="3223"/>
      <c r="E95" s="3223"/>
      <c r="F95" s="3224"/>
      <c r="G95" s="1873"/>
      <c r="H95" s="1874"/>
      <c r="I95" s="1875"/>
      <c r="J95" s="1875"/>
      <c r="K95" s="1875"/>
      <c r="L95" s="1874"/>
      <c r="M95" s="1874"/>
      <c r="N95" s="1874"/>
      <c r="O95" s="1874"/>
      <c r="P95" s="1879"/>
      <c r="Q95" s="1639"/>
      <c r="R95" s="1707">
        <v>20500</v>
      </c>
      <c r="S95" s="1882">
        <v>0</v>
      </c>
      <c r="T95" s="1877">
        <v>20500</v>
      </c>
      <c r="U95" s="1659"/>
      <c r="V95" s="2165"/>
      <c r="W95" s="2133"/>
      <c r="X95" s="2111"/>
      <c r="Y95" s="2169"/>
      <c r="Z95" s="1878"/>
      <c r="AA95" s="1880"/>
      <c r="AB95" s="1649"/>
      <c r="AC95" s="1619"/>
      <c r="AD95" s="1667"/>
      <c r="AE95" s="1667"/>
      <c r="AF95" s="1667"/>
      <c r="AG95" s="1667"/>
    </row>
    <row r="96" spans="1:33" ht="15" customHeight="1">
      <c r="A96" s="3233"/>
      <c r="B96" s="3228" t="s">
        <v>448</v>
      </c>
      <c r="C96" s="3229"/>
      <c r="D96" s="3229"/>
      <c r="E96" s="3229"/>
      <c r="F96" s="3230"/>
      <c r="G96" s="1630">
        <v>4</v>
      </c>
      <c r="H96" s="1654">
        <v>1</v>
      </c>
      <c r="I96" s="1655">
        <v>1</v>
      </c>
      <c r="J96" s="1655">
        <v>1</v>
      </c>
      <c r="K96" s="1655">
        <v>1</v>
      </c>
      <c r="L96" s="1654"/>
      <c r="M96" s="1654"/>
      <c r="N96" s="1654"/>
      <c r="O96" s="1654"/>
      <c r="P96" s="1657">
        <v>0</v>
      </c>
      <c r="Q96" s="1636"/>
      <c r="R96" s="1707">
        <v>328000</v>
      </c>
      <c r="S96" s="1763">
        <v>0</v>
      </c>
      <c r="T96" s="1716">
        <v>328000</v>
      </c>
      <c r="U96" s="1750"/>
      <c r="V96" s="2109"/>
      <c r="W96" s="2111"/>
      <c r="X96" s="2111"/>
      <c r="Y96" s="2112"/>
      <c r="Z96" s="1878"/>
      <c r="AA96" s="1750"/>
      <c r="AB96" s="1649"/>
      <c r="AC96" s="1619"/>
      <c r="AD96" s="1667"/>
      <c r="AE96" s="1667"/>
      <c r="AF96" s="1667"/>
      <c r="AG96" s="1667"/>
    </row>
    <row r="97" spans="1:33" ht="15" customHeight="1">
      <c r="A97" s="3233"/>
      <c r="B97" s="3228" t="s">
        <v>1154</v>
      </c>
      <c r="C97" s="3229"/>
      <c r="D97" s="3229"/>
      <c r="E97" s="3229"/>
      <c r="F97" s="3230"/>
      <c r="G97" s="1873"/>
      <c r="H97" s="1874"/>
      <c r="I97" s="1875"/>
      <c r="J97" s="1875"/>
      <c r="K97" s="1875"/>
      <c r="L97" s="1874"/>
      <c r="M97" s="1874"/>
      <c r="N97" s="1874"/>
      <c r="O97" s="1874"/>
      <c r="P97" s="1885"/>
      <c r="Q97" s="1636"/>
      <c r="R97" s="1881">
        <v>2610000</v>
      </c>
      <c r="S97" s="1763">
        <v>0</v>
      </c>
      <c r="T97" s="1886">
        <v>2610000</v>
      </c>
      <c r="U97" s="1750"/>
      <c r="V97" s="2163"/>
      <c r="W97" s="2111"/>
      <c r="X97" s="2111"/>
      <c r="Y97" s="2128"/>
      <c r="Z97" s="1660"/>
      <c r="AA97" s="1750"/>
      <c r="AB97" s="1649"/>
      <c r="AC97" s="1619"/>
      <c r="AD97" s="1594"/>
      <c r="AE97" s="1667"/>
      <c r="AF97" s="1667"/>
      <c r="AG97" s="1667"/>
    </row>
    <row r="98" spans="1:33" ht="15" customHeight="1">
      <c r="A98" s="3233"/>
      <c r="B98" s="3228" t="s">
        <v>213</v>
      </c>
      <c r="C98" s="3229"/>
      <c r="D98" s="3229"/>
      <c r="E98" s="3229"/>
      <c r="F98" s="3230"/>
      <c r="G98" s="1873"/>
      <c r="H98" s="1874"/>
      <c r="I98" s="1875"/>
      <c r="J98" s="1875"/>
      <c r="K98" s="1875"/>
      <c r="L98" s="1874"/>
      <c r="M98" s="1874"/>
      <c r="N98" s="1874"/>
      <c r="O98" s="1874"/>
      <c r="P98" s="1885"/>
      <c r="Q98" s="1636"/>
      <c r="R98" s="1887">
        <v>360000</v>
      </c>
      <c r="S98" s="1888">
        <v>0</v>
      </c>
      <c r="T98" s="1716">
        <v>360000</v>
      </c>
      <c r="U98" s="1750"/>
      <c r="V98" s="2109"/>
      <c r="W98" s="2111"/>
      <c r="X98" s="2169"/>
      <c r="Y98" s="2112"/>
      <c r="Z98" s="1878"/>
      <c r="AA98" s="1661"/>
      <c r="AB98" s="1649"/>
      <c r="AC98" s="1619"/>
      <c r="AD98" s="1594"/>
      <c r="AE98" s="1667"/>
      <c r="AF98" s="1667"/>
      <c r="AG98" s="1667"/>
    </row>
    <row r="99" spans="1:33" ht="15" customHeight="1">
      <c r="A99" s="3233"/>
      <c r="B99" s="3228" t="s">
        <v>62</v>
      </c>
      <c r="C99" s="3229"/>
      <c r="D99" s="3229"/>
      <c r="E99" s="3229"/>
      <c r="F99" s="3230"/>
      <c r="G99" s="1873"/>
      <c r="H99" s="1874"/>
      <c r="I99" s="1875"/>
      <c r="J99" s="1875"/>
      <c r="K99" s="1875"/>
      <c r="L99" s="1874"/>
      <c r="M99" s="1874"/>
      <c r="N99" s="1874"/>
      <c r="O99" s="1874"/>
      <c r="P99" s="1885"/>
      <c r="Q99" s="1636"/>
      <c r="R99" s="1887">
        <v>760000</v>
      </c>
      <c r="S99" s="1882">
        <v>100000</v>
      </c>
      <c r="T99" s="1877">
        <v>660000</v>
      </c>
      <c r="U99" s="1750"/>
      <c r="V99" s="2109"/>
      <c r="W99" s="2111"/>
      <c r="X99" s="2166"/>
      <c r="Y99" s="2112"/>
      <c r="Z99" s="1878"/>
      <c r="AA99" s="1619"/>
      <c r="AB99" s="1643"/>
      <c r="AC99" s="1619"/>
      <c r="AD99" s="1594"/>
      <c r="AE99" s="1667"/>
      <c r="AF99" s="1667"/>
      <c r="AG99" s="1667"/>
    </row>
    <row r="100" spans="1:33" ht="15" customHeight="1">
      <c r="A100" s="3233"/>
      <c r="B100" s="3228" t="s">
        <v>449</v>
      </c>
      <c r="C100" s="3229"/>
      <c r="D100" s="3229"/>
      <c r="E100" s="3229"/>
      <c r="F100" s="3230"/>
      <c r="G100" s="1873"/>
      <c r="H100" s="1874"/>
      <c r="I100" s="1875"/>
      <c r="J100" s="1875"/>
      <c r="K100" s="1875"/>
      <c r="L100" s="1874"/>
      <c r="M100" s="1874"/>
      <c r="N100" s="1874"/>
      <c r="O100" s="1874"/>
      <c r="P100" s="1885"/>
      <c r="Q100" s="1636"/>
      <c r="R100" s="1707">
        <v>84000</v>
      </c>
      <c r="S100" s="1882">
        <v>0</v>
      </c>
      <c r="T100" s="1716">
        <v>84000</v>
      </c>
      <c r="U100" s="1750"/>
      <c r="V100" s="2109"/>
      <c r="W100" s="2111"/>
      <c r="X100" s="2166"/>
      <c r="Y100" s="2112"/>
      <c r="Z100" s="1762"/>
      <c r="AA100" s="1661"/>
      <c r="AB100" s="1649"/>
      <c r="AC100" s="1619"/>
      <c r="AD100" s="1594"/>
      <c r="AE100" s="1667"/>
      <c r="AF100" s="1667"/>
      <c r="AG100" s="1667"/>
    </row>
    <row r="101" spans="1:33" ht="13.5" customHeight="1">
      <c r="A101" s="3233"/>
      <c r="B101" s="3228" t="s">
        <v>1155</v>
      </c>
      <c r="C101" s="3229"/>
      <c r="D101" s="3229"/>
      <c r="E101" s="3229"/>
      <c r="F101" s="3230"/>
      <c r="G101" s="1873"/>
      <c r="H101" s="1874"/>
      <c r="I101" s="1875"/>
      <c r="J101" s="1875"/>
      <c r="K101" s="1875"/>
      <c r="L101" s="1874"/>
      <c r="M101" s="1874"/>
      <c r="N101" s="1874"/>
      <c r="O101" s="1874"/>
      <c r="P101" s="1885"/>
      <c r="Q101" s="1636"/>
      <c r="R101" s="1707">
        <v>36000</v>
      </c>
      <c r="S101" s="1882">
        <v>0</v>
      </c>
      <c r="T101" s="1716">
        <v>36000</v>
      </c>
      <c r="U101" s="1750"/>
      <c r="V101" s="2163"/>
      <c r="W101" s="2111"/>
      <c r="X101" s="2111"/>
      <c r="Y101" s="2128"/>
      <c r="Z101" s="1660"/>
      <c r="AA101" s="1750"/>
      <c r="AB101" s="1649"/>
      <c r="AC101" s="1619"/>
      <c r="AD101" s="1594"/>
    </row>
    <row r="102" spans="1:33" ht="15" customHeight="1">
      <c r="A102" s="3233"/>
      <c r="B102" s="3228" t="s">
        <v>450</v>
      </c>
      <c r="C102" s="3229"/>
      <c r="D102" s="3229"/>
      <c r="E102" s="3229"/>
      <c r="F102" s="3230"/>
      <c r="G102" s="1873"/>
      <c r="H102" s="1874"/>
      <c r="I102" s="1875"/>
      <c r="J102" s="1875"/>
      <c r="K102" s="1875"/>
      <c r="L102" s="1874"/>
      <c r="M102" s="1874"/>
      <c r="N102" s="1874"/>
      <c r="O102" s="1874"/>
      <c r="P102" s="1885"/>
      <c r="Q102" s="1636"/>
      <c r="R102" s="1881">
        <v>180000</v>
      </c>
      <c r="S102" s="1888">
        <v>0</v>
      </c>
      <c r="T102" s="1886">
        <v>180000</v>
      </c>
      <c r="U102" s="1750"/>
      <c r="V102" s="2109"/>
      <c r="W102" s="2111"/>
      <c r="X102" s="2170"/>
      <c r="Y102" s="2171"/>
      <c r="Z102" s="1878"/>
      <c r="AA102" s="1661"/>
      <c r="AB102" s="1649"/>
      <c r="AC102" s="1589"/>
      <c r="AD102" s="1594"/>
      <c r="AE102" s="1667"/>
      <c r="AF102" s="1667"/>
      <c r="AG102" s="1667"/>
    </row>
    <row r="103" spans="1:33" ht="15" customHeight="1">
      <c r="A103" s="3233"/>
      <c r="B103" s="3228" t="s">
        <v>1156</v>
      </c>
      <c r="C103" s="3229"/>
      <c r="D103" s="3229"/>
      <c r="E103" s="3229"/>
      <c r="F103" s="3230"/>
      <c r="G103" s="1873"/>
      <c r="H103" s="1874"/>
      <c r="I103" s="1875"/>
      <c r="J103" s="1875"/>
      <c r="K103" s="1875"/>
      <c r="L103" s="1874"/>
      <c r="M103" s="1874"/>
      <c r="N103" s="1874"/>
      <c r="O103" s="1874"/>
      <c r="P103" s="1885"/>
      <c r="Q103" s="1636"/>
      <c r="R103" s="1887">
        <v>234000</v>
      </c>
      <c r="S103" s="1763">
        <v>0</v>
      </c>
      <c r="T103" s="1877">
        <v>234000</v>
      </c>
      <c r="U103" s="1750"/>
      <c r="V103" s="2109"/>
      <c r="W103" s="2164"/>
      <c r="X103" s="2111"/>
      <c r="Y103" s="2112"/>
      <c r="Z103" s="1878"/>
      <c r="AA103" s="1619"/>
      <c r="AB103" s="1643"/>
      <c r="AC103" s="1619"/>
      <c r="AD103" s="1594"/>
      <c r="AE103" s="1667"/>
      <c r="AF103" s="1667"/>
      <c r="AG103" s="1667"/>
    </row>
    <row r="104" spans="1:33" ht="15" customHeight="1">
      <c r="A104" s="3233"/>
      <c r="B104" s="3228" t="s">
        <v>1157</v>
      </c>
      <c r="C104" s="3229"/>
      <c r="D104" s="3229"/>
      <c r="E104" s="3229"/>
      <c r="F104" s="3230"/>
      <c r="G104" s="1873"/>
      <c r="H104" s="1874"/>
      <c r="I104" s="1875"/>
      <c r="J104" s="1875"/>
      <c r="K104" s="1875"/>
      <c r="L104" s="1874"/>
      <c r="M104" s="1874"/>
      <c r="N104" s="1874"/>
      <c r="O104" s="1874"/>
      <c r="P104" s="1885"/>
      <c r="Q104" s="1636"/>
      <c r="R104" s="1887">
        <v>140000</v>
      </c>
      <c r="S104" s="1763">
        <v>0</v>
      </c>
      <c r="T104" s="1877">
        <v>140000</v>
      </c>
      <c r="U104" s="1750"/>
      <c r="V104" s="2109"/>
      <c r="W104" s="2164"/>
      <c r="X104" s="2111"/>
      <c r="Y104" s="2112"/>
      <c r="Z104" s="1878"/>
      <c r="AA104" s="1619"/>
      <c r="AB104" s="1643"/>
      <c r="AC104" s="1619"/>
      <c r="AD104" s="1594"/>
      <c r="AE104" s="1667"/>
      <c r="AF104" s="1667"/>
      <c r="AG104" s="1667"/>
    </row>
    <row r="105" spans="1:33" ht="15" customHeight="1">
      <c r="A105" s="3233"/>
      <c r="B105" s="3228" t="s">
        <v>1158</v>
      </c>
      <c r="C105" s="3229"/>
      <c r="D105" s="3229"/>
      <c r="E105" s="3229"/>
      <c r="F105" s="3230"/>
      <c r="G105" s="1873"/>
      <c r="H105" s="1874"/>
      <c r="I105" s="1875"/>
      <c r="J105" s="1875"/>
      <c r="K105" s="1875"/>
      <c r="L105" s="1874"/>
      <c r="M105" s="1874"/>
      <c r="N105" s="1874"/>
      <c r="O105" s="1874"/>
      <c r="P105" s="1885"/>
      <c r="Q105" s="1636"/>
      <c r="R105" s="1884">
        <v>348784</v>
      </c>
      <c r="S105" s="1886">
        <v>0</v>
      </c>
      <c r="T105" s="1716">
        <v>348784</v>
      </c>
      <c r="U105" s="1750"/>
      <c r="V105" s="2109"/>
      <c r="W105" s="2111"/>
      <c r="X105" s="2172"/>
      <c r="Y105" s="2112"/>
      <c r="Z105" s="1878"/>
      <c r="AA105" s="1664"/>
      <c r="AB105" s="1649"/>
      <c r="AC105" s="1619"/>
      <c r="AD105" s="1594"/>
      <c r="AE105" s="1667"/>
      <c r="AF105" s="1667"/>
      <c r="AG105" s="1667"/>
    </row>
    <row r="106" spans="1:33" ht="15" customHeight="1">
      <c r="A106" s="3233"/>
      <c r="B106" s="3228" t="s">
        <v>451</v>
      </c>
      <c r="C106" s="3229"/>
      <c r="D106" s="3229"/>
      <c r="E106" s="3229"/>
      <c r="F106" s="3230"/>
      <c r="G106" s="1873"/>
      <c r="H106" s="1874"/>
      <c r="I106" s="1875"/>
      <c r="J106" s="1875"/>
      <c r="K106" s="1875"/>
      <c r="L106" s="1874"/>
      <c r="M106" s="1874"/>
      <c r="N106" s="1874"/>
      <c r="O106" s="1874"/>
      <c r="P106" s="1885"/>
      <c r="Q106" s="1636"/>
      <c r="R106" s="1707">
        <v>626400</v>
      </c>
      <c r="S106" s="1763">
        <v>0</v>
      </c>
      <c r="T106" s="1886">
        <v>626400</v>
      </c>
      <c r="U106" s="1750"/>
      <c r="V106" s="2109"/>
      <c r="W106" s="2111"/>
      <c r="X106" s="2169"/>
      <c r="Y106" s="2112"/>
      <c r="Z106" s="1878"/>
      <c r="AA106" s="1661"/>
      <c r="AB106" s="1870"/>
      <c r="AC106" s="1589"/>
      <c r="AD106" s="1594"/>
      <c r="AE106" s="1667"/>
      <c r="AF106" s="1667"/>
      <c r="AG106" s="1667"/>
    </row>
    <row r="107" spans="1:33" ht="15" customHeight="1">
      <c r="A107" s="3233"/>
      <c r="B107" s="1889"/>
      <c r="C107" s="1890"/>
      <c r="D107" s="1890"/>
      <c r="E107" s="1890"/>
      <c r="F107" s="1891"/>
      <c r="G107" s="1892"/>
      <c r="H107" s="1893"/>
      <c r="I107" s="1894"/>
      <c r="J107" s="1894"/>
      <c r="K107" s="1894"/>
      <c r="L107" s="1893"/>
      <c r="M107" s="1893"/>
      <c r="N107" s="1893"/>
      <c r="O107" s="1893"/>
      <c r="P107" s="1895"/>
      <c r="Q107" s="1769"/>
      <c r="R107" s="1896"/>
      <c r="S107" s="1888"/>
      <c r="T107" s="1886"/>
      <c r="U107" s="1880"/>
      <c r="V107" s="2169"/>
      <c r="W107" s="2164"/>
      <c r="X107" s="2169"/>
      <c r="Y107" s="2134"/>
      <c r="Z107" s="1897"/>
      <c r="AA107" s="1664"/>
      <c r="AB107" s="1870"/>
      <c r="AC107" s="1589"/>
      <c r="AD107" s="1594"/>
      <c r="AE107" s="1667"/>
      <c r="AF107" s="1667"/>
      <c r="AG107" s="1667"/>
    </row>
    <row r="108" spans="1:33" ht="13.5" customHeight="1" thickBot="1">
      <c r="A108" s="3234"/>
      <c r="B108" s="3235" t="s">
        <v>452</v>
      </c>
      <c r="C108" s="3236"/>
      <c r="D108" s="3236"/>
      <c r="E108" s="3236"/>
      <c r="F108" s="3237"/>
      <c r="G108" s="1892"/>
      <c r="H108" s="1898"/>
      <c r="I108" s="1899"/>
      <c r="J108" s="1899"/>
      <c r="K108" s="1894"/>
      <c r="L108" s="1893"/>
      <c r="M108" s="1893"/>
      <c r="N108" s="1893"/>
      <c r="O108" s="1898"/>
      <c r="P108" s="1900"/>
      <c r="Q108" s="1769"/>
      <c r="R108" s="1901">
        <v>5016377</v>
      </c>
      <c r="S108" s="1902">
        <v>0</v>
      </c>
      <c r="T108" s="1903">
        <v>5016377</v>
      </c>
      <c r="U108" s="1787"/>
      <c r="V108" s="2173"/>
      <c r="W108" s="2174"/>
      <c r="X108" s="2141"/>
      <c r="Y108" s="2142"/>
      <c r="Z108" s="1904"/>
      <c r="AA108" s="1792"/>
      <c r="AB108" s="1905"/>
      <c r="AC108" s="1619"/>
      <c r="AD108" s="1594"/>
    </row>
    <row r="109" spans="1:33" s="1920" customFormat="1" ht="13.5" customHeight="1" thickBot="1">
      <c r="A109" s="1906"/>
      <c r="B109" s="3162"/>
      <c r="C109" s="3163"/>
      <c r="D109" s="3163"/>
      <c r="E109" s="3163"/>
      <c r="F109" s="3164"/>
      <c r="G109" s="1907"/>
      <c r="H109" s="1908"/>
      <c r="I109" s="1909"/>
      <c r="J109" s="1909"/>
      <c r="K109" s="1910"/>
      <c r="L109" s="1911"/>
      <c r="M109" s="1911"/>
      <c r="N109" s="1911"/>
      <c r="O109" s="1908"/>
      <c r="P109" s="1912"/>
      <c r="Q109" s="1913"/>
      <c r="R109" s="1914">
        <f>SUM(R10:R108)</f>
        <v>15025561</v>
      </c>
      <c r="S109" s="1914">
        <f>SUM(S10:S108)</f>
        <v>976500</v>
      </c>
      <c r="T109" s="1914">
        <f t="shared" ref="T109" si="5">SUM(T10:T108)</f>
        <v>14049061</v>
      </c>
      <c r="U109" s="1915"/>
      <c r="V109" s="2175"/>
      <c r="W109" s="2176"/>
      <c r="X109" s="2176"/>
      <c r="Y109" s="2177"/>
      <c r="Z109" s="1916"/>
      <c r="AA109" s="1917"/>
      <c r="AB109" s="1918"/>
      <c r="AC109" s="1919"/>
      <c r="AD109" s="1919"/>
    </row>
    <row r="110" spans="1:33" ht="13.5" customHeight="1" thickBot="1">
      <c r="A110" s="1921"/>
      <c r="B110" s="1922"/>
      <c r="C110" s="1923"/>
      <c r="D110" s="1923"/>
      <c r="E110" s="1923"/>
      <c r="F110" s="1923"/>
      <c r="G110" s="1924"/>
      <c r="H110" s="1809"/>
      <c r="I110" s="1925"/>
      <c r="J110" s="1925"/>
      <c r="K110" s="1926"/>
      <c r="L110" s="1807"/>
      <c r="M110" s="1807"/>
      <c r="N110" s="1807"/>
      <c r="O110" s="1809"/>
      <c r="P110" s="1927"/>
      <c r="Q110" s="1869"/>
      <c r="R110" s="1928"/>
      <c r="S110" s="1928"/>
      <c r="T110" s="1929"/>
      <c r="U110" s="1609"/>
      <c r="V110" s="2178"/>
      <c r="W110" s="2179"/>
      <c r="X110" s="2179"/>
      <c r="Y110" s="2168"/>
      <c r="Z110" s="1809"/>
      <c r="AA110" s="1810"/>
      <c r="AB110" s="1653"/>
      <c r="AC110" s="1594"/>
      <c r="AD110" s="1594"/>
    </row>
    <row r="111" spans="1:33" ht="13.5" customHeight="1" thickBot="1">
      <c r="A111" s="1930"/>
      <c r="B111" s="1922"/>
      <c r="C111" s="1923"/>
      <c r="D111" s="1923"/>
      <c r="E111" s="1923"/>
      <c r="F111" s="1923"/>
      <c r="G111" s="1924"/>
      <c r="H111" s="1809"/>
      <c r="I111" s="1925"/>
      <c r="J111" s="1925"/>
      <c r="K111" s="1926"/>
      <c r="L111" s="1807"/>
      <c r="M111" s="1807"/>
      <c r="N111" s="1807"/>
      <c r="O111" s="1809"/>
      <c r="P111" s="1927"/>
      <c r="Q111" s="1832"/>
      <c r="R111" s="1670"/>
      <c r="S111" s="1670"/>
      <c r="T111" s="1929"/>
      <c r="U111" s="1609"/>
      <c r="V111" s="2178"/>
      <c r="W111" s="2179"/>
      <c r="X111" s="2179"/>
      <c r="Y111" s="2168"/>
      <c r="Z111" s="1809"/>
      <c r="AA111" s="1810"/>
      <c r="AB111" s="1653"/>
      <c r="AC111" s="1594"/>
      <c r="AD111" s="1594"/>
    </row>
    <row r="112" spans="1:33" ht="13.5" customHeight="1" thickBot="1">
      <c r="A112" s="1921"/>
      <c r="B112" s="3142"/>
      <c r="C112" s="3143"/>
      <c r="D112" s="3143"/>
      <c r="E112" s="3143"/>
      <c r="F112" s="3143"/>
      <c r="G112" s="3143"/>
      <c r="H112" s="3143"/>
      <c r="I112" s="3143"/>
      <c r="J112" s="3143"/>
      <c r="K112" s="3143"/>
      <c r="L112" s="3143"/>
      <c r="M112" s="3143"/>
      <c r="N112" s="3143"/>
      <c r="O112" s="3143"/>
      <c r="P112" s="1931" t="s">
        <v>453</v>
      </c>
      <c r="Q112" s="1932"/>
      <c r="R112" s="1933">
        <v>15025561</v>
      </c>
      <c r="S112" s="1933">
        <v>976500</v>
      </c>
      <c r="T112" s="1933">
        <v>14049061</v>
      </c>
      <c r="U112" s="1933">
        <v>0</v>
      </c>
      <c r="V112" s="1934"/>
      <c r="W112" s="2180"/>
      <c r="X112" s="2181"/>
      <c r="Y112" s="2182"/>
      <c r="Z112" s="1935"/>
      <c r="AA112" s="1936"/>
      <c r="AB112" s="1937"/>
      <c r="AC112" s="1619"/>
      <c r="AD112" s="1589"/>
    </row>
    <row r="113" spans="1:52" ht="13.5" hidden="1" customHeight="1">
      <c r="A113" s="1938"/>
      <c r="B113" s="3165"/>
      <c r="C113" s="3166"/>
      <c r="D113" s="3166"/>
      <c r="E113" s="3166"/>
      <c r="F113" s="3166"/>
      <c r="G113" s="3166"/>
      <c r="H113" s="3166"/>
      <c r="I113" s="3166"/>
      <c r="J113" s="3166"/>
      <c r="K113" s="3166"/>
      <c r="L113" s="3166"/>
      <c r="M113" s="3166"/>
      <c r="N113" s="3166"/>
      <c r="O113" s="3166"/>
      <c r="P113" s="3166"/>
      <c r="Q113" s="3166"/>
      <c r="R113" s="3166"/>
      <c r="S113" s="3166"/>
      <c r="T113" s="3167"/>
      <c r="U113" s="1619"/>
      <c r="V113" s="2183"/>
      <c r="W113" s="2184" t="s">
        <v>454</v>
      </c>
      <c r="X113" s="2185"/>
      <c r="Y113" s="2186"/>
      <c r="Z113" s="1869"/>
      <c r="AA113" s="1939"/>
      <c r="AB113" s="1940"/>
      <c r="AC113" s="1619"/>
      <c r="AD113" s="1594"/>
    </row>
    <row r="114" spans="1:52" ht="13.5" hidden="1" customHeight="1">
      <c r="A114" s="1941"/>
      <c r="B114" s="3142"/>
      <c r="C114" s="3143"/>
      <c r="D114" s="3143"/>
      <c r="E114" s="3143"/>
      <c r="F114" s="3143"/>
      <c r="G114" s="3143"/>
      <c r="H114" s="3143"/>
      <c r="I114" s="3143"/>
      <c r="J114" s="3143"/>
      <c r="K114" s="3143"/>
      <c r="L114" s="3143"/>
      <c r="M114" s="3143"/>
      <c r="N114" s="3143"/>
      <c r="O114" s="3143"/>
      <c r="P114" s="3144"/>
      <c r="Q114" s="1932"/>
      <c r="R114" s="1942"/>
      <c r="S114" s="1942"/>
      <c r="T114" s="1942"/>
      <c r="U114" s="1943"/>
      <c r="V114" s="2187"/>
      <c r="W114" s="2188"/>
      <c r="X114" s="2185"/>
      <c r="Y114" s="2186"/>
      <c r="Z114" s="1869"/>
      <c r="AA114" s="1792"/>
      <c r="AB114" s="1679"/>
      <c r="AC114" s="1619"/>
      <c r="AD114" s="1594"/>
    </row>
    <row r="115" spans="1:52" ht="13.5" customHeight="1">
      <c r="A115" s="1589"/>
      <c r="B115" s="1589"/>
      <c r="C115" s="1962"/>
      <c r="D115" s="1589"/>
      <c r="E115" s="1589"/>
      <c r="F115" s="1589"/>
      <c r="G115" s="1944"/>
      <c r="H115" s="1589"/>
      <c r="I115" s="1589"/>
      <c r="J115" s="1589"/>
      <c r="K115" s="1589"/>
      <c r="L115" s="1593"/>
      <c r="M115" s="1593"/>
      <c r="N115" s="1593"/>
      <c r="O115" s="1593"/>
      <c r="P115" s="1589"/>
      <c r="Q115" s="1589"/>
      <c r="R115" s="1589"/>
      <c r="S115" s="1589"/>
      <c r="T115" s="1589"/>
      <c r="U115" s="1801"/>
      <c r="V115" s="2094"/>
      <c r="W115" s="2094"/>
      <c r="X115" s="2094"/>
      <c r="Y115" s="2094"/>
      <c r="Z115" s="1589"/>
      <c r="AA115" s="1589"/>
      <c r="AB115" s="1589"/>
      <c r="AC115" s="1945"/>
      <c r="AD115" s="1945"/>
    </row>
    <row r="116" spans="1:52" ht="13.5" customHeight="1">
      <c r="A116" s="1590" t="s">
        <v>455</v>
      </c>
      <c r="B116" s="1589"/>
      <c r="C116" s="1962"/>
      <c r="D116" s="1589"/>
      <c r="E116" s="1589"/>
      <c r="F116" s="1589"/>
      <c r="G116" s="1944"/>
      <c r="H116" s="1589"/>
      <c r="I116" s="1589"/>
      <c r="J116" s="1589"/>
      <c r="K116" s="1589"/>
      <c r="L116" s="1593"/>
      <c r="M116" s="1593"/>
      <c r="N116" s="1593"/>
      <c r="O116" s="1593"/>
      <c r="P116" s="1589"/>
      <c r="Q116" s="1589"/>
      <c r="R116" s="1946" t="s">
        <v>456</v>
      </c>
      <c r="S116" s="1947"/>
      <c r="T116" s="1948">
        <v>14049061</v>
      </c>
      <c r="U116" s="1589"/>
      <c r="V116" s="2094"/>
      <c r="W116" s="2094"/>
      <c r="X116" s="2094"/>
      <c r="Y116" s="2094"/>
      <c r="Z116" s="1589"/>
      <c r="AA116" s="1589"/>
      <c r="AB116" s="1589"/>
      <c r="AC116" s="1945"/>
      <c r="AD116" s="1945"/>
      <c r="AE116" s="1945"/>
      <c r="AF116" s="1945"/>
      <c r="AG116" s="1945"/>
      <c r="AH116" s="1945"/>
      <c r="AI116" s="1945"/>
      <c r="AJ116" s="1945"/>
      <c r="AK116" s="1945"/>
      <c r="AL116" s="1945"/>
      <c r="AM116" s="1945"/>
      <c r="AN116" s="1945"/>
      <c r="AO116" s="1945"/>
      <c r="AP116" s="1945"/>
      <c r="AQ116" s="1945"/>
      <c r="AR116" s="1945"/>
      <c r="AS116" s="1945"/>
      <c r="AT116" s="1945"/>
      <c r="AU116" s="1945"/>
      <c r="AV116" s="1945"/>
      <c r="AW116" s="1945"/>
      <c r="AX116" s="1945"/>
      <c r="AY116" s="1945"/>
      <c r="AZ116" s="1945"/>
    </row>
    <row r="117" spans="1:52" ht="13.5" customHeight="1">
      <c r="A117" s="1589"/>
      <c r="B117" s="1589"/>
      <c r="C117" s="1962"/>
      <c r="D117" s="1589"/>
      <c r="E117" s="1589"/>
      <c r="F117" s="1589"/>
      <c r="G117" s="1944"/>
      <c r="H117" s="1589"/>
      <c r="I117" s="1589"/>
      <c r="J117" s="1589"/>
      <c r="K117" s="1589"/>
      <c r="L117" s="1593"/>
      <c r="M117" s="1593"/>
      <c r="N117" s="1593"/>
      <c r="O117" s="1593"/>
      <c r="P117" s="1589"/>
      <c r="Q117" s="1589"/>
      <c r="R117" s="1589"/>
      <c r="S117" s="1589"/>
      <c r="T117" s="1589"/>
      <c r="U117" s="1589"/>
      <c r="V117" s="2094"/>
      <c r="W117" s="2094"/>
      <c r="X117" s="2094"/>
      <c r="Y117" s="2094"/>
      <c r="Z117" s="1589"/>
      <c r="AA117" s="1589"/>
      <c r="AB117" s="1589"/>
      <c r="AC117" s="1945"/>
      <c r="AD117" s="1945"/>
      <c r="AE117" s="1945"/>
      <c r="AF117" s="1945"/>
      <c r="AG117" s="1945"/>
      <c r="AH117" s="1945"/>
      <c r="AI117" s="1945"/>
      <c r="AJ117" s="1945"/>
      <c r="AK117" s="1945"/>
      <c r="AL117" s="1945"/>
      <c r="AM117" s="1945"/>
      <c r="AN117" s="1945"/>
      <c r="AO117" s="1945"/>
      <c r="AP117" s="1945"/>
      <c r="AQ117" s="1945"/>
      <c r="AR117" s="1945"/>
      <c r="AS117" s="1945"/>
      <c r="AT117" s="1945"/>
      <c r="AU117" s="1945"/>
      <c r="AV117" s="1945"/>
      <c r="AW117" s="1945"/>
      <c r="AX117" s="1945"/>
      <c r="AY117" s="1945"/>
      <c r="AZ117" s="1945"/>
    </row>
    <row r="118" spans="1:52" ht="13.5" customHeight="1">
      <c r="A118" s="1590" t="s">
        <v>457</v>
      </c>
      <c r="B118" s="1589"/>
      <c r="C118" s="1962"/>
      <c r="D118" s="1589"/>
      <c r="E118" s="1589"/>
      <c r="F118" s="1589"/>
      <c r="G118" s="1944"/>
      <c r="H118" s="1589"/>
      <c r="I118" s="1589"/>
      <c r="J118" s="1589"/>
      <c r="K118" s="1589"/>
      <c r="L118" s="1593"/>
      <c r="M118" s="1593"/>
      <c r="N118" s="1593"/>
      <c r="O118" s="1593"/>
      <c r="P118" s="1589"/>
      <c r="Q118" s="1589"/>
      <c r="R118" s="1589"/>
      <c r="S118" s="1589"/>
      <c r="T118" s="1589"/>
      <c r="U118" s="1589"/>
      <c r="V118" s="2094"/>
      <c r="W118" s="2094"/>
      <c r="X118" s="2094"/>
      <c r="Y118" s="2094"/>
      <c r="Z118" s="1589"/>
      <c r="AA118" s="1589"/>
      <c r="AB118" s="1589"/>
      <c r="AC118" s="1945"/>
      <c r="AD118" s="1945"/>
      <c r="AE118" s="1945"/>
      <c r="AF118" s="1945"/>
      <c r="AG118" s="1945"/>
      <c r="AH118" s="1945"/>
      <c r="AI118" s="1945"/>
      <c r="AJ118" s="1945"/>
      <c r="AK118" s="1945"/>
      <c r="AL118" s="1945"/>
      <c r="AM118" s="1945"/>
      <c r="AN118" s="1945"/>
      <c r="AO118" s="1945"/>
      <c r="AP118" s="1945"/>
      <c r="AQ118" s="1945"/>
      <c r="AR118" s="1945"/>
      <c r="AS118" s="1945"/>
      <c r="AT118" s="1945"/>
      <c r="AU118" s="1945"/>
      <c r="AV118" s="1945"/>
      <c r="AW118" s="1945"/>
      <c r="AX118" s="1945"/>
      <c r="AY118" s="1945"/>
      <c r="AZ118" s="1945"/>
    </row>
    <row r="119" spans="1:52" ht="13.5" customHeight="1">
      <c r="A119" s="1589"/>
      <c r="B119" s="1589"/>
      <c r="C119" s="1962"/>
      <c r="D119" s="1589"/>
      <c r="E119" s="1589"/>
      <c r="F119" s="1589"/>
      <c r="G119" s="1944"/>
      <c r="H119" s="1589"/>
      <c r="I119" s="1589"/>
      <c r="J119" s="1589"/>
      <c r="K119" s="1589"/>
      <c r="L119" s="1593"/>
      <c r="M119" s="1593"/>
      <c r="N119" s="1593"/>
      <c r="O119" s="1593"/>
      <c r="P119" s="1589"/>
      <c r="Q119" s="1589"/>
      <c r="R119" s="1589"/>
      <c r="S119" s="1589"/>
      <c r="T119" s="1589"/>
      <c r="U119" s="1589"/>
      <c r="V119" s="2094"/>
      <c r="W119" s="2094"/>
      <c r="X119" s="2094"/>
      <c r="Y119" s="2094"/>
      <c r="Z119" s="1589"/>
      <c r="AA119" s="1589"/>
      <c r="AB119" s="1589"/>
      <c r="AC119" s="1945"/>
      <c r="AD119" s="1945"/>
      <c r="AE119" s="1945"/>
      <c r="AF119" s="1945"/>
      <c r="AG119" s="1945"/>
      <c r="AH119" s="1945"/>
      <c r="AI119" s="1945"/>
      <c r="AJ119" s="1945"/>
      <c r="AK119" s="1945"/>
      <c r="AL119" s="1945"/>
      <c r="AM119" s="1945"/>
      <c r="AN119" s="1945"/>
      <c r="AO119" s="1945"/>
      <c r="AP119" s="1945"/>
      <c r="AQ119" s="1945"/>
      <c r="AR119" s="1945"/>
      <c r="AS119" s="1945"/>
      <c r="AT119" s="1945"/>
      <c r="AU119" s="1945"/>
      <c r="AV119" s="1945"/>
      <c r="AW119" s="1945"/>
      <c r="AX119" s="1945"/>
      <c r="AY119" s="1945"/>
      <c r="AZ119" s="1945"/>
    </row>
    <row r="120" spans="1:52" ht="13.5" customHeight="1">
      <c r="A120" s="1945"/>
      <c r="B120" s="1945"/>
      <c r="C120" s="1977"/>
      <c r="D120" s="1945"/>
      <c r="E120" s="1945"/>
      <c r="F120" s="1945"/>
      <c r="G120" s="1945"/>
      <c r="H120" s="1945"/>
      <c r="I120" s="1945"/>
      <c r="J120" s="1945"/>
      <c r="K120" s="1945"/>
      <c r="L120" s="1945"/>
      <c r="M120" s="1945"/>
      <c r="N120" s="1945"/>
      <c r="O120" s="1945"/>
      <c r="P120" s="1945"/>
      <c r="Q120" s="1945"/>
      <c r="R120" s="1945"/>
      <c r="S120" s="1945"/>
      <c r="T120" s="1945"/>
      <c r="U120" s="1945"/>
      <c r="V120" s="2189"/>
      <c r="W120" s="2189"/>
      <c r="X120" s="2189"/>
      <c r="Y120" s="2189"/>
      <c r="Z120" s="1945"/>
      <c r="AA120" s="1945"/>
      <c r="AB120" s="1945"/>
      <c r="AC120" s="1945"/>
      <c r="AD120" s="1945"/>
      <c r="AE120" s="1945"/>
      <c r="AF120" s="1945"/>
      <c r="AG120" s="1945"/>
      <c r="AH120" s="1945"/>
      <c r="AI120" s="1945"/>
      <c r="AJ120" s="1945"/>
      <c r="AK120" s="1945"/>
      <c r="AL120" s="1945"/>
      <c r="AM120" s="1945"/>
      <c r="AN120" s="1945"/>
      <c r="AO120" s="1945"/>
      <c r="AP120" s="1945"/>
      <c r="AQ120" s="1945"/>
      <c r="AR120" s="1945"/>
      <c r="AS120" s="1945"/>
      <c r="AT120" s="1945"/>
      <c r="AU120" s="1945"/>
      <c r="AV120" s="1945"/>
      <c r="AW120" s="1945"/>
      <c r="AX120" s="1945"/>
      <c r="AY120" s="1945"/>
      <c r="AZ120" s="1945"/>
    </row>
    <row r="121" spans="1:52" ht="13.5" customHeight="1">
      <c r="A121" s="1949" t="s">
        <v>458</v>
      </c>
      <c r="B121" s="1945"/>
      <c r="C121" s="1977"/>
      <c r="D121" s="1950" t="s">
        <v>459</v>
      </c>
      <c r="E121" s="1945"/>
      <c r="F121" s="1945"/>
      <c r="G121" s="1945"/>
      <c r="H121" s="1945"/>
      <c r="I121" s="1945"/>
      <c r="J121" s="1945"/>
      <c r="K121" s="1945"/>
      <c r="L121" s="1945"/>
      <c r="M121" s="1945"/>
      <c r="N121" s="1951"/>
      <c r="O121" s="1951"/>
      <c r="P121" s="1951"/>
      <c r="Q121" s="1951"/>
      <c r="R121" s="1951"/>
      <c r="S121" s="1951"/>
      <c r="T121" s="1951"/>
      <c r="U121" s="1951"/>
      <c r="V121" s="2190"/>
      <c r="W121" s="2190"/>
      <c r="X121" s="2190"/>
      <c r="Y121" s="2190"/>
      <c r="Z121" s="1951"/>
      <c r="AA121" s="1951"/>
      <c r="AB121" s="1951"/>
      <c r="AC121" s="1951"/>
      <c r="AD121" s="1951"/>
      <c r="AE121" s="1951"/>
      <c r="AF121" s="1951"/>
      <c r="AG121" s="1951"/>
      <c r="AH121" s="1951"/>
      <c r="AI121" s="1951"/>
      <c r="AJ121" s="1951"/>
      <c r="AK121" s="1951"/>
      <c r="AL121" s="1951"/>
      <c r="AM121" s="1951"/>
      <c r="AN121" s="1951"/>
      <c r="AO121" s="1951"/>
      <c r="AP121" s="1951"/>
      <c r="AQ121" s="1951"/>
      <c r="AR121" s="1951"/>
      <c r="AS121" s="1951"/>
      <c r="AT121" s="1951"/>
      <c r="AU121" s="1951"/>
      <c r="AV121" s="1951"/>
      <c r="AW121" s="1951"/>
      <c r="AX121" s="1951"/>
      <c r="AY121" s="1951"/>
      <c r="AZ121" s="1951"/>
    </row>
    <row r="122" spans="1:52" ht="13.5" customHeight="1">
      <c r="A122" s="1949"/>
      <c r="B122" s="1945"/>
      <c r="C122" s="1977"/>
      <c r="D122" s="1945"/>
      <c r="E122" s="1945"/>
      <c r="F122" s="1950"/>
      <c r="G122" s="1945"/>
      <c r="H122" s="1945"/>
      <c r="I122" s="1945"/>
      <c r="J122" s="1945"/>
      <c r="K122" s="1945"/>
      <c r="L122" s="1945"/>
      <c r="M122" s="1945"/>
      <c r="N122" s="1951"/>
      <c r="O122" s="1951"/>
      <c r="P122" s="1951"/>
      <c r="Q122" s="1951"/>
      <c r="R122" s="1951"/>
      <c r="S122" s="1951"/>
      <c r="T122" s="1951"/>
      <c r="U122" s="1951"/>
      <c r="V122" s="2190"/>
      <c r="W122" s="2190"/>
      <c r="X122" s="2190"/>
      <c r="Y122" s="2190"/>
      <c r="Z122" s="1951"/>
      <c r="AA122" s="1951"/>
      <c r="AB122" s="1951"/>
      <c r="AC122" s="1951"/>
      <c r="AD122" s="1951"/>
      <c r="AE122" s="1951"/>
      <c r="AF122" s="1951"/>
      <c r="AG122" s="1951"/>
      <c r="AH122" s="1951"/>
      <c r="AI122" s="1951"/>
      <c r="AJ122" s="1951"/>
      <c r="AK122" s="1951"/>
      <c r="AL122" s="1951"/>
      <c r="AM122" s="1951"/>
      <c r="AN122" s="1951"/>
      <c r="AO122" s="1951"/>
      <c r="AP122" s="1951"/>
      <c r="AQ122" s="1951"/>
      <c r="AR122" s="1951"/>
      <c r="AS122" s="1951"/>
      <c r="AT122" s="1951"/>
      <c r="AU122" s="1951"/>
      <c r="AV122" s="1951"/>
      <c r="AW122" s="1951"/>
      <c r="AX122" s="1951"/>
      <c r="AY122" s="1951"/>
      <c r="AZ122" s="1951"/>
    </row>
    <row r="123" spans="1:52" ht="13.5" customHeight="1">
      <c r="A123" s="1952"/>
      <c r="B123" s="1945"/>
      <c r="C123" s="1977"/>
      <c r="D123" s="1945"/>
      <c r="E123" s="1945"/>
      <c r="F123" s="1950"/>
      <c r="G123" s="1945"/>
      <c r="H123" s="1945"/>
      <c r="I123" s="1945"/>
      <c r="J123" s="1945"/>
      <c r="K123" s="1945"/>
      <c r="L123" s="1945"/>
      <c r="M123" s="1945"/>
      <c r="N123" s="1951"/>
      <c r="O123" s="1951"/>
      <c r="P123" s="1951"/>
      <c r="Q123" s="1951"/>
      <c r="R123" s="1951"/>
      <c r="S123" s="1951"/>
      <c r="T123" s="1951"/>
      <c r="U123" s="1951"/>
      <c r="V123" s="2190"/>
      <c r="W123" s="2190"/>
      <c r="X123" s="2190"/>
      <c r="Y123" s="2190"/>
      <c r="Z123" s="1951"/>
      <c r="AA123" s="1951"/>
      <c r="AB123" s="1951"/>
      <c r="AC123" s="1951"/>
      <c r="AD123" s="1951"/>
      <c r="AE123" s="1951"/>
      <c r="AF123" s="1951"/>
      <c r="AG123" s="1951"/>
      <c r="AH123" s="1951"/>
      <c r="AI123" s="1951"/>
      <c r="AJ123" s="1951"/>
      <c r="AK123" s="1951"/>
      <c r="AL123" s="1951"/>
      <c r="AM123" s="1951"/>
      <c r="AN123" s="1951"/>
      <c r="AO123" s="1951"/>
      <c r="AP123" s="1951"/>
      <c r="AQ123" s="1951"/>
      <c r="AR123" s="1951"/>
      <c r="AS123" s="1951"/>
      <c r="AT123" s="1951"/>
      <c r="AU123" s="1951"/>
      <c r="AV123" s="1951"/>
      <c r="AW123" s="1951"/>
      <c r="AX123" s="1951"/>
      <c r="AY123" s="1951"/>
      <c r="AZ123" s="1951"/>
    </row>
    <row r="124" spans="1:52" ht="13.5" customHeight="1">
      <c r="A124" s="1949" t="s">
        <v>460</v>
      </c>
      <c r="B124" s="1945"/>
      <c r="C124" s="1977"/>
      <c r="D124" s="1950" t="s">
        <v>459</v>
      </c>
      <c r="E124" s="1945"/>
      <c r="F124" s="1945"/>
      <c r="G124" s="1945"/>
      <c r="H124" s="1945"/>
      <c r="I124" s="1945"/>
      <c r="J124" s="1945"/>
      <c r="K124" s="1945"/>
      <c r="L124" s="1945"/>
      <c r="M124" s="1945"/>
      <c r="N124" s="1951"/>
      <c r="O124" s="1951"/>
      <c r="P124" s="1951"/>
      <c r="Q124" s="1951"/>
      <c r="R124" s="1951"/>
      <c r="S124" s="1951"/>
      <c r="T124" s="1951"/>
      <c r="U124" s="1951"/>
      <c r="V124" s="2190"/>
      <c r="W124" s="2190"/>
      <c r="X124" s="2190"/>
      <c r="Y124" s="2190"/>
      <c r="Z124" s="1951"/>
      <c r="AA124" s="1951"/>
      <c r="AB124" s="1951"/>
      <c r="AC124" s="1951"/>
      <c r="AD124" s="1951"/>
      <c r="AE124" s="1951"/>
      <c r="AF124" s="1951"/>
      <c r="AG124" s="1951"/>
      <c r="AH124" s="1951"/>
      <c r="AI124" s="1951"/>
      <c r="AJ124" s="1951"/>
      <c r="AK124" s="1951"/>
      <c r="AL124" s="1951"/>
      <c r="AM124" s="1951"/>
      <c r="AN124" s="1951"/>
      <c r="AO124" s="1951"/>
      <c r="AP124" s="1951"/>
      <c r="AQ124" s="1951"/>
      <c r="AR124" s="1951"/>
      <c r="AS124" s="1951"/>
      <c r="AT124" s="1951"/>
      <c r="AU124" s="1951"/>
      <c r="AV124" s="1951"/>
      <c r="AW124" s="1951"/>
      <c r="AX124" s="1951"/>
      <c r="AY124" s="1951"/>
      <c r="AZ124" s="1951"/>
    </row>
    <row r="125" spans="1:52" ht="13.5" customHeight="1">
      <c r="A125" s="1945"/>
      <c r="B125" s="1952"/>
      <c r="C125" s="1951"/>
      <c r="D125" s="1952"/>
      <c r="E125" s="1952"/>
      <c r="F125" s="1945"/>
      <c r="G125" s="1945"/>
      <c r="H125" s="1945"/>
      <c r="I125" s="1945"/>
      <c r="J125" s="1945"/>
      <c r="K125" s="1945"/>
      <c r="L125" s="1945"/>
      <c r="M125" s="1945"/>
      <c r="N125" s="1951"/>
      <c r="O125" s="1951"/>
      <c r="P125" s="1951"/>
      <c r="Q125" s="1951"/>
      <c r="R125" s="1951"/>
      <c r="S125" s="1951"/>
      <c r="T125" s="1951"/>
      <c r="U125" s="1951"/>
      <c r="V125" s="2190"/>
      <c r="W125" s="2190"/>
      <c r="X125" s="2190"/>
      <c r="Y125" s="2190"/>
      <c r="Z125" s="1951"/>
      <c r="AA125" s="1951"/>
      <c r="AB125" s="1951"/>
      <c r="AC125" s="1951"/>
      <c r="AD125" s="1951"/>
      <c r="AE125" s="1951"/>
      <c r="AF125" s="1951"/>
      <c r="AG125" s="1951"/>
      <c r="AH125" s="1951"/>
      <c r="AI125" s="1951"/>
      <c r="AJ125" s="1951"/>
      <c r="AK125" s="1951"/>
      <c r="AL125" s="1951"/>
      <c r="AM125" s="1951"/>
      <c r="AN125" s="1951"/>
      <c r="AO125" s="1951"/>
      <c r="AP125" s="1951"/>
      <c r="AQ125" s="1951"/>
      <c r="AR125" s="1951"/>
      <c r="AS125" s="1951"/>
      <c r="AT125" s="1951"/>
      <c r="AU125" s="1951"/>
      <c r="AV125" s="1951"/>
      <c r="AW125" s="1951"/>
      <c r="AX125" s="1951"/>
      <c r="AY125" s="1951"/>
      <c r="AZ125" s="1951"/>
    </row>
    <row r="126" spans="1:52" ht="13.5" customHeight="1">
      <c r="A126" s="1945"/>
      <c r="B126" s="1945"/>
      <c r="C126" s="1977"/>
      <c r="D126" s="1945"/>
      <c r="E126" s="1945"/>
      <c r="F126" s="1945"/>
      <c r="G126" s="1945"/>
      <c r="H126" s="1945"/>
      <c r="I126" s="1945"/>
      <c r="J126" s="1945"/>
      <c r="K126" s="1945"/>
      <c r="L126" s="1945"/>
      <c r="M126" s="1945"/>
      <c r="N126" s="1945"/>
      <c r="O126" s="1945"/>
      <c r="P126" s="1945"/>
      <c r="Q126" s="1945"/>
      <c r="R126" s="1945"/>
      <c r="S126" s="1945"/>
      <c r="T126" s="1945"/>
      <c r="U126" s="1945"/>
      <c r="V126" s="2189"/>
      <c r="W126" s="2189"/>
      <c r="X126" s="2189"/>
      <c r="Y126" s="2189"/>
      <c r="Z126" s="1945"/>
      <c r="AA126" s="1945"/>
      <c r="AB126" s="1945"/>
      <c r="AC126" s="1945"/>
      <c r="AD126" s="1945"/>
      <c r="AE126" s="1945"/>
      <c r="AF126" s="1945"/>
      <c r="AG126" s="1945"/>
      <c r="AH126" s="1945"/>
      <c r="AI126" s="1945"/>
      <c r="AJ126" s="1945"/>
      <c r="AK126" s="1945"/>
      <c r="AL126" s="1945"/>
      <c r="AM126" s="1945"/>
      <c r="AN126" s="1945"/>
      <c r="AO126" s="1945"/>
      <c r="AP126" s="1945"/>
      <c r="AQ126" s="1945"/>
      <c r="AR126" s="1945"/>
      <c r="AS126" s="1945"/>
      <c r="AT126" s="1945"/>
      <c r="AU126" s="1945"/>
      <c r="AV126" s="1945"/>
      <c r="AW126" s="1945"/>
      <c r="AX126" s="1945"/>
      <c r="AY126" s="1945"/>
      <c r="AZ126" s="1945"/>
    </row>
    <row r="127" spans="1:52" ht="13.5" customHeight="1">
      <c r="A127" s="1954"/>
      <c r="B127" s="1954"/>
      <c r="C127" s="1978"/>
      <c r="D127" s="1954"/>
      <c r="E127" s="1954"/>
      <c r="F127" s="1954"/>
      <c r="G127" s="1954"/>
      <c r="H127" s="1954"/>
      <c r="I127" s="1954"/>
      <c r="J127" s="1954"/>
      <c r="K127" s="1954"/>
      <c r="L127" s="1954"/>
      <c r="M127" s="1954"/>
      <c r="N127" s="1956"/>
      <c r="O127" s="1957"/>
      <c r="P127" s="1956"/>
    </row>
    <row r="128" spans="1:52" ht="13.5" customHeight="1">
      <c r="A128" s="1954"/>
      <c r="B128" s="1954"/>
      <c r="C128" s="1979"/>
      <c r="D128" s="1954"/>
      <c r="E128" s="1954"/>
      <c r="F128" s="1954"/>
      <c r="G128" s="1954"/>
      <c r="H128" s="1954"/>
      <c r="I128" s="1954"/>
      <c r="J128" s="1954"/>
      <c r="K128" s="1954"/>
      <c r="L128" s="1954"/>
      <c r="M128" s="1954"/>
      <c r="N128" s="1956"/>
      <c r="O128" s="1957"/>
      <c r="P128" s="1956"/>
    </row>
    <row r="129" spans="1:33" ht="13.5" customHeight="1">
      <c r="A129" s="1954"/>
      <c r="B129" s="1954"/>
      <c r="C129" s="1979"/>
      <c r="D129" s="1954"/>
      <c r="E129" s="1954"/>
      <c r="F129" s="1954"/>
      <c r="G129" s="1954"/>
      <c r="H129" s="1954"/>
      <c r="I129" s="1954"/>
      <c r="J129" s="1954"/>
      <c r="K129" s="1954"/>
      <c r="L129" s="1954"/>
      <c r="M129" s="1954"/>
      <c r="N129" s="1956"/>
      <c r="O129" s="1957"/>
      <c r="P129" s="1956"/>
    </row>
    <row r="130" spans="1:33" ht="13.5" customHeight="1">
      <c r="A130" s="1954"/>
      <c r="B130" s="1954"/>
      <c r="C130" s="1979"/>
      <c r="D130" s="1954"/>
      <c r="E130" s="1954"/>
      <c r="F130" s="1954"/>
      <c r="G130" s="1954"/>
      <c r="H130" s="1954"/>
      <c r="I130" s="1954"/>
      <c r="J130" s="1954"/>
      <c r="K130" s="1954"/>
      <c r="L130" s="1954"/>
      <c r="M130" s="1954"/>
      <c r="N130" s="1956"/>
      <c r="O130" s="1957"/>
      <c r="P130" s="1956"/>
    </row>
    <row r="131" spans="1:33" s="1920" customFormat="1" ht="15" customHeight="1">
      <c r="A131" s="1958"/>
      <c r="B131" s="1958"/>
      <c r="C131" s="1980"/>
      <c r="D131" s="1958"/>
      <c r="E131" s="1958"/>
      <c r="F131" s="1958"/>
      <c r="G131" s="1958"/>
      <c r="H131" s="1958"/>
      <c r="I131" s="1958"/>
      <c r="J131" s="1958"/>
      <c r="K131" s="1958"/>
      <c r="L131" s="1958"/>
      <c r="M131" s="1958"/>
      <c r="N131" s="1959"/>
      <c r="O131" s="1958"/>
      <c r="P131" s="1959"/>
      <c r="V131" s="2192"/>
      <c r="W131" s="2192"/>
      <c r="X131" s="2192"/>
      <c r="Y131" s="2192"/>
    </row>
    <row r="132" spans="1:33" ht="15" customHeight="1">
      <c r="A132" s="1954"/>
      <c r="B132" s="1954"/>
      <c r="C132" s="1979"/>
      <c r="D132" s="1954"/>
      <c r="E132" s="1954"/>
      <c r="F132" s="1954"/>
      <c r="G132" s="1954"/>
      <c r="H132" s="1954"/>
      <c r="I132" s="1954"/>
      <c r="J132" s="1954"/>
      <c r="K132" s="1954"/>
      <c r="L132" s="1954"/>
      <c r="M132" s="1954"/>
      <c r="N132" s="1956"/>
      <c r="O132" s="1957"/>
      <c r="P132" s="1956"/>
      <c r="Q132" s="1603"/>
      <c r="R132" s="1603"/>
      <c r="S132" s="1603"/>
      <c r="T132" s="1603"/>
      <c r="U132" s="1603"/>
      <c r="V132" s="2193"/>
      <c r="W132" s="2193"/>
      <c r="X132" s="2193"/>
      <c r="Y132" s="2193"/>
      <c r="Z132" s="1603"/>
      <c r="AA132" s="1603"/>
      <c r="AB132" s="1603"/>
      <c r="AC132" s="1603"/>
      <c r="AD132" s="1603"/>
      <c r="AE132" s="1603"/>
      <c r="AF132" s="1603"/>
      <c r="AG132" s="1603"/>
    </row>
    <row r="133" spans="1:33" ht="15" customHeight="1">
      <c r="A133" s="1954"/>
      <c r="B133" s="1954"/>
      <c r="C133" s="1979"/>
      <c r="D133" s="1954"/>
      <c r="E133" s="1954"/>
      <c r="F133" s="1954"/>
      <c r="G133" s="1954"/>
      <c r="H133" s="1954"/>
      <c r="I133" s="1954"/>
      <c r="J133" s="1954"/>
      <c r="K133" s="1954"/>
      <c r="L133" s="1954"/>
      <c r="M133" s="1954"/>
      <c r="N133" s="1956"/>
      <c r="O133" s="1957"/>
      <c r="P133" s="1956"/>
      <c r="Q133" s="1603"/>
      <c r="R133" s="1603"/>
      <c r="S133" s="1603"/>
      <c r="T133" s="1603"/>
      <c r="U133" s="1603"/>
      <c r="V133" s="2193"/>
      <c r="W133" s="2193"/>
      <c r="X133" s="2193"/>
      <c r="Y133" s="2193"/>
      <c r="Z133" s="1603"/>
      <c r="AA133" s="1603"/>
      <c r="AB133" s="1603"/>
      <c r="AC133" s="1603"/>
      <c r="AD133" s="1603"/>
      <c r="AE133" s="1603"/>
      <c r="AF133" s="1603"/>
      <c r="AG133" s="1603"/>
    </row>
    <row r="134" spans="1:33" ht="15" customHeight="1">
      <c r="A134" s="1954"/>
      <c r="B134" s="1954"/>
      <c r="C134" s="1979"/>
      <c r="D134" s="1954"/>
      <c r="E134" s="1954"/>
      <c r="F134" s="1954"/>
      <c r="G134" s="1954"/>
      <c r="H134" s="1954"/>
      <c r="I134" s="1954"/>
      <c r="J134" s="1954"/>
      <c r="K134" s="1954"/>
      <c r="L134" s="1954"/>
      <c r="M134" s="1954"/>
      <c r="N134" s="1956"/>
      <c r="O134" s="1957"/>
      <c r="P134" s="1956"/>
      <c r="Q134" s="1603"/>
      <c r="R134" s="1603"/>
      <c r="S134" s="1603"/>
      <c r="T134" s="1603"/>
      <c r="U134" s="1603"/>
      <c r="V134" s="2193"/>
      <c r="W134" s="2193"/>
      <c r="X134" s="2193"/>
      <c r="Y134" s="2193"/>
      <c r="Z134" s="1603"/>
      <c r="AA134" s="1603"/>
      <c r="AB134" s="1603"/>
      <c r="AC134" s="1603"/>
      <c r="AD134" s="1603"/>
      <c r="AE134" s="1603"/>
      <c r="AF134" s="1603"/>
      <c r="AG134" s="1603"/>
    </row>
    <row r="135" spans="1:33" ht="15" customHeight="1">
      <c r="A135" s="1954"/>
      <c r="B135" s="1954"/>
      <c r="C135" s="1979"/>
      <c r="D135" s="1954"/>
      <c r="E135" s="1954"/>
      <c r="F135" s="1954"/>
      <c r="G135" s="1954"/>
      <c r="H135" s="1954"/>
      <c r="I135" s="1954"/>
      <c r="J135" s="1954"/>
      <c r="K135" s="1954"/>
      <c r="L135" s="1954"/>
      <c r="M135" s="1954"/>
      <c r="N135" s="1956"/>
      <c r="O135" s="1957"/>
      <c r="P135" s="1956"/>
      <c r="Q135" s="1603"/>
      <c r="R135" s="1667"/>
      <c r="S135" s="1667"/>
      <c r="T135" s="1667"/>
      <c r="U135" s="1667"/>
      <c r="V135" s="2194"/>
      <c r="W135" s="2194"/>
      <c r="X135" s="2194"/>
      <c r="Y135" s="2194"/>
      <c r="Z135" s="1667"/>
      <c r="AA135" s="1667"/>
      <c r="AB135" s="1667"/>
      <c r="AC135" s="1667"/>
      <c r="AD135" s="1667"/>
      <c r="AE135" s="1667"/>
      <c r="AF135" s="1667"/>
      <c r="AG135" s="1667"/>
    </row>
    <row r="136" spans="1:33" ht="13.5" customHeight="1">
      <c r="A136" s="1954"/>
      <c r="B136" s="1955"/>
      <c r="C136" s="1978"/>
      <c r="D136" s="1955"/>
      <c r="E136" s="1955"/>
      <c r="F136" s="1955"/>
      <c r="G136" s="1955"/>
      <c r="H136" s="1955"/>
      <c r="I136" s="1955"/>
      <c r="J136" s="1955"/>
      <c r="K136" s="1955"/>
      <c r="L136" s="1955"/>
      <c r="M136" s="1955"/>
      <c r="N136" s="1956"/>
      <c r="O136" s="1957"/>
      <c r="P136" s="1956"/>
    </row>
    <row r="137" spans="1:33" ht="13.5" customHeight="1">
      <c r="A137" s="1954"/>
      <c r="B137" s="1954"/>
      <c r="C137" s="1979"/>
      <c r="D137" s="1954"/>
      <c r="E137" s="1954"/>
      <c r="F137" s="1954"/>
      <c r="G137" s="1954"/>
      <c r="H137" s="1954"/>
      <c r="I137" s="1954"/>
      <c r="J137" s="1954"/>
      <c r="K137" s="1954"/>
      <c r="L137" s="1954"/>
      <c r="M137" s="1954"/>
      <c r="N137" s="1956"/>
      <c r="O137" s="1957"/>
      <c r="P137" s="1956"/>
    </row>
    <row r="138" spans="1:33" ht="13.5" customHeight="1">
      <c r="A138" s="1954"/>
      <c r="B138" s="1954"/>
      <c r="C138" s="1979"/>
      <c r="D138" s="1954"/>
      <c r="E138" s="1954"/>
      <c r="F138" s="1954"/>
      <c r="G138" s="1954"/>
      <c r="H138" s="1954"/>
      <c r="I138" s="1954"/>
      <c r="J138" s="1955"/>
      <c r="K138" s="1954"/>
      <c r="L138" s="1954"/>
      <c r="M138" s="1954"/>
      <c r="N138" s="1956"/>
      <c r="O138" s="1957"/>
      <c r="P138" s="1956"/>
    </row>
    <row r="139" spans="1:33" ht="13.5" customHeight="1">
      <c r="A139" s="1954"/>
      <c r="B139" s="1954"/>
      <c r="C139" s="1979"/>
      <c r="D139" s="1954"/>
      <c r="E139" s="1954"/>
      <c r="F139" s="1954"/>
      <c r="G139" s="1954"/>
      <c r="H139" s="1954"/>
      <c r="I139" s="1954"/>
      <c r="J139" s="1954"/>
      <c r="K139" s="1954"/>
      <c r="L139" s="1954"/>
      <c r="M139" s="1954"/>
      <c r="N139" s="1956"/>
      <c r="O139" s="1957"/>
      <c r="P139" s="1956"/>
    </row>
    <row r="140" spans="1:33" ht="13.5" customHeight="1">
      <c r="A140" s="1954"/>
      <c r="B140" s="1954"/>
      <c r="C140" s="1979"/>
      <c r="D140" s="1954"/>
      <c r="E140" s="1954"/>
      <c r="F140" s="1954"/>
      <c r="G140" s="1954"/>
      <c r="H140" s="1954"/>
      <c r="I140" s="1954"/>
      <c r="J140" s="1954"/>
      <c r="K140" s="1954"/>
      <c r="L140" s="1954"/>
      <c r="M140" s="1954"/>
      <c r="N140" s="1956"/>
      <c r="O140" s="1957"/>
      <c r="P140" s="1956"/>
    </row>
    <row r="141" spans="1:33" ht="13.5" customHeight="1">
      <c r="A141" s="1954"/>
      <c r="B141" s="1954"/>
      <c r="C141" s="1979"/>
      <c r="D141" s="1954"/>
      <c r="E141" s="1954"/>
      <c r="F141" s="1954"/>
      <c r="G141" s="1954"/>
      <c r="H141" s="1954"/>
      <c r="I141" s="1954"/>
      <c r="J141" s="1954"/>
      <c r="K141" s="1954"/>
      <c r="L141" s="1954"/>
      <c r="M141" s="1954"/>
      <c r="N141" s="1956"/>
      <c r="O141" s="1957"/>
      <c r="P141" s="1956"/>
    </row>
    <row r="142" spans="1:33" ht="13.5" customHeight="1">
      <c r="A142" s="1954"/>
      <c r="B142" s="1954"/>
      <c r="C142" s="1979"/>
      <c r="D142" s="1954"/>
      <c r="E142" s="1954"/>
      <c r="F142" s="1954"/>
      <c r="G142" s="1954"/>
      <c r="H142" s="1954"/>
      <c r="I142" s="1954"/>
      <c r="J142" s="1954"/>
      <c r="K142" s="1954"/>
      <c r="L142" s="1954"/>
      <c r="M142" s="1954"/>
      <c r="N142" s="1956"/>
      <c r="O142" s="1957"/>
      <c r="P142" s="1956"/>
    </row>
    <row r="143" spans="1:33" ht="13.5" customHeight="1">
      <c r="A143" s="1603"/>
      <c r="B143" s="1603"/>
      <c r="C143" s="1981"/>
      <c r="D143" s="1603"/>
      <c r="E143" s="1603"/>
      <c r="F143" s="1603"/>
      <c r="G143" s="1603"/>
      <c r="H143" s="1603"/>
      <c r="I143" s="1603"/>
      <c r="J143" s="1603"/>
      <c r="K143" s="1603"/>
      <c r="L143" s="1603"/>
      <c r="M143" s="1603"/>
    </row>
    <row r="144" spans="1:33" ht="13.5" customHeight="1">
      <c r="A144" s="1960"/>
      <c r="B144" s="1960"/>
      <c r="C144" s="1982"/>
      <c r="D144" s="1960"/>
      <c r="E144" s="1960"/>
      <c r="F144" s="1960"/>
      <c r="G144" s="1960"/>
      <c r="H144" s="1960"/>
      <c r="I144" s="1960"/>
      <c r="J144" s="1960"/>
      <c r="K144" s="1960"/>
      <c r="L144" s="1960"/>
      <c r="M144" s="1960"/>
      <c r="N144" s="1960"/>
      <c r="O144" s="1960"/>
      <c r="P144" s="1960"/>
    </row>
    <row r="145" spans="1:16" ht="13.5" customHeight="1">
      <c r="A145" s="1956"/>
      <c r="B145" s="1956"/>
      <c r="C145" s="1983"/>
      <c r="D145" s="1956"/>
      <c r="E145" s="1956"/>
      <c r="F145" s="1956"/>
      <c r="G145" s="1956"/>
      <c r="H145" s="1956"/>
      <c r="I145" s="1956"/>
      <c r="J145" s="1956"/>
      <c r="K145" s="1956"/>
      <c r="L145" s="1956"/>
      <c r="M145" s="1956"/>
    </row>
    <row r="146" spans="1:16" ht="13.5" customHeight="1">
      <c r="A146" s="1956"/>
      <c r="B146" s="1956"/>
      <c r="C146" s="1983"/>
      <c r="D146" s="1956"/>
      <c r="E146" s="1956"/>
      <c r="F146" s="1956"/>
      <c r="G146" s="1956"/>
      <c r="H146" s="1956"/>
      <c r="I146" s="1956"/>
      <c r="J146" s="1956"/>
      <c r="K146" s="1956"/>
      <c r="L146" s="1956"/>
      <c r="M146" s="1956"/>
      <c r="N146" s="1956"/>
      <c r="P146" s="1956"/>
    </row>
    <row r="147" spans="1:16" ht="13.5" customHeight="1">
      <c r="A147" s="1961"/>
      <c r="B147" s="1961"/>
      <c r="C147" s="1984"/>
      <c r="D147" s="1961"/>
      <c r="E147" s="1961"/>
      <c r="F147" s="1961"/>
      <c r="G147" s="1961"/>
      <c r="H147" s="1961"/>
      <c r="I147" s="1961"/>
      <c r="J147" s="1961"/>
      <c r="K147" s="1961"/>
      <c r="L147" s="1961"/>
      <c r="M147" s="1961"/>
    </row>
    <row r="148" spans="1:16" ht="13.5" customHeight="1">
      <c r="P148" s="1956"/>
    </row>
    <row r="149" spans="1:16" ht="13.5" customHeight="1">
      <c r="P149" s="1959"/>
    </row>
    <row r="150" spans="1:16" ht="13.5" customHeight="1"/>
    <row r="151" spans="1:16" ht="13.5" customHeight="1"/>
    <row r="152" spans="1:16" ht="13.5" customHeight="1"/>
    <row r="153" spans="1:16" ht="13.5" customHeight="1"/>
    <row r="154" spans="1:16" ht="13.5" customHeight="1"/>
    <row r="155" spans="1:16" ht="13.5" customHeight="1"/>
    <row r="156" spans="1:16" ht="13.5" customHeight="1"/>
    <row r="157" spans="1:16" ht="13.5" customHeight="1"/>
    <row r="158" spans="1:16" ht="13.5" customHeight="1"/>
    <row r="159" spans="1:16" ht="13.5" customHeight="1"/>
    <row r="160" spans="1:16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</sheetData>
  <mergeCells count="123">
    <mergeCell ref="B94:F94"/>
    <mergeCell ref="B95:F95"/>
    <mergeCell ref="B96:F96"/>
    <mergeCell ref="B97:F97"/>
    <mergeCell ref="B98:F98"/>
    <mergeCell ref="B81:F81"/>
    <mergeCell ref="B82:F82"/>
    <mergeCell ref="B83:F83"/>
    <mergeCell ref="B84:F84"/>
    <mergeCell ref="C52:C53"/>
    <mergeCell ref="D52:D53"/>
    <mergeCell ref="E52:E53"/>
    <mergeCell ref="B54:B56"/>
    <mergeCell ref="B57:B58"/>
    <mergeCell ref="A60:A66"/>
    <mergeCell ref="B60:B62"/>
    <mergeCell ref="C60:C62"/>
    <mergeCell ref="B85:F85"/>
    <mergeCell ref="B63:B64"/>
    <mergeCell ref="C63:C64"/>
    <mergeCell ref="D63:D64"/>
    <mergeCell ref="E63:E64"/>
    <mergeCell ref="A75:A79"/>
    <mergeCell ref="A82:A108"/>
    <mergeCell ref="B104:F104"/>
    <mergeCell ref="B105:F105"/>
    <mergeCell ref="B106:F106"/>
    <mergeCell ref="B108:F108"/>
    <mergeCell ref="B99:F99"/>
    <mergeCell ref="B100:F100"/>
    <mergeCell ref="B101:F101"/>
    <mergeCell ref="B102:F102"/>
    <mergeCell ref="B103:F103"/>
    <mergeCell ref="V8:Y8"/>
    <mergeCell ref="C13:C14"/>
    <mergeCell ref="D13:D14"/>
    <mergeCell ref="E13:E14"/>
    <mergeCell ref="C15:C16"/>
    <mergeCell ref="C17:C18"/>
    <mergeCell ref="D34:D35"/>
    <mergeCell ref="E34:E35"/>
    <mergeCell ref="C48:C49"/>
    <mergeCell ref="D48:D49"/>
    <mergeCell ref="E48:E49"/>
    <mergeCell ref="E26:E28"/>
    <mergeCell ref="C29:C30"/>
    <mergeCell ref="D29:D30"/>
    <mergeCell ref="E29:E30"/>
    <mergeCell ref="C31:C33"/>
    <mergeCell ref="D31:D33"/>
    <mergeCell ref="E31:E33"/>
    <mergeCell ref="AA8:AB8"/>
    <mergeCell ref="R9:T9"/>
    <mergeCell ref="A10:A24"/>
    <mergeCell ref="B10:B14"/>
    <mergeCell ref="C10:C12"/>
    <mergeCell ref="D10:D12"/>
    <mergeCell ref="E10:E12"/>
    <mergeCell ref="Z10:Z12"/>
    <mergeCell ref="B15:B18"/>
    <mergeCell ref="D15:D16"/>
    <mergeCell ref="E15:E16"/>
    <mergeCell ref="Z15:Z16"/>
    <mergeCell ref="B19:B21"/>
    <mergeCell ref="C19:C20"/>
    <mergeCell ref="D19:D20"/>
    <mergeCell ref="E19:E20"/>
    <mergeCell ref="Z19:Z20"/>
    <mergeCell ref="B22:B24"/>
    <mergeCell ref="C22:C24"/>
    <mergeCell ref="D22:D24"/>
    <mergeCell ref="E22:E24"/>
    <mergeCell ref="A7:A9"/>
    <mergeCell ref="G7:G9"/>
    <mergeCell ref="H7:K7"/>
    <mergeCell ref="B36:B38"/>
    <mergeCell ref="C36:C37"/>
    <mergeCell ref="D36:D37"/>
    <mergeCell ref="E36:E37"/>
    <mergeCell ref="C34:C35"/>
    <mergeCell ref="A1:F1"/>
    <mergeCell ref="B109:F109"/>
    <mergeCell ref="B112:O112"/>
    <mergeCell ref="B113:T113"/>
    <mergeCell ref="A26:A46"/>
    <mergeCell ref="B26:B35"/>
    <mergeCell ref="C26:C28"/>
    <mergeCell ref="D26:D28"/>
    <mergeCell ref="B39:B40"/>
    <mergeCell ref="B41:B46"/>
    <mergeCell ref="L7:O7"/>
    <mergeCell ref="P7:P9"/>
    <mergeCell ref="H8:K8"/>
    <mergeCell ref="L8:O8"/>
    <mergeCell ref="C50:C51"/>
    <mergeCell ref="D50:D51"/>
    <mergeCell ref="E50:E51"/>
    <mergeCell ref="A48:A58"/>
    <mergeCell ref="B48:B53"/>
    <mergeCell ref="B114:P114"/>
    <mergeCell ref="D60:D62"/>
    <mergeCell ref="E60:E62"/>
    <mergeCell ref="B65:B66"/>
    <mergeCell ref="C65:C66"/>
    <mergeCell ref="D65:D66"/>
    <mergeCell ref="E65:E66"/>
    <mergeCell ref="A68:A73"/>
    <mergeCell ref="B69:B70"/>
    <mergeCell ref="C69:C70"/>
    <mergeCell ref="D69:D70"/>
    <mergeCell ref="E69:E70"/>
    <mergeCell ref="B71:B73"/>
    <mergeCell ref="C71:C73"/>
    <mergeCell ref="D71:D73"/>
    <mergeCell ref="E71:E73"/>
    <mergeCell ref="B86:F86"/>
    <mergeCell ref="B87:F87"/>
    <mergeCell ref="B88:F88"/>
    <mergeCell ref="B89:F89"/>
    <mergeCell ref="B90:F90"/>
    <mergeCell ref="B91:F91"/>
    <mergeCell ref="B92:F92"/>
    <mergeCell ref="B93:F93"/>
  </mergeCells>
  <conditionalFormatting sqref="H5:K7 H90:K92 I95:K95 I15:K15 H37:K37 H56:K56 H79:M79">
    <cfRule type="notContainsBlanks" dxfId="486" priority="459">
      <formula>LEN(TRIM(H5))&gt;0</formula>
    </cfRule>
  </conditionalFormatting>
  <conditionalFormatting sqref="L90:O92 L5:O7 N79:O79">
    <cfRule type="notContainsBlanks" dxfId="485" priority="458">
      <formula>LEN(TRIM(L5))&gt;0</formula>
    </cfRule>
  </conditionalFormatting>
  <conditionalFormatting sqref="P90:P92 P67 P95 P25">
    <cfRule type="colorScale" priority="45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G1:G2">
    <cfRule type="colorScale" priority="45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5:K85">
    <cfRule type="notContainsBlanks" dxfId="484" priority="452">
      <formula>LEN(TRIM(I85))&gt;0</formula>
    </cfRule>
  </conditionalFormatting>
  <conditionalFormatting sqref="L85:M85">
    <cfRule type="notContainsBlanks" dxfId="483" priority="450">
      <formula>LEN(TRIM(L85))&gt;0</formula>
    </cfRule>
  </conditionalFormatting>
  <conditionalFormatting sqref="H95">
    <cfRule type="notContainsBlanks" dxfId="482" priority="455">
      <formula>LEN(TRIM(H95))&gt;0</formula>
    </cfRule>
  </conditionalFormatting>
  <conditionalFormatting sqref="L95:O95">
    <cfRule type="notContainsBlanks" dxfId="481" priority="454">
      <formula>LEN(TRIM(L95))&gt;0</formula>
    </cfRule>
  </conditionalFormatting>
  <conditionalFormatting sqref="H15">
    <cfRule type="notContainsBlanks" dxfId="480" priority="453">
      <formula>LEN(TRIM(H15))&gt;0</formula>
    </cfRule>
  </conditionalFormatting>
  <conditionalFormatting sqref="H85">
    <cfRule type="notContainsBlanks" dxfId="479" priority="451">
      <formula>LEN(TRIM(H85))&gt;0</formula>
    </cfRule>
  </conditionalFormatting>
  <conditionalFormatting sqref="P85">
    <cfRule type="colorScale" priority="44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02:K103">
    <cfRule type="notContainsBlanks" dxfId="478" priority="448">
      <formula>LEN(TRIM(I102))&gt;0</formula>
    </cfRule>
  </conditionalFormatting>
  <conditionalFormatting sqref="P103">
    <cfRule type="colorScale" priority="44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02:H103">
    <cfRule type="notContainsBlanks" dxfId="477" priority="446">
      <formula>LEN(TRIM(H102))&gt;0</formula>
    </cfRule>
  </conditionalFormatting>
  <conditionalFormatting sqref="L102:O103">
    <cfRule type="notContainsBlanks" dxfId="476" priority="445">
      <formula>LEN(TRIM(L102))&gt;0</formula>
    </cfRule>
  </conditionalFormatting>
  <conditionalFormatting sqref="P102">
    <cfRule type="colorScale" priority="44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97:K97">
    <cfRule type="notContainsBlanks" dxfId="475" priority="443">
      <formula>LEN(TRIM(I97))&gt;0</formula>
    </cfRule>
  </conditionalFormatting>
  <conditionalFormatting sqref="H97">
    <cfRule type="notContainsBlanks" dxfId="474" priority="442">
      <formula>LEN(TRIM(H97))&gt;0</formula>
    </cfRule>
  </conditionalFormatting>
  <conditionalFormatting sqref="L97:O97">
    <cfRule type="notContainsBlanks" dxfId="473" priority="441">
      <formula>LEN(TRIM(L97))&gt;0</formula>
    </cfRule>
  </conditionalFormatting>
  <conditionalFormatting sqref="P97">
    <cfRule type="colorScale" priority="44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99:K99">
    <cfRule type="notContainsBlanks" dxfId="472" priority="439">
      <formula>LEN(TRIM(I99))&gt;0</formula>
    </cfRule>
  </conditionalFormatting>
  <conditionalFormatting sqref="H99">
    <cfRule type="notContainsBlanks" dxfId="471" priority="438">
      <formula>LEN(TRIM(H99))&gt;0</formula>
    </cfRule>
  </conditionalFormatting>
  <conditionalFormatting sqref="L99:O99">
    <cfRule type="notContainsBlanks" dxfId="470" priority="437">
      <formula>LEN(TRIM(L99))&gt;0</formula>
    </cfRule>
  </conditionalFormatting>
  <conditionalFormatting sqref="P99">
    <cfRule type="colorScale" priority="43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01:K101">
    <cfRule type="notContainsBlanks" dxfId="469" priority="435">
      <formula>LEN(TRIM(I101))&gt;0</formula>
    </cfRule>
  </conditionalFormatting>
  <conditionalFormatting sqref="H101">
    <cfRule type="notContainsBlanks" dxfId="468" priority="434">
      <formula>LEN(TRIM(H101))&gt;0</formula>
    </cfRule>
  </conditionalFormatting>
  <conditionalFormatting sqref="L101:O101">
    <cfRule type="notContainsBlanks" dxfId="467" priority="433">
      <formula>LEN(TRIM(L101))&gt;0</formula>
    </cfRule>
  </conditionalFormatting>
  <conditionalFormatting sqref="P101">
    <cfRule type="colorScale" priority="43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6">
    <cfRule type="notContainsBlanks" dxfId="466" priority="431">
      <formula>LEN(TRIM(H66))&gt;0</formula>
    </cfRule>
  </conditionalFormatting>
  <conditionalFormatting sqref="I66:J66">
    <cfRule type="notContainsBlanks" dxfId="465" priority="430">
      <formula>LEN(TRIM(I66))&gt;0</formula>
    </cfRule>
  </conditionalFormatting>
  <conditionalFormatting sqref="H68">
    <cfRule type="notContainsBlanks" dxfId="464" priority="429">
      <formula>LEN(TRIM(H68))&gt;0</formula>
    </cfRule>
  </conditionalFormatting>
  <conditionalFormatting sqref="H32">
    <cfRule type="notContainsBlanks" dxfId="463" priority="425">
      <formula>LEN(TRIM(H32))&gt;0</formula>
    </cfRule>
  </conditionalFormatting>
  <conditionalFormatting sqref="P47">
    <cfRule type="colorScale" priority="42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23:K23">
    <cfRule type="notContainsBlanks" dxfId="462" priority="413">
      <formula>LEN(TRIM(H23))&gt;0</formula>
    </cfRule>
  </conditionalFormatting>
  <conditionalFormatting sqref="I16:K16">
    <cfRule type="notContainsBlanks" dxfId="461" priority="410">
      <formula>LEN(TRIM(I16))&gt;0</formula>
    </cfRule>
  </conditionalFormatting>
  <conditionalFormatting sqref="P59">
    <cfRule type="colorScale" priority="42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55:K55">
    <cfRule type="notContainsBlanks" dxfId="460" priority="423">
      <formula>LEN(TRIM(H55))&gt;0</formula>
    </cfRule>
  </conditionalFormatting>
  <conditionalFormatting sqref="H65:K65">
    <cfRule type="notContainsBlanks" dxfId="459" priority="422">
      <formula>LEN(TRIM(H65))&gt;0</formula>
    </cfRule>
  </conditionalFormatting>
  <conditionalFormatting sqref="H57:K57">
    <cfRule type="notContainsBlanks" dxfId="458" priority="419">
      <formula>LEN(TRIM(H57))&gt;0</formula>
    </cfRule>
  </conditionalFormatting>
  <conditionalFormatting sqref="P57">
    <cfRule type="colorScale" priority="41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45:K45">
    <cfRule type="notContainsBlanks" dxfId="457" priority="416">
      <formula>LEN(TRIM(H45))&gt;0</formula>
    </cfRule>
  </conditionalFormatting>
  <conditionalFormatting sqref="H16">
    <cfRule type="notContainsBlanks" dxfId="456" priority="407">
      <formula>LEN(TRIM(H16))&gt;0</formula>
    </cfRule>
  </conditionalFormatting>
  <conditionalFormatting sqref="H81:K81">
    <cfRule type="notContainsBlanks" dxfId="455" priority="396">
      <formula>LEN(TRIM(H81))&gt;0</formula>
    </cfRule>
  </conditionalFormatting>
  <conditionalFormatting sqref="P81">
    <cfRule type="colorScale" priority="39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81:O81">
    <cfRule type="notContainsBlanks" dxfId="454" priority="395">
      <formula>LEN(TRIM(L81))&gt;0</formula>
    </cfRule>
  </conditionalFormatting>
  <conditionalFormatting sqref="P83">
    <cfRule type="colorScale" priority="39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3:K83">
    <cfRule type="notContainsBlanks" dxfId="453" priority="393">
      <formula>LEN(TRIM(I83))&gt;0</formula>
    </cfRule>
  </conditionalFormatting>
  <conditionalFormatting sqref="H83">
    <cfRule type="notContainsBlanks" dxfId="452" priority="392">
      <formula>LEN(TRIM(H83))&gt;0</formula>
    </cfRule>
  </conditionalFormatting>
  <conditionalFormatting sqref="L83:M83">
    <cfRule type="notContainsBlanks" dxfId="451" priority="391">
      <formula>LEN(TRIM(L83))&gt;0</formula>
    </cfRule>
  </conditionalFormatting>
  <conditionalFormatting sqref="P84">
    <cfRule type="colorScale" priority="38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4:K84">
    <cfRule type="notContainsBlanks" dxfId="450" priority="389">
      <formula>LEN(TRIM(I84))&gt;0</formula>
    </cfRule>
  </conditionalFormatting>
  <conditionalFormatting sqref="H84">
    <cfRule type="notContainsBlanks" dxfId="449" priority="388">
      <formula>LEN(TRIM(H84))&gt;0</formula>
    </cfRule>
  </conditionalFormatting>
  <conditionalFormatting sqref="L84:M84">
    <cfRule type="notContainsBlanks" dxfId="448" priority="387">
      <formula>LEN(TRIM(L84))&gt;0</formula>
    </cfRule>
  </conditionalFormatting>
  <conditionalFormatting sqref="H88:H89">
    <cfRule type="notContainsBlanks" dxfId="447" priority="380">
      <formula>LEN(TRIM(H88))&gt;0</formula>
    </cfRule>
  </conditionalFormatting>
  <conditionalFormatting sqref="P87">
    <cfRule type="colorScale" priority="38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7:K87">
    <cfRule type="notContainsBlanks" dxfId="446" priority="385">
      <formula>LEN(TRIM(I87))&gt;0</formula>
    </cfRule>
  </conditionalFormatting>
  <conditionalFormatting sqref="H87">
    <cfRule type="notContainsBlanks" dxfId="445" priority="384">
      <formula>LEN(TRIM(H87))&gt;0</formula>
    </cfRule>
  </conditionalFormatting>
  <conditionalFormatting sqref="L87:M87">
    <cfRule type="notContainsBlanks" dxfId="444" priority="383">
      <formula>LEN(TRIM(L87))&gt;0</formula>
    </cfRule>
  </conditionalFormatting>
  <conditionalFormatting sqref="P93">
    <cfRule type="colorScale" priority="36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93:K93">
    <cfRule type="notContainsBlanks" dxfId="443" priority="370">
      <formula>LEN(TRIM(I93))&gt;0</formula>
    </cfRule>
  </conditionalFormatting>
  <conditionalFormatting sqref="H93">
    <cfRule type="notContainsBlanks" dxfId="442" priority="369">
      <formula>LEN(TRIM(H93))&gt;0</formula>
    </cfRule>
  </conditionalFormatting>
  <conditionalFormatting sqref="I88:K89">
    <cfRule type="notContainsBlanks" dxfId="441" priority="381">
      <formula>LEN(TRIM(I88))&gt;0</formula>
    </cfRule>
  </conditionalFormatting>
  <conditionalFormatting sqref="L89:O89">
    <cfRule type="notContainsBlanks" dxfId="440" priority="379">
      <formula>LEN(TRIM(L89))&gt;0</formula>
    </cfRule>
  </conditionalFormatting>
  <conditionalFormatting sqref="P88:P89">
    <cfRule type="colorScale" priority="37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00:K100">
    <cfRule type="notContainsBlanks" dxfId="439" priority="358">
      <formula>LEN(TRIM(I100))&gt;0</formula>
    </cfRule>
  </conditionalFormatting>
  <conditionalFormatting sqref="L98:O98">
    <cfRule type="notContainsBlanks" dxfId="438" priority="360">
      <formula>LEN(TRIM(L98))&gt;0</formula>
    </cfRule>
  </conditionalFormatting>
  <conditionalFormatting sqref="H51:K51">
    <cfRule type="notContainsBlanks" dxfId="437" priority="372">
      <formula>LEN(TRIM(H51))&gt;0</formula>
    </cfRule>
  </conditionalFormatting>
  <conditionalFormatting sqref="H49:K49">
    <cfRule type="notContainsBlanks" dxfId="436" priority="375">
      <formula>LEN(TRIM(H49))&gt;0</formula>
    </cfRule>
  </conditionalFormatting>
  <conditionalFormatting sqref="P94">
    <cfRule type="colorScale" priority="36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94">
    <cfRule type="notContainsBlanks" dxfId="435" priority="364">
      <formula>LEN(TRIM(H94))&gt;0</formula>
    </cfRule>
  </conditionalFormatting>
  <conditionalFormatting sqref="L94:O94">
    <cfRule type="notContainsBlanks" dxfId="434" priority="363">
      <formula>LEN(TRIM(L94))&gt;0</formula>
    </cfRule>
  </conditionalFormatting>
  <conditionalFormatting sqref="I94:K94">
    <cfRule type="notContainsBlanks" dxfId="433" priority="366">
      <formula>LEN(TRIM(I94))&gt;0</formula>
    </cfRule>
  </conditionalFormatting>
  <conditionalFormatting sqref="I98:K98">
    <cfRule type="notContainsBlanks" dxfId="432" priority="362">
      <formula>LEN(TRIM(I98))&gt;0</formula>
    </cfRule>
  </conditionalFormatting>
  <conditionalFormatting sqref="H98">
    <cfRule type="notContainsBlanks" dxfId="431" priority="361">
      <formula>LEN(TRIM(H98))&gt;0</formula>
    </cfRule>
  </conditionalFormatting>
  <conditionalFormatting sqref="P98">
    <cfRule type="colorScale" priority="35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00">
    <cfRule type="notContainsBlanks" dxfId="430" priority="357">
      <formula>LEN(TRIM(H100))&gt;0</formula>
    </cfRule>
  </conditionalFormatting>
  <conditionalFormatting sqref="L100:O100">
    <cfRule type="notContainsBlanks" dxfId="429" priority="356">
      <formula>LEN(TRIM(L100))&gt;0</formula>
    </cfRule>
  </conditionalFormatting>
  <conditionalFormatting sqref="P100">
    <cfRule type="colorScale" priority="35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4">
    <cfRule type="colorScale" priority="35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8:P9">
    <cfRule type="colorScale" priority="34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31">
    <cfRule type="notContainsBlanks" dxfId="428" priority="305">
      <formula>LEN(TRIM(H31))&gt;0</formula>
    </cfRule>
  </conditionalFormatting>
  <conditionalFormatting sqref="I8:K9">
    <cfRule type="notContainsBlanks" dxfId="427" priority="347">
      <formula>LEN(TRIM(I8))&gt;0</formula>
    </cfRule>
  </conditionalFormatting>
  <conditionalFormatting sqref="I10:K10">
    <cfRule type="notContainsBlanks" dxfId="426" priority="346">
      <formula>LEN(TRIM(I10))&gt;0</formula>
    </cfRule>
  </conditionalFormatting>
  <conditionalFormatting sqref="H10">
    <cfRule type="notContainsBlanks" dxfId="425" priority="345">
      <formula>LEN(TRIM(H10))&gt;0</formula>
    </cfRule>
  </conditionalFormatting>
  <conditionalFormatting sqref="I11:K12">
    <cfRule type="notContainsBlanks" dxfId="424" priority="344">
      <formula>LEN(TRIM(I11))&gt;0</formula>
    </cfRule>
  </conditionalFormatting>
  <conditionalFormatting sqref="J13:K13">
    <cfRule type="notContainsBlanks" dxfId="423" priority="342">
      <formula>LEN(TRIM(J13))&gt;0</formula>
    </cfRule>
  </conditionalFormatting>
  <conditionalFormatting sqref="I17:K17">
    <cfRule type="notContainsBlanks" dxfId="422" priority="340">
      <formula>LEN(TRIM(I17))&gt;0</formula>
    </cfRule>
  </conditionalFormatting>
  <conditionalFormatting sqref="H17">
    <cfRule type="notContainsBlanks" dxfId="421" priority="338">
      <formula>LEN(TRIM(H17))&gt;0</formula>
    </cfRule>
  </conditionalFormatting>
  <conditionalFormatting sqref="J18">
    <cfRule type="notContainsBlanks" dxfId="420" priority="337">
      <formula>LEN(TRIM(J18))&gt;0</formula>
    </cfRule>
  </conditionalFormatting>
  <conditionalFormatting sqref="I19:K19">
    <cfRule type="notContainsBlanks" dxfId="419" priority="335">
      <formula>LEN(TRIM(I19))&gt;0</formula>
    </cfRule>
  </conditionalFormatting>
  <conditionalFormatting sqref="H19">
    <cfRule type="notContainsBlanks" dxfId="418" priority="333">
      <formula>LEN(TRIM(H19))&gt;0</formula>
    </cfRule>
  </conditionalFormatting>
  <conditionalFormatting sqref="I20:K20">
    <cfRule type="notContainsBlanks" dxfId="417" priority="332">
      <formula>LEN(TRIM(I20))&gt;0</formula>
    </cfRule>
  </conditionalFormatting>
  <conditionalFormatting sqref="H20">
    <cfRule type="notContainsBlanks" dxfId="416" priority="330">
      <formula>LEN(TRIM(H20))&gt;0</formula>
    </cfRule>
  </conditionalFormatting>
  <conditionalFormatting sqref="I31:K31">
    <cfRule type="notContainsBlanks" dxfId="415" priority="307">
      <formula>LEN(TRIM(I31))&gt;0</formula>
    </cfRule>
  </conditionalFormatting>
  <conditionalFormatting sqref="I21:K21">
    <cfRule type="notContainsBlanks" dxfId="414" priority="328">
      <formula>LEN(TRIM(I21))&gt;0</formula>
    </cfRule>
  </conditionalFormatting>
  <conditionalFormatting sqref="H21">
    <cfRule type="notContainsBlanks" dxfId="413" priority="327">
      <formula>LEN(TRIM(H21))&gt;0</formula>
    </cfRule>
  </conditionalFormatting>
  <conditionalFormatting sqref="I22:K22">
    <cfRule type="notContainsBlanks" dxfId="412" priority="326">
      <formula>LEN(TRIM(I22))&gt;0</formula>
    </cfRule>
  </conditionalFormatting>
  <conditionalFormatting sqref="H22">
    <cfRule type="notContainsBlanks" dxfId="411" priority="324">
      <formula>LEN(TRIM(H22))&gt;0</formula>
    </cfRule>
  </conditionalFormatting>
  <conditionalFormatting sqref="I24:K24">
    <cfRule type="notContainsBlanks" dxfId="410" priority="323">
      <formula>LEN(TRIM(I24))&gt;0</formula>
    </cfRule>
  </conditionalFormatting>
  <conditionalFormatting sqref="H24">
    <cfRule type="notContainsBlanks" dxfId="409" priority="321">
      <formula>LEN(TRIM(H24))&gt;0</formula>
    </cfRule>
  </conditionalFormatting>
  <conditionalFormatting sqref="I25:K25">
    <cfRule type="notContainsBlanks" dxfId="408" priority="320">
      <formula>LEN(TRIM(I25))&gt;0</formula>
    </cfRule>
  </conditionalFormatting>
  <conditionalFormatting sqref="H25">
    <cfRule type="notContainsBlanks" dxfId="407" priority="319">
      <formula>LEN(TRIM(H25))&gt;0</formula>
    </cfRule>
  </conditionalFormatting>
  <conditionalFormatting sqref="I26:K26">
    <cfRule type="notContainsBlanks" dxfId="406" priority="316">
      <formula>LEN(TRIM(I26))&gt;0</formula>
    </cfRule>
  </conditionalFormatting>
  <conditionalFormatting sqref="H26">
    <cfRule type="notContainsBlanks" dxfId="405" priority="315">
      <formula>LEN(TRIM(H26))&gt;0</formula>
    </cfRule>
  </conditionalFormatting>
  <conditionalFormatting sqref="I28:K28">
    <cfRule type="notContainsBlanks" dxfId="404" priority="314">
      <formula>LEN(TRIM(I28))&gt;0</formula>
    </cfRule>
  </conditionalFormatting>
  <conditionalFormatting sqref="H28">
    <cfRule type="notContainsBlanks" dxfId="403" priority="312">
      <formula>LEN(TRIM(H28))&gt;0</formula>
    </cfRule>
  </conditionalFormatting>
  <conditionalFormatting sqref="I27:K27">
    <cfRule type="notContainsBlanks" dxfId="402" priority="311">
      <formula>LEN(TRIM(I27))&gt;0</formula>
    </cfRule>
  </conditionalFormatting>
  <conditionalFormatting sqref="H27">
    <cfRule type="notContainsBlanks" dxfId="401" priority="310">
      <formula>LEN(TRIM(H27))&gt;0</formula>
    </cfRule>
  </conditionalFormatting>
  <conditionalFormatting sqref="I29:K29">
    <cfRule type="notContainsBlanks" dxfId="400" priority="309">
      <formula>LEN(TRIM(I29))&gt;0</formula>
    </cfRule>
  </conditionalFormatting>
  <conditionalFormatting sqref="H29">
    <cfRule type="notContainsBlanks" dxfId="399" priority="308">
      <formula>LEN(TRIM(H29))&gt;0</formula>
    </cfRule>
  </conditionalFormatting>
  <conditionalFormatting sqref="H30">
    <cfRule type="notContainsBlanks" dxfId="398" priority="303">
      <formula>LEN(TRIM(H30))&gt;0</formula>
    </cfRule>
  </conditionalFormatting>
  <conditionalFormatting sqref="I30:K30">
    <cfRule type="notContainsBlanks" dxfId="397" priority="304">
      <formula>LEN(TRIM(I30))&gt;0</formula>
    </cfRule>
  </conditionalFormatting>
  <conditionalFormatting sqref="I32:K32">
    <cfRule type="notContainsBlanks" dxfId="396" priority="302">
      <formula>LEN(TRIM(I32))&gt;0</formula>
    </cfRule>
  </conditionalFormatting>
  <conditionalFormatting sqref="H38:K38">
    <cfRule type="notContainsBlanks" dxfId="395" priority="288">
      <formula>LEN(TRIM(H38))&gt;0</formula>
    </cfRule>
  </conditionalFormatting>
  <conditionalFormatting sqref="H33">
    <cfRule type="notContainsBlanks" dxfId="394" priority="300">
      <formula>LEN(TRIM(H33))&gt;0</formula>
    </cfRule>
  </conditionalFormatting>
  <conditionalFormatting sqref="I33:K33">
    <cfRule type="notContainsBlanks" dxfId="393" priority="299">
      <formula>LEN(TRIM(I33))&gt;0</formula>
    </cfRule>
  </conditionalFormatting>
  <conditionalFormatting sqref="H34">
    <cfRule type="notContainsBlanks" dxfId="392" priority="297">
      <formula>LEN(TRIM(H34))&gt;0</formula>
    </cfRule>
  </conditionalFormatting>
  <conditionalFormatting sqref="I34:K34">
    <cfRule type="notContainsBlanks" dxfId="391" priority="296">
      <formula>LEN(TRIM(I34))&gt;0</formula>
    </cfRule>
  </conditionalFormatting>
  <conditionalFormatting sqref="H35">
    <cfRule type="notContainsBlanks" dxfId="390" priority="294">
      <formula>LEN(TRIM(H35))&gt;0</formula>
    </cfRule>
  </conditionalFormatting>
  <conditionalFormatting sqref="I35:K35">
    <cfRule type="notContainsBlanks" dxfId="389" priority="293">
      <formula>LEN(TRIM(I35))&gt;0</formula>
    </cfRule>
  </conditionalFormatting>
  <conditionalFormatting sqref="H36">
    <cfRule type="notContainsBlanks" dxfId="388" priority="291">
      <formula>LEN(TRIM(H36))&gt;0</formula>
    </cfRule>
  </conditionalFormatting>
  <conditionalFormatting sqref="I36:K36">
    <cfRule type="notContainsBlanks" dxfId="387" priority="290">
      <formula>LEN(TRIM(I36))&gt;0</formula>
    </cfRule>
  </conditionalFormatting>
  <conditionalFormatting sqref="H39:K39">
    <cfRule type="notContainsBlanks" dxfId="386" priority="286">
      <formula>LEN(TRIM(H39))&gt;0</formula>
    </cfRule>
  </conditionalFormatting>
  <conditionalFormatting sqref="H40:K40">
    <cfRule type="notContainsBlanks" dxfId="385" priority="284">
      <formula>LEN(TRIM(H40))&gt;0</formula>
    </cfRule>
  </conditionalFormatting>
  <conditionalFormatting sqref="H41:K41">
    <cfRule type="notContainsBlanks" dxfId="384" priority="282">
      <formula>LEN(TRIM(H41))&gt;0</formula>
    </cfRule>
  </conditionalFormatting>
  <conditionalFormatting sqref="H42:K42">
    <cfRule type="notContainsBlanks" dxfId="383" priority="280">
      <formula>LEN(TRIM(H42))&gt;0</formula>
    </cfRule>
  </conditionalFormatting>
  <conditionalFormatting sqref="H43:K43">
    <cfRule type="notContainsBlanks" dxfId="382" priority="278">
      <formula>LEN(TRIM(H43))&gt;0</formula>
    </cfRule>
  </conditionalFormatting>
  <conditionalFormatting sqref="H44:K44">
    <cfRule type="notContainsBlanks" dxfId="381" priority="276">
      <formula>LEN(TRIM(H44))&gt;0</formula>
    </cfRule>
  </conditionalFormatting>
  <conditionalFormatting sqref="H46:K46">
    <cfRule type="notContainsBlanks" dxfId="380" priority="274">
      <formula>LEN(TRIM(H46))&gt;0</formula>
    </cfRule>
  </conditionalFormatting>
  <conditionalFormatting sqref="H47:K47">
    <cfRule type="notContainsBlanks" dxfId="379" priority="272">
      <formula>LEN(TRIM(H47))&gt;0</formula>
    </cfRule>
  </conditionalFormatting>
  <conditionalFormatting sqref="H48:K48">
    <cfRule type="notContainsBlanks" dxfId="378" priority="270">
      <formula>LEN(TRIM(H48))&gt;0</formula>
    </cfRule>
  </conditionalFormatting>
  <conditionalFormatting sqref="H50:K50">
    <cfRule type="notContainsBlanks" dxfId="377" priority="268">
      <formula>LEN(TRIM(H50))&gt;0</formula>
    </cfRule>
  </conditionalFormatting>
  <conditionalFormatting sqref="H52:K52">
    <cfRule type="notContainsBlanks" dxfId="376" priority="266">
      <formula>LEN(TRIM(H52))&gt;0</formula>
    </cfRule>
  </conditionalFormatting>
  <conditionalFormatting sqref="H53:K53">
    <cfRule type="notContainsBlanks" dxfId="375" priority="264">
      <formula>LEN(TRIM(H53))&gt;0</formula>
    </cfRule>
  </conditionalFormatting>
  <conditionalFormatting sqref="H54:K54">
    <cfRule type="notContainsBlanks" dxfId="374" priority="262">
      <formula>LEN(TRIM(H54))&gt;0</formula>
    </cfRule>
  </conditionalFormatting>
  <conditionalFormatting sqref="H58">
    <cfRule type="notContainsBlanks" dxfId="373" priority="258">
      <formula>LEN(TRIM(H58))&gt;0</formula>
    </cfRule>
  </conditionalFormatting>
  <conditionalFormatting sqref="I58:K58">
    <cfRule type="notContainsBlanks" dxfId="372" priority="259">
      <formula>LEN(TRIM(I58))&gt;0</formula>
    </cfRule>
  </conditionalFormatting>
  <conditionalFormatting sqref="H59">
    <cfRule type="notContainsBlanks" dxfId="371" priority="255">
      <formula>LEN(TRIM(H59))&gt;0</formula>
    </cfRule>
  </conditionalFormatting>
  <conditionalFormatting sqref="I59:K59">
    <cfRule type="notContainsBlanks" dxfId="370" priority="256">
      <formula>LEN(TRIM(I59))&gt;0</formula>
    </cfRule>
  </conditionalFormatting>
  <conditionalFormatting sqref="H60:K60">
    <cfRule type="notContainsBlanks" dxfId="369" priority="254">
      <formula>LEN(TRIM(H60))&gt;0</formula>
    </cfRule>
  </conditionalFormatting>
  <conditionalFormatting sqref="H62:K62">
    <cfRule type="notContainsBlanks" dxfId="368" priority="251">
      <formula>LEN(TRIM(H62))&gt;0</formula>
    </cfRule>
  </conditionalFormatting>
  <conditionalFormatting sqref="H61:K61">
    <cfRule type="notContainsBlanks" dxfId="367" priority="249">
      <formula>LEN(TRIM(H61))&gt;0</formula>
    </cfRule>
  </conditionalFormatting>
  <conditionalFormatting sqref="H64:K64">
    <cfRule type="notContainsBlanks" dxfId="366" priority="246">
      <formula>LEN(TRIM(H64))&gt;0</formula>
    </cfRule>
  </conditionalFormatting>
  <conditionalFormatting sqref="H63:K63">
    <cfRule type="notContainsBlanks" dxfId="365" priority="244">
      <formula>LEN(TRIM(H63))&gt;0</formula>
    </cfRule>
  </conditionalFormatting>
  <conditionalFormatting sqref="I68:K68">
    <cfRule type="notContainsBlanks" dxfId="364" priority="240">
      <formula>LEN(TRIM(I68))&gt;0</formula>
    </cfRule>
  </conditionalFormatting>
  <conditionalFormatting sqref="H67:K67">
    <cfRule type="notContainsBlanks" dxfId="363" priority="242">
      <formula>LEN(TRIM(H67))&gt;0</formula>
    </cfRule>
  </conditionalFormatting>
  <conditionalFormatting sqref="I69:K69">
    <cfRule type="notContainsBlanks" dxfId="362" priority="238">
      <formula>LEN(TRIM(I69))&gt;0</formula>
    </cfRule>
  </conditionalFormatting>
  <conditionalFormatting sqref="H69">
    <cfRule type="notContainsBlanks" dxfId="361" priority="236">
      <formula>LEN(TRIM(H69))&gt;0</formula>
    </cfRule>
  </conditionalFormatting>
  <conditionalFormatting sqref="I70:K70">
    <cfRule type="notContainsBlanks" dxfId="360" priority="234">
      <formula>LEN(TRIM(I70))&gt;0</formula>
    </cfRule>
  </conditionalFormatting>
  <conditionalFormatting sqref="H70">
    <cfRule type="notContainsBlanks" dxfId="359" priority="232">
      <formula>LEN(TRIM(H70))&gt;0</formula>
    </cfRule>
  </conditionalFormatting>
  <conditionalFormatting sqref="I71:K71">
    <cfRule type="notContainsBlanks" dxfId="358" priority="231">
      <formula>LEN(TRIM(I71))&gt;0</formula>
    </cfRule>
  </conditionalFormatting>
  <conditionalFormatting sqref="H71">
    <cfRule type="notContainsBlanks" dxfId="357" priority="229">
      <formula>LEN(TRIM(H71))&gt;0</formula>
    </cfRule>
  </conditionalFormatting>
  <conditionalFormatting sqref="I73:K73">
    <cfRule type="notContainsBlanks" dxfId="356" priority="228">
      <formula>LEN(TRIM(I73))&gt;0</formula>
    </cfRule>
  </conditionalFormatting>
  <conditionalFormatting sqref="H73">
    <cfRule type="notContainsBlanks" dxfId="355" priority="227">
      <formula>LEN(TRIM(H73))&gt;0</formula>
    </cfRule>
  </conditionalFormatting>
  <conditionalFormatting sqref="I74:K74">
    <cfRule type="notContainsBlanks" dxfId="354" priority="226">
      <formula>LEN(TRIM(I74))&gt;0</formula>
    </cfRule>
  </conditionalFormatting>
  <conditionalFormatting sqref="H74">
    <cfRule type="notContainsBlanks" dxfId="353" priority="225">
      <formula>LEN(TRIM(H74))&gt;0</formula>
    </cfRule>
  </conditionalFormatting>
  <conditionalFormatting sqref="H13">
    <cfRule type="notContainsBlanks" dxfId="352" priority="224">
      <formula>LEN(TRIM(H13))&gt;0</formula>
    </cfRule>
  </conditionalFormatting>
  <conditionalFormatting sqref="I13">
    <cfRule type="notContainsBlanks" dxfId="351" priority="223">
      <formula>LEN(TRIM(I13))&gt;0</formula>
    </cfRule>
  </conditionalFormatting>
  <conditionalFormatting sqref="H75:K75 H78:K78">
    <cfRule type="notContainsBlanks" dxfId="350" priority="353">
      <formula>LEN(TRIM(#REF!))&gt;0</formula>
    </cfRule>
  </conditionalFormatting>
  <conditionalFormatting sqref="H8:H9 H11:H12">
    <cfRule type="notContainsBlanks" dxfId="349" priority="350">
      <formula>LEN(TRIM(#REF!))&gt;0</formula>
    </cfRule>
  </conditionalFormatting>
  <conditionalFormatting sqref="K66">
    <cfRule type="notContainsBlanks" dxfId="348" priority="222">
      <formula>LEN(TRIM(K66))&gt;0</formula>
    </cfRule>
  </conditionalFormatting>
  <conditionalFormatting sqref="J14:K14">
    <cfRule type="notContainsBlanks" dxfId="347" priority="221">
      <formula>LEN(TRIM(J14))&gt;0</formula>
    </cfRule>
  </conditionalFormatting>
  <conditionalFormatting sqref="H14">
    <cfRule type="notContainsBlanks" dxfId="346" priority="220">
      <formula>LEN(TRIM(H14))&gt;0</formula>
    </cfRule>
  </conditionalFormatting>
  <conditionalFormatting sqref="I14">
    <cfRule type="notContainsBlanks" dxfId="345" priority="219">
      <formula>LEN(TRIM(I14))&gt;0</formula>
    </cfRule>
  </conditionalFormatting>
  <conditionalFormatting sqref="H76:K76">
    <cfRule type="notContainsBlanks" dxfId="344" priority="216">
      <formula>LEN(TRIM(#REF!))&gt;0</formula>
    </cfRule>
  </conditionalFormatting>
  <conditionalFormatting sqref="I82:K82">
    <cfRule type="notContainsBlanks" dxfId="343" priority="214">
      <formula>LEN(TRIM(I82))&gt;0</formula>
    </cfRule>
  </conditionalFormatting>
  <conditionalFormatting sqref="H82">
    <cfRule type="notContainsBlanks" dxfId="342" priority="213">
      <formula>LEN(TRIM(H82))&gt;0</formula>
    </cfRule>
  </conditionalFormatting>
  <conditionalFormatting sqref="P82">
    <cfRule type="colorScale" priority="21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96:K96">
    <cfRule type="notContainsBlanks" dxfId="341" priority="210">
      <formula>LEN(TRIM(I96))&gt;0</formula>
    </cfRule>
  </conditionalFormatting>
  <conditionalFormatting sqref="H96">
    <cfRule type="notContainsBlanks" dxfId="340" priority="209">
      <formula>LEN(TRIM(H96))&gt;0</formula>
    </cfRule>
  </conditionalFormatting>
  <conditionalFormatting sqref="L96:O96">
    <cfRule type="notContainsBlanks" dxfId="339" priority="208">
      <formula>LEN(TRIM(L96))&gt;0</formula>
    </cfRule>
  </conditionalFormatting>
  <conditionalFormatting sqref="P96">
    <cfRule type="colorScale" priority="20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80">
    <cfRule type="colorScale" priority="20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0:K80">
    <cfRule type="notContainsBlanks" dxfId="338" priority="206">
      <formula>LEN(TRIM(I80))&gt;0</formula>
    </cfRule>
  </conditionalFormatting>
  <conditionalFormatting sqref="H80">
    <cfRule type="notContainsBlanks" dxfId="337" priority="205">
      <formula>LEN(TRIM(H80))&gt;0</formula>
    </cfRule>
  </conditionalFormatting>
  <conditionalFormatting sqref="L80:O80">
    <cfRule type="notContainsBlanks" dxfId="336" priority="204">
      <formula>LEN(TRIM(L80))&gt;0</formula>
    </cfRule>
  </conditionalFormatting>
  <conditionalFormatting sqref="P86">
    <cfRule type="colorScale" priority="19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86:K86">
    <cfRule type="notContainsBlanks" dxfId="335" priority="202">
      <formula>LEN(TRIM(I86))&gt;0</formula>
    </cfRule>
  </conditionalFormatting>
  <conditionalFormatting sqref="H86">
    <cfRule type="notContainsBlanks" dxfId="334" priority="201">
      <formula>LEN(TRIM(H86))&gt;0</formula>
    </cfRule>
  </conditionalFormatting>
  <conditionalFormatting sqref="L86:M86">
    <cfRule type="notContainsBlanks" dxfId="333" priority="200">
      <formula>LEN(TRIM(L86))&gt;0</formula>
    </cfRule>
  </conditionalFormatting>
  <conditionalFormatting sqref="G4">
    <cfRule type="colorScale" priority="19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4">
    <cfRule type="colorScale" priority="19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77:K77">
    <cfRule type="notContainsBlanks" dxfId="332" priority="196">
      <formula>LEN(TRIM(#REF!))&gt;0</formula>
    </cfRule>
  </conditionalFormatting>
  <conditionalFormatting sqref="L82:M82">
    <cfRule type="notContainsBlanks" dxfId="331" priority="138">
      <formula>LEN(TRIM(L82))&gt;0</formula>
    </cfRule>
  </conditionalFormatting>
  <conditionalFormatting sqref="L88:M88">
    <cfRule type="notContainsBlanks" dxfId="330" priority="137">
      <formula>LEN(TRIM(L88))&gt;0</formula>
    </cfRule>
  </conditionalFormatting>
  <conditionalFormatting sqref="L93:M93">
    <cfRule type="notContainsBlanks" dxfId="329" priority="136">
      <formula>LEN(TRIM(L93))&gt;0</formula>
    </cfRule>
  </conditionalFormatting>
  <conditionalFormatting sqref="N15:O15 N55:O56 N37:O37">
    <cfRule type="notContainsBlanks" dxfId="328" priority="135">
      <formula>LEN(TRIM(N15))&gt;0</formula>
    </cfRule>
  </conditionalFormatting>
  <conditionalFormatting sqref="N65:O65">
    <cfRule type="notContainsBlanks" dxfId="327" priority="134">
      <formula>LEN(TRIM(N65))&gt;0</formula>
    </cfRule>
  </conditionalFormatting>
  <conditionalFormatting sqref="N23:O23">
    <cfRule type="notContainsBlanks" dxfId="326" priority="131">
      <formula>LEN(TRIM(N23))&gt;0</formula>
    </cfRule>
  </conditionalFormatting>
  <conditionalFormatting sqref="N57:O57">
    <cfRule type="notContainsBlanks" dxfId="325" priority="133">
      <formula>LEN(TRIM(N57))&gt;0</formula>
    </cfRule>
  </conditionalFormatting>
  <conditionalFormatting sqref="N45:O45">
    <cfRule type="notContainsBlanks" dxfId="324" priority="132">
      <formula>LEN(TRIM(N45))&gt;0</formula>
    </cfRule>
  </conditionalFormatting>
  <conditionalFormatting sqref="N16:O16">
    <cfRule type="notContainsBlanks" dxfId="323" priority="130">
      <formula>LEN(TRIM(N16))&gt;0</formula>
    </cfRule>
  </conditionalFormatting>
  <conditionalFormatting sqref="N51:O51">
    <cfRule type="notContainsBlanks" dxfId="322" priority="128">
      <formula>LEN(TRIM(N51))&gt;0</formula>
    </cfRule>
  </conditionalFormatting>
  <conditionalFormatting sqref="N49:O49">
    <cfRule type="notContainsBlanks" dxfId="321" priority="129">
      <formula>LEN(TRIM(N49))&gt;0</formula>
    </cfRule>
  </conditionalFormatting>
  <conditionalFormatting sqref="N73:O75">
    <cfRule type="notContainsBlanks" dxfId="320" priority="127">
      <formula>LEN(TRIM(N73))&gt;0</formula>
    </cfRule>
  </conditionalFormatting>
  <conditionalFormatting sqref="N8:O9">
    <cfRule type="notContainsBlanks" dxfId="319" priority="126">
      <formula>LEN(TRIM(N8))&gt;0</formula>
    </cfRule>
  </conditionalFormatting>
  <conditionalFormatting sqref="N10:O12">
    <cfRule type="notContainsBlanks" dxfId="318" priority="125">
      <formula>LEN(TRIM(N10))&gt;0</formula>
    </cfRule>
  </conditionalFormatting>
  <conditionalFormatting sqref="N13:O14">
    <cfRule type="notContainsBlanks" dxfId="317" priority="124">
      <formula>LEN(TRIM(N13))&gt;0</formula>
    </cfRule>
  </conditionalFormatting>
  <conditionalFormatting sqref="N17:O17">
    <cfRule type="notContainsBlanks" dxfId="316" priority="123">
      <formula>LEN(TRIM(N17))&gt;0</formula>
    </cfRule>
  </conditionalFormatting>
  <conditionalFormatting sqref="N18:O18">
    <cfRule type="notContainsBlanks" dxfId="315" priority="122">
      <formula>LEN(TRIM(N18))&gt;0</formula>
    </cfRule>
  </conditionalFormatting>
  <conditionalFormatting sqref="N19:O19">
    <cfRule type="notContainsBlanks" dxfId="314" priority="121">
      <formula>LEN(TRIM(N19))&gt;0</formula>
    </cfRule>
  </conditionalFormatting>
  <conditionalFormatting sqref="N20:O20">
    <cfRule type="notContainsBlanks" dxfId="313" priority="120">
      <formula>LEN(TRIM(N20))&gt;0</formula>
    </cfRule>
  </conditionalFormatting>
  <conditionalFormatting sqref="N21:O21">
    <cfRule type="notContainsBlanks" dxfId="312" priority="119">
      <formula>LEN(TRIM(N21))&gt;0</formula>
    </cfRule>
  </conditionalFormatting>
  <conditionalFormatting sqref="N22:O22">
    <cfRule type="notContainsBlanks" dxfId="311" priority="118">
      <formula>LEN(TRIM(N22))&gt;0</formula>
    </cfRule>
  </conditionalFormatting>
  <conditionalFormatting sqref="N24:O24">
    <cfRule type="notContainsBlanks" dxfId="310" priority="117">
      <formula>LEN(TRIM(N24))&gt;0</formula>
    </cfRule>
  </conditionalFormatting>
  <conditionalFormatting sqref="N25:O26">
    <cfRule type="notContainsBlanks" dxfId="309" priority="116">
      <formula>LEN(TRIM(N25))&gt;0</formula>
    </cfRule>
  </conditionalFormatting>
  <conditionalFormatting sqref="N27:O27 N29:O30">
    <cfRule type="notContainsBlanks" dxfId="308" priority="115">
      <formula>LEN(TRIM(N27))&gt;0</formula>
    </cfRule>
  </conditionalFormatting>
  <conditionalFormatting sqref="N28:O28">
    <cfRule type="notContainsBlanks" dxfId="307" priority="114">
      <formula>LEN(TRIM(N28))&gt;0</formula>
    </cfRule>
  </conditionalFormatting>
  <conditionalFormatting sqref="N31:O31">
    <cfRule type="notContainsBlanks" dxfId="306" priority="113">
      <formula>LEN(TRIM(N31))&gt;0</formula>
    </cfRule>
  </conditionalFormatting>
  <conditionalFormatting sqref="N38:O38">
    <cfRule type="notContainsBlanks" dxfId="305" priority="107">
      <formula>LEN(TRIM(N38))&gt;0</formula>
    </cfRule>
  </conditionalFormatting>
  <conditionalFormatting sqref="N32:O32">
    <cfRule type="notContainsBlanks" dxfId="304" priority="112">
      <formula>LEN(TRIM(N32))&gt;0</formula>
    </cfRule>
  </conditionalFormatting>
  <conditionalFormatting sqref="N33:O33">
    <cfRule type="notContainsBlanks" dxfId="303" priority="111">
      <formula>LEN(TRIM(N33))&gt;0</formula>
    </cfRule>
  </conditionalFormatting>
  <conditionalFormatting sqref="N34:O34">
    <cfRule type="notContainsBlanks" dxfId="302" priority="110">
      <formula>LEN(TRIM(N34))&gt;0</formula>
    </cfRule>
  </conditionalFormatting>
  <conditionalFormatting sqref="N35:O35">
    <cfRule type="notContainsBlanks" dxfId="301" priority="109">
      <formula>LEN(TRIM(N35))&gt;0</formula>
    </cfRule>
  </conditionalFormatting>
  <conditionalFormatting sqref="N36:O36">
    <cfRule type="notContainsBlanks" dxfId="300" priority="108">
      <formula>LEN(TRIM(N36))&gt;0</formula>
    </cfRule>
  </conditionalFormatting>
  <conditionalFormatting sqref="N39:O39">
    <cfRule type="notContainsBlanks" dxfId="299" priority="106">
      <formula>LEN(TRIM(N39))&gt;0</formula>
    </cfRule>
  </conditionalFormatting>
  <conditionalFormatting sqref="N40:O40">
    <cfRule type="notContainsBlanks" dxfId="298" priority="105">
      <formula>LEN(TRIM(N40))&gt;0</formula>
    </cfRule>
  </conditionalFormatting>
  <conditionalFormatting sqref="N41:O41">
    <cfRule type="notContainsBlanks" dxfId="297" priority="104">
      <formula>LEN(TRIM(N41))&gt;0</formula>
    </cfRule>
  </conditionalFormatting>
  <conditionalFormatting sqref="N42:O42">
    <cfRule type="notContainsBlanks" dxfId="296" priority="103">
      <formula>LEN(TRIM(N42))&gt;0</formula>
    </cfRule>
  </conditionalFormatting>
  <conditionalFormatting sqref="N43:O43">
    <cfRule type="notContainsBlanks" dxfId="295" priority="102">
      <formula>LEN(TRIM(N43))&gt;0</formula>
    </cfRule>
  </conditionalFormatting>
  <conditionalFormatting sqref="N44:O44">
    <cfRule type="notContainsBlanks" dxfId="294" priority="101">
      <formula>LEN(TRIM(N44))&gt;0</formula>
    </cfRule>
  </conditionalFormatting>
  <conditionalFormatting sqref="N46:O46">
    <cfRule type="notContainsBlanks" dxfId="293" priority="100">
      <formula>LEN(TRIM(N46))&gt;0</formula>
    </cfRule>
  </conditionalFormatting>
  <conditionalFormatting sqref="N47:O47">
    <cfRule type="notContainsBlanks" dxfId="292" priority="99">
      <formula>LEN(TRIM(N47))&gt;0</formula>
    </cfRule>
  </conditionalFormatting>
  <conditionalFormatting sqref="N48:O48">
    <cfRule type="notContainsBlanks" dxfId="291" priority="98">
      <formula>LEN(TRIM(N48))&gt;0</formula>
    </cfRule>
  </conditionalFormatting>
  <conditionalFormatting sqref="N50:O50">
    <cfRule type="notContainsBlanks" dxfId="290" priority="97">
      <formula>LEN(TRIM(N50))&gt;0</formula>
    </cfRule>
  </conditionalFormatting>
  <conditionalFormatting sqref="N52:O52">
    <cfRule type="notContainsBlanks" dxfId="289" priority="96">
      <formula>LEN(TRIM(N52))&gt;0</formula>
    </cfRule>
  </conditionalFormatting>
  <conditionalFormatting sqref="N53:O53">
    <cfRule type="notContainsBlanks" dxfId="288" priority="95">
      <formula>LEN(TRIM(N53))&gt;0</formula>
    </cfRule>
  </conditionalFormatting>
  <conditionalFormatting sqref="N54:O54">
    <cfRule type="notContainsBlanks" dxfId="287" priority="94">
      <formula>LEN(TRIM(N54))&gt;0</formula>
    </cfRule>
  </conditionalFormatting>
  <conditionalFormatting sqref="N58:O58">
    <cfRule type="notContainsBlanks" dxfId="286" priority="93">
      <formula>LEN(TRIM(N58))&gt;0</formula>
    </cfRule>
  </conditionalFormatting>
  <conditionalFormatting sqref="N59:O59">
    <cfRule type="notContainsBlanks" dxfId="285" priority="92">
      <formula>LEN(TRIM(N59))&gt;0</formula>
    </cfRule>
  </conditionalFormatting>
  <conditionalFormatting sqref="N60:O60">
    <cfRule type="notContainsBlanks" dxfId="284" priority="91">
      <formula>LEN(TRIM(N60))&gt;0</formula>
    </cfRule>
  </conditionalFormatting>
  <conditionalFormatting sqref="N62:O62">
    <cfRule type="notContainsBlanks" dxfId="283" priority="90">
      <formula>LEN(TRIM(N62))&gt;0</formula>
    </cfRule>
  </conditionalFormatting>
  <conditionalFormatting sqref="N61:O61">
    <cfRule type="notContainsBlanks" dxfId="282" priority="89">
      <formula>LEN(TRIM(N61))&gt;0</formula>
    </cfRule>
  </conditionalFormatting>
  <conditionalFormatting sqref="N64:O64">
    <cfRule type="notContainsBlanks" dxfId="281" priority="88">
      <formula>LEN(TRIM(N64))&gt;0</formula>
    </cfRule>
  </conditionalFormatting>
  <conditionalFormatting sqref="N63:O63">
    <cfRule type="notContainsBlanks" dxfId="280" priority="87">
      <formula>LEN(TRIM(N63))&gt;0</formula>
    </cfRule>
  </conditionalFormatting>
  <conditionalFormatting sqref="N67:O67">
    <cfRule type="notContainsBlanks" dxfId="279" priority="86">
      <formula>LEN(TRIM(N67))&gt;0</formula>
    </cfRule>
  </conditionalFormatting>
  <conditionalFormatting sqref="N68:O68">
    <cfRule type="notContainsBlanks" dxfId="278" priority="85">
      <formula>LEN(TRIM(N68))&gt;0</formula>
    </cfRule>
  </conditionalFormatting>
  <conditionalFormatting sqref="N69:O69">
    <cfRule type="notContainsBlanks" dxfId="277" priority="84">
      <formula>LEN(TRIM(N69))&gt;0</formula>
    </cfRule>
  </conditionalFormatting>
  <conditionalFormatting sqref="N70:O70">
    <cfRule type="notContainsBlanks" dxfId="276" priority="83">
      <formula>LEN(TRIM(N70))&gt;0</formula>
    </cfRule>
  </conditionalFormatting>
  <conditionalFormatting sqref="N71:O71">
    <cfRule type="notContainsBlanks" dxfId="275" priority="82">
      <formula>LEN(TRIM(N71))&gt;0</formula>
    </cfRule>
  </conditionalFormatting>
  <conditionalFormatting sqref="N76:O76">
    <cfRule type="notContainsBlanks" dxfId="274" priority="81">
      <formula>LEN(TRIM(N76))&gt;0</formula>
    </cfRule>
  </conditionalFormatting>
  <conditionalFormatting sqref="N66:O66">
    <cfRule type="notContainsBlanks" dxfId="273" priority="80">
      <formula>LEN(TRIM(N66))&gt;0</formula>
    </cfRule>
  </conditionalFormatting>
  <conditionalFormatting sqref="N77:O77">
    <cfRule type="notContainsBlanks" dxfId="272" priority="79">
      <formula>LEN(TRIM(N77))&gt;0</formula>
    </cfRule>
  </conditionalFormatting>
  <conditionalFormatting sqref="N78:O78">
    <cfRule type="notContainsBlanks" dxfId="271" priority="78">
      <formula>LEN(TRIM(N78))&gt;0</formula>
    </cfRule>
  </conditionalFormatting>
  <conditionalFormatting sqref="N85:O85">
    <cfRule type="notContainsBlanks" dxfId="270" priority="77">
      <formula>LEN(TRIM(N85))&gt;0</formula>
    </cfRule>
  </conditionalFormatting>
  <conditionalFormatting sqref="N83:O83">
    <cfRule type="notContainsBlanks" dxfId="269" priority="76">
      <formula>LEN(TRIM(N83))&gt;0</formula>
    </cfRule>
  </conditionalFormatting>
  <conditionalFormatting sqref="N84:O84">
    <cfRule type="notContainsBlanks" dxfId="268" priority="75">
      <formula>LEN(TRIM(N84))&gt;0</formula>
    </cfRule>
  </conditionalFormatting>
  <conditionalFormatting sqref="N87:O87">
    <cfRule type="notContainsBlanks" dxfId="267" priority="74">
      <formula>LEN(TRIM(N87))&gt;0</formula>
    </cfRule>
  </conditionalFormatting>
  <conditionalFormatting sqref="N88:O88">
    <cfRule type="notContainsBlanks" dxfId="266" priority="73">
      <formula>LEN(TRIM(N88))&gt;0</formula>
    </cfRule>
  </conditionalFormatting>
  <conditionalFormatting sqref="N82:O82">
    <cfRule type="notContainsBlanks" dxfId="265" priority="72">
      <formula>LEN(TRIM(N82))&gt;0</formula>
    </cfRule>
  </conditionalFormatting>
  <conditionalFormatting sqref="N86:O86">
    <cfRule type="notContainsBlanks" dxfId="264" priority="71">
      <formula>LEN(TRIM(N86))&gt;0</formula>
    </cfRule>
  </conditionalFormatting>
  <conditionalFormatting sqref="N93:O93">
    <cfRule type="notContainsBlanks" dxfId="263" priority="70">
      <formula>LEN(TRIM(N93))&gt;0</formula>
    </cfRule>
  </conditionalFormatting>
  <conditionalFormatting sqref="L15:M15 L55:M56 L37:M37">
    <cfRule type="notContainsBlanks" dxfId="262" priority="69">
      <formula>LEN(TRIM(L15))&gt;0</formula>
    </cfRule>
  </conditionalFormatting>
  <conditionalFormatting sqref="L65:M65">
    <cfRule type="notContainsBlanks" dxfId="261" priority="68">
      <formula>LEN(TRIM(L65))&gt;0</formula>
    </cfRule>
  </conditionalFormatting>
  <conditionalFormatting sqref="L23:M23">
    <cfRule type="notContainsBlanks" dxfId="260" priority="65">
      <formula>LEN(TRIM(L23))&gt;0</formula>
    </cfRule>
  </conditionalFormatting>
  <conditionalFormatting sqref="L57:M57">
    <cfRule type="notContainsBlanks" dxfId="259" priority="67">
      <formula>LEN(TRIM(L57))&gt;0</formula>
    </cfRule>
  </conditionalFormatting>
  <conditionalFormatting sqref="L45:M45">
    <cfRule type="notContainsBlanks" dxfId="258" priority="66">
      <formula>LEN(TRIM(L45))&gt;0</formula>
    </cfRule>
  </conditionalFormatting>
  <conditionalFormatting sqref="L16:M16">
    <cfRule type="notContainsBlanks" dxfId="257" priority="64">
      <formula>LEN(TRIM(L16))&gt;0</formula>
    </cfRule>
  </conditionalFormatting>
  <conditionalFormatting sqref="L51:M51">
    <cfRule type="notContainsBlanks" dxfId="256" priority="62">
      <formula>LEN(TRIM(L51))&gt;0</formula>
    </cfRule>
  </conditionalFormatting>
  <conditionalFormatting sqref="L49:M49">
    <cfRule type="notContainsBlanks" dxfId="255" priority="63">
      <formula>LEN(TRIM(L49))&gt;0</formula>
    </cfRule>
  </conditionalFormatting>
  <conditionalFormatting sqref="L73:M75 L78:M78">
    <cfRule type="notContainsBlanks" dxfId="254" priority="61">
      <formula>LEN(TRIM(L73))&gt;0</formula>
    </cfRule>
  </conditionalFormatting>
  <conditionalFormatting sqref="L8:M9">
    <cfRule type="notContainsBlanks" dxfId="253" priority="60">
      <formula>LEN(TRIM(L8))&gt;0</formula>
    </cfRule>
  </conditionalFormatting>
  <conditionalFormatting sqref="L10:M12">
    <cfRule type="notContainsBlanks" dxfId="252" priority="59">
      <formula>LEN(TRIM(L10))&gt;0</formula>
    </cfRule>
  </conditionalFormatting>
  <conditionalFormatting sqref="L13:M14">
    <cfRule type="notContainsBlanks" dxfId="251" priority="58">
      <formula>LEN(TRIM(L13))&gt;0</formula>
    </cfRule>
  </conditionalFormatting>
  <conditionalFormatting sqref="L17:M17">
    <cfRule type="notContainsBlanks" dxfId="250" priority="57">
      <formula>LEN(TRIM(L17))&gt;0</formula>
    </cfRule>
  </conditionalFormatting>
  <conditionalFormatting sqref="L18:M18">
    <cfRule type="notContainsBlanks" dxfId="249" priority="56">
      <formula>LEN(TRIM(L18))&gt;0</formula>
    </cfRule>
  </conditionalFormatting>
  <conditionalFormatting sqref="L19:M19">
    <cfRule type="notContainsBlanks" dxfId="248" priority="55">
      <formula>LEN(TRIM(L19))&gt;0</formula>
    </cfRule>
  </conditionalFormatting>
  <conditionalFormatting sqref="L20:M20">
    <cfRule type="notContainsBlanks" dxfId="247" priority="54">
      <formula>LEN(TRIM(L20))&gt;0</formula>
    </cfRule>
  </conditionalFormatting>
  <conditionalFormatting sqref="L21:M21">
    <cfRule type="notContainsBlanks" dxfId="246" priority="53">
      <formula>LEN(TRIM(L21))&gt;0</formula>
    </cfRule>
  </conditionalFormatting>
  <conditionalFormatting sqref="L22:M22">
    <cfRule type="notContainsBlanks" dxfId="245" priority="52">
      <formula>LEN(TRIM(L22))&gt;0</formula>
    </cfRule>
  </conditionalFormatting>
  <conditionalFormatting sqref="L24:M24">
    <cfRule type="notContainsBlanks" dxfId="244" priority="51">
      <formula>LEN(TRIM(L24))&gt;0</formula>
    </cfRule>
  </conditionalFormatting>
  <conditionalFormatting sqref="L25:M26">
    <cfRule type="notContainsBlanks" dxfId="243" priority="50">
      <formula>LEN(TRIM(L25))&gt;0</formula>
    </cfRule>
  </conditionalFormatting>
  <conditionalFormatting sqref="L27:M27 L29:M30">
    <cfRule type="notContainsBlanks" dxfId="242" priority="49">
      <formula>LEN(TRIM(L27))&gt;0</formula>
    </cfRule>
  </conditionalFormatting>
  <conditionalFormatting sqref="L28:M28">
    <cfRule type="notContainsBlanks" dxfId="241" priority="48">
      <formula>LEN(TRIM(L28))&gt;0</formula>
    </cfRule>
  </conditionalFormatting>
  <conditionalFormatting sqref="L31:M31">
    <cfRule type="notContainsBlanks" dxfId="240" priority="47">
      <formula>LEN(TRIM(L31))&gt;0</formula>
    </cfRule>
  </conditionalFormatting>
  <conditionalFormatting sqref="L38:M38">
    <cfRule type="notContainsBlanks" dxfId="239" priority="41">
      <formula>LEN(TRIM(L38))&gt;0</formula>
    </cfRule>
  </conditionalFormatting>
  <conditionalFormatting sqref="L32:M32">
    <cfRule type="notContainsBlanks" dxfId="238" priority="46">
      <formula>LEN(TRIM(L32))&gt;0</formula>
    </cfRule>
  </conditionalFormatting>
  <conditionalFormatting sqref="L33:M33">
    <cfRule type="notContainsBlanks" dxfId="237" priority="45">
      <formula>LEN(TRIM(L33))&gt;0</formula>
    </cfRule>
  </conditionalFormatting>
  <conditionalFormatting sqref="L34:M34">
    <cfRule type="notContainsBlanks" dxfId="236" priority="44">
      <formula>LEN(TRIM(L34))&gt;0</formula>
    </cfRule>
  </conditionalFormatting>
  <conditionalFormatting sqref="L35:M35">
    <cfRule type="notContainsBlanks" dxfId="235" priority="43">
      <formula>LEN(TRIM(L35))&gt;0</formula>
    </cfRule>
  </conditionalFormatting>
  <conditionalFormatting sqref="L36:M36">
    <cfRule type="notContainsBlanks" dxfId="234" priority="42">
      <formula>LEN(TRIM(L36))&gt;0</formula>
    </cfRule>
  </conditionalFormatting>
  <conditionalFormatting sqref="L39:M39">
    <cfRule type="notContainsBlanks" dxfId="233" priority="40">
      <formula>LEN(TRIM(L39))&gt;0</formula>
    </cfRule>
  </conditionalFormatting>
  <conditionalFormatting sqref="L40:M40">
    <cfRule type="notContainsBlanks" dxfId="232" priority="39">
      <formula>LEN(TRIM(L40))&gt;0</formula>
    </cfRule>
  </conditionalFormatting>
  <conditionalFormatting sqref="L41:M41">
    <cfRule type="notContainsBlanks" dxfId="231" priority="38">
      <formula>LEN(TRIM(L41))&gt;0</formula>
    </cfRule>
  </conditionalFormatting>
  <conditionalFormatting sqref="L42:M42">
    <cfRule type="notContainsBlanks" dxfId="230" priority="37">
      <formula>LEN(TRIM(L42))&gt;0</formula>
    </cfRule>
  </conditionalFormatting>
  <conditionalFormatting sqref="L43:M43">
    <cfRule type="notContainsBlanks" dxfId="229" priority="36">
      <formula>LEN(TRIM(L43))&gt;0</formula>
    </cfRule>
  </conditionalFormatting>
  <conditionalFormatting sqref="L44:M44">
    <cfRule type="notContainsBlanks" dxfId="228" priority="35">
      <formula>LEN(TRIM(L44))&gt;0</formula>
    </cfRule>
  </conditionalFormatting>
  <conditionalFormatting sqref="L46:M46">
    <cfRule type="notContainsBlanks" dxfId="227" priority="34">
      <formula>LEN(TRIM(L46))&gt;0</formula>
    </cfRule>
  </conditionalFormatting>
  <conditionalFormatting sqref="L47:M47">
    <cfRule type="notContainsBlanks" dxfId="226" priority="33">
      <formula>LEN(TRIM(L47))&gt;0</formula>
    </cfRule>
  </conditionalFormatting>
  <conditionalFormatting sqref="L48:M48">
    <cfRule type="notContainsBlanks" dxfId="225" priority="32">
      <formula>LEN(TRIM(L48))&gt;0</formula>
    </cfRule>
  </conditionalFormatting>
  <conditionalFormatting sqref="L50:M50">
    <cfRule type="notContainsBlanks" dxfId="224" priority="31">
      <formula>LEN(TRIM(L50))&gt;0</formula>
    </cfRule>
  </conditionalFormatting>
  <conditionalFormatting sqref="L52:M52">
    <cfRule type="notContainsBlanks" dxfId="223" priority="30">
      <formula>LEN(TRIM(L52))&gt;0</formula>
    </cfRule>
  </conditionalFormatting>
  <conditionalFormatting sqref="L53:M53">
    <cfRule type="notContainsBlanks" dxfId="222" priority="29">
      <formula>LEN(TRIM(L53))&gt;0</formula>
    </cfRule>
  </conditionalFormatting>
  <conditionalFormatting sqref="L54:M54">
    <cfRule type="notContainsBlanks" dxfId="221" priority="28">
      <formula>LEN(TRIM(L54))&gt;0</formula>
    </cfRule>
  </conditionalFormatting>
  <conditionalFormatting sqref="L58:M58">
    <cfRule type="notContainsBlanks" dxfId="220" priority="27">
      <formula>LEN(TRIM(L58))&gt;0</formula>
    </cfRule>
  </conditionalFormatting>
  <conditionalFormatting sqref="L59:M59">
    <cfRule type="notContainsBlanks" dxfId="219" priority="26">
      <formula>LEN(TRIM(L59))&gt;0</formula>
    </cfRule>
  </conditionalFormatting>
  <conditionalFormatting sqref="L60:M60">
    <cfRule type="notContainsBlanks" dxfId="218" priority="25">
      <formula>LEN(TRIM(L60))&gt;0</formula>
    </cfRule>
  </conditionalFormatting>
  <conditionalFormatting sqref="L62:M62">
    <cfRule type="notContainsBlanks" dxfId="217" priority="24">
      <formula>LEN(TRIM(L62))&gt;0</formula>
    </cfRule>
  </conditionalFormatting>
  <conditionalFormatting sqref="L61:M61">
    <cfRule type="notContainsBlanks" dxfId="216" priority="23">
      <formula>LEN(TRIM(L61))&gt;0</formula>
    </cfRule>
  </conditionalFormatting>
  <conditionalFormatting sqref="L64:M64">
    <cfRule type="notContainsBlanks" dxfId="215" priority="22">
      <formula>LEN(TRIM(L64))&gt;0</formula>
    </cfRule>
  </conditionalFormatting>
  <conditionalFormatting sqref="L63:M63">
    <cfRule type="notContainsBlanks" dxfId="214" priority="21">
      <formula>LEN(TRIM(L63))&gt;0</formula>
    </cfRule>
  </conditionalFormatting>
  <conditionalFormatting sqref="L67:M67">
    <cfRule type="notContainsBlanks" dxfId="213" priority="20">
      <formula>LEN(TRIM(L67))&gt;0</formula>
    </cfRule>
  </conditionalFormatting>
  <conditionalFormatting sqref="L68:M68">
    <cfRule type="notContainsBlanks" dxfId="212" priority="19">
      <formula>LEN(TRIM(L68))&gt;0</formula>
    </cfRule>
  </conditionalFormatting>
  <conditionalFormatting sqref="L69:M69">
    <cfRule type="notContainsBlanks" dxfId="211" priority="18">
      <formula>LEN(TRIM(L69))&gt;0</formula>
    </cfRule>
  </conditionalFormatting>
  <conditionalFormatting sqref="L70:M70">
    <cfRule type="notContainsBlanks" dxfId="210" priority="17">
      <formula>LEN(TRIM(L70))&gt;0</formula>
    </cfRule>
  </conditionalFormatting>
  <conditionalFormatting sqref="L71:M71">
    <cfRule type="notContainsBlanks" dxfId="209" priority="16">
      <formula>LEN(TRIM(L71))&gt;0</formula>
    </cfRule>
  </conditionalFormatting>
  <conditionalFormatting sqref="L76:M76">
    <cfRule type="notContainsBlanks" dxfId="208" priority="15">
      <formula>LEN(TRIM(L76))&gt;0</formula>
    </cfRule>
  </conditionalFormatting>
  <conditionalFormatting sqref="L66:M66">
    <cfRule type="notContainsBlanks" dxfId="207" priority="14">
      <formula>LEN(TRIM(L66))&gt;0</formula>
    </cfRule>
  </conditionalFormatting>
  <conditionalFormatting sqref="L77:M77">
    <cfRule type="notContainsBlanks" dxfId="206" priority="13">
      <formula>LEN(TRIM(L77))&gt;0</formula>
    </cfRule>
  </conditionalFormatting>
  <conditionalFormatting sqref="P10:P24">
    <cfRule type="colorScale" priority="1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26:P46">
    <cfRule type="colorScale" priority="1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48:P56">
    <cfRule type="colorScale" priority="1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58">
    <cfRule type="colorScale" priority="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0:P66">
    <cfRule type="colorScale" priority="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8:P73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5:P79">
    <cfRule type="colorScale" priority="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3">
    <cfRule type="colorScale" priority="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72:K72">
    <cfRule type="notContainsBlanks" dxfId="205" priority="4">
      <formula>LEN(TRIM(I72))&gt;0</formula>
    </cfRule>
  </conditionalFormatting>
  <conditionalFormatting sqref="H72">
    <cfRule type="notContainsBlanks" dxfId="204" priority="3">
      <formula>LEN(TRIM(H72))&gt;0</formula>
    </cfRule>
  </conditionalFormatting>
  <conditionalFormatting sqref="N72:O72">
    <cfRule type="notContainsBlanks" dxfId="203" priority="2">
      <formula>LEN(TRIM(N72))&gt;0</formula>
    </cfRule>
  </conditionalFormatting>
  <conditionalFormatting sqref="L72:M72">
    <cfRule type="notContainsBlanks" dxfId="202" priority="1">
      <formula>LEN(TRIM(L72))&gt;0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C1149"/>
  <sheetViews>
    <sheetView tabSelected="1" topLeftCell="C2" workbookViewId="0">
      <pane xSplit="4" ySplit="33" topLeftCell="H97" activePane="bottomRight" state="frozen"/>
      <selection activeCell="C2" sqref="C2"/>
      <selection pane="topRight" activeCell="G2" sqref="G2"/>
      <selection pane="bottomLeft" activeCell="C35" sqref="C35"/>
      <selection pane="bottomRight" activeCell="W100" sqref="W100"/>
    </sheetView>
  </sheetViews>
  <sheetFormatPr defaultColWidth="14.44140625" defaultRowHeight="15" customHeight="1"/>
  <cols>
    <col min="1" max="1" width="5" style="375" customWidth="1"/>
    <col min="2" max="2" width="11.88671875" customWidth="1"/>
    <col min="3" max="3" width="20.77734375" customWidth="1"/>
    <col min="4" max="4" width="10.21875" hidden="1" customWidth="1"/>
    <col min="5" max="5" width="10.44140625" hidden="1" customWidth="1"/>
    <col min="6" max="6" width="34.77734375" customWidth="1"/>
    <col min="7" max="7" width="7.44140625" style="375" customWidth="1"/>
    <col min="8" max="15" width="5.21875" customWidth="1"/>
    <col min="16" max="16" width="9.33203125" customWidth="1"/>
    <col min="17" max="17" width="2.44140625" hidden="1" customWidth="1"/>
    <col min="18" max="20" width="16.21875" style="1985" hidden="1" customWidth="1"/>
    <col min="21" max="21" width="2.21875" customWidth="1"/>
    <col min="22" max="25" width="38" customWidth="1"/>
    <col min="26" max="26" width="2.77734375" customWidth="1"/>
    <col min="27" max="28" width="14.44140625" customWidth="1"/>
  </cols>
  <sheetData>
    <row r="1" spans="1:28" ht="15" customHeight="1" thickBot="1">
      <c r="B1" s="376" t="s">
        <v>1219</v>
      </c>
    </row>
    <row r="2" spans="1:28" ht="15" customHeight="1" thickBot="1">
      <c r="M2" s="377"/>
      <c r="N2" s="378"/>
      <c r="O2" s="1986" t="s">
        <v>31</v>
      </c>
      <c r="P2" s="1987">
        <f>AVERAGE(P6:P159)</f>
        <v>0.13235294117647059</v>
      </c>
    </row>
    <row r="3" spans="1:28" ht="15" customHeight="1" thickBot="1">
      <c r="B3" t="s">
        <v>63</v>
      </c>
      <c r="E3" s="379" t="s">
        <v>17</v>
      </c>
      <c r="F3" s="380"/>
      <c r="G3" s="1180"/>
      <c r="H3" s="2363" t="s">
        <v>18</v>
      </c>
      <c r="I3" s="2364"/>
      <c r="J3" s="2364"/>
      <c r="K3" s="2365"/>
      <c r="L3" s="2363" t="s">
        <v>18</v>
      </c>
      <c r="M3" s="2818"/>
      <c r="N3" s="2818"/>
      <c r="O3" s="2819"/>
      <c r="P3" s="1190"/>
      <c r="R3" s="2369" t="s">
        <v>64</v>
      </c>
      <c r="S3" s="2370"/>
      <c r="T3" s="2371"/>
      <c r="U3" s="383"/>
      <c r="V3" s="384"/>
      <c r="W3" s="385"/>
      <c r="X3" s="384"/>
      <c r="Y3" s="385"/>
      <c r="Z3" s="386"/>
      <c r="AA3" s="384"/>
      <c r="AB3" s="385"/>
    </row>
    <row r="4" spans="1:28" ht="15" customHeight="1" thickBot="1">
      <c r="G4" s="1988"/>
      <c r="H4" s="2384" t="s">
        <v>32</v>
      </c>
      <c r="I4" s="2384"/>
      <c r="J4" s="2384"/>
      <c r="K4" s="2384"/>
      <c r="L4" s="2384" t="s">
        <v>33</v>
      </c>
      <c r="M4" s="2384"/>
      <c r="N4" s="2384"/>
      <c r="O4" s="2384"/>
      <c r="P4" s="1184" t="s">
        <v>34</v>
      </c>
      <c r="R4" s="2386" t="s">
        <v>13</v>
      </c>
      <c r="S4" s="2386" t="s">
        <v>19</v>
      </c>
      <c r="T4" s="2386" t="s">
        <v>30</v>
      </c>
      <c r="U4" s="383"/>
      <c r="V4" s="2400" t="s">
        <v>604</v>
      </c>
      <c r="W4" s="2401"/>
      <c r="X4" s="2401"/>
      <c r="Y4" s="2402"/>
      <c r="Z4" s="1186"/>
      <c r="AA4" s="2419" t="s">
        <v>20</v>
      </c>
      <c r="AB4" s="2420"/>
    </row>
    <row r="5" spans="1:28" ht="35.25" customHeight="1">
      <c r="A5" s="1989" t="s">
        <v>65</v>
      </c>
      <c r="B5" s="1990" t="s">
        <v>66</v>
      </c>
      <c r="C5" s="1991" t="s">
        <v>67</v>
      </c>
      <c r="D5" s="1992" t="s">
        <v>68</v>
      </c>
      <c r="E5" s="1993" t="s">
        <v>69</v>
      </c>
      <c r="F5" s="1185" t="s">
        <v>585</v>
      </c>
      <c r="G5" s="1994" t="s">
        <v>70</v>
      </c>
      <c r="H5" s="391" t="s">
        <v>10</v>
      </c>
      <c r="I5" s="391" t="s">
        <v>21</v>
      </c>
      <c r="J5" s="391" t="s">
        <v>22</v>
      </c>
      <c r="K5" s="391" t="s">
        <v>23</v>
      </c>
      <c r="L5" s="391" t="s">
        <v>10</v>
      </c>
      <c r="M5" s="391" t="s">
        <v>21</v>
      </c>
      <c r="N5" s="391" t="s">
        <v>22</v>
      </c>
      <c r="O5" s="391" t="s">
        <v>23</v>
      </c>
      <c r="P5" s="393" t="s">
        <v>71</v>
      </c>
      <c r="R5" s="2387"/>
      <c r="S5" s="2387"/>
      <c r="T5" s="2387"/>
      <c r="U5" s="394"/>
      <c r="V5" s="395" t="s">
        <v>35</v>
      </c>
      <c r="W5" s="396" t="s">
        <v>36</v>
      </c>
      <c r="X5" s="396" t="s">
        <v>37</v>
      </c>
      <c r="Y5" s="397" t="s">
        <v>38</v>
      </c>
      <c r="Z5" s="398"/>
      <c r="AA5" s="63" t="s">
        <v>2</v>
      </c>
      <c r="AB5" s="64" t="s">
        <v>24</v>
      </c>
    </row>
    <row r="6" spans="1:28" ht="27.75" hidden="1" customHeight="1">
      <c r="A6" s="2372" t="s">
        <v>72</v>
      </c>
      <c r="B6" s="2421" t="s">
        <v>73</v>
      </c>
      <c r="C6" s="2423" t="s">
        <v>74</v>
      </c>
      <c r="D6" s="2426">
        <v>0.87</v>
      </c>
      <c r="E6" s="2429" t="s">
        <v>75</v>
      </c>
      <c r="F6" s="380"/>
      <c r="G6" s="399"/>
      <c r="H6" s="1193"/>
      <c r="I6" s="1193"/>
      <c r="J6" s="1193"/>
      <c r="K6" s="1193"/>
      <c r="L6" s="163"/>
      <c r="M6" s="163"/>
      <c r="N6" s="163"/>
      <c r="O6" s="163"/>
      <c r="P6" s="65"/>
      <c r="R6" s="1995"/>
      <c r="S6" s="1996"/>
      <c r="T6" s="455"/>
      <c r="V6" s="188"/>
      <c r="W6" s="401"/>
      <c r="X6" s="401"/>
      <c r="Y6" s="189"/>
      <c r="AA6" s="188"/>
      <c r="AB6" s="189"/>
    </row>
    <row r="7" spans="1:28" ht="27.75" hidden="1" customHeight="1">
      <c r="A7" s="2372"/>
      <c r="B7" s="2422"/>
      <c r="C7" s="2423"/>
      <c r="D7" s="2427"/>
      <c r="E7" s="2395"/>
      <c r="F7" s="380"/>
      <c r="G7" s="399"/>
      <c r="H7" s="1193"/>
      <c r="I7" s="1193"/>
      <c r="J7" s="1193"/>
      <c r="K7" s="1193"/>
      <c r="L7" s="163"/>
      <c r="M7" s="163"/>
      <c r="N7" s="163"/>
      <c r="O7" s="163"/>
      <c r="P7" s="65"/>
      <c r="R7" s="933"/>
      <c r="S7" s="112"/>
      <c r="T7" s="1997"/>
      <c r="V7" s="190"/>
      <c r="W7" s="26"/>
      <c r="X7" s="26"/>
      <c r="Y7" s="191"/>
      <c r="AA7" s="190"/>
      <c r="AB7" s="191"/>
    </row>
    <row r="8" spans="1:28" ht="27.75" hidden="1" customHeight="1">
      <c r="A8" s="2372"/>
      <c r="B8" s="2422"/>
      <c r="C8" s="2423"/>
      <c r="D8" s="2427"/>
      <c r="E8" s="2395"/>
      <c r="F8" s="380"/>
      <c r="G8" s="399"/>
      <c r="H8" s="1193"/>
      <c r="I8" s="1193"/>
      <c r="J8" s="1193"/>
      <c r="K8" s="1193"/>
      <c r="L8" s="163"/>
      <c r="M8" s="163"/>
      <c r="N8" s="163"/>
      <c r="O8" s="163"/>
      <c r="P8" s="65"/>
      <c r="R8" s="933"/>
      <c r="S8" s="112"/>
      <c r="T8" s="1997"/>
      <c r="V8" s="190"/>
      <c r="W8" s="26"/>
      <c r="X8" s="26"/>
      <c r="Y8" s="191"/>
      <c r="AA8" s="190"/>
      <c r="AB8" s="191"/>
    </row>
    <row r="9" spans="1:28" ht="27.75" hidden="1" customHeight="1" thickBot="1">
      <c r="A9" s="2372"/>
      <c r="B9" s="2422"/>
      <c r="C9" s="2425"/>
      <c r="D9" s="2428"/>
      <c r="E9" s="2413"/>
      <c r="F9" s="417"/>
      <c r="G9" s="411"/>
      <c r="H9" s="350"/>
      <c r="I9" s="350"/>
      <c r="J9" s="350"/>
      <c r="K9" s="350"/>
      <c r="L9" s="164"/>
      <c r="M9" s="164"/>
      <c r="N9" s="164"/>
      <c r="O9" s="164"/>
      <c r="P9" s="65"/>
      <c r="R9" s="933"/>
      <c r="S9" s="112"/>
      <c r="T9" s="1997"/>
      <c r="V9" s="190"/>
      <c r="W9" s="26"/>
      <c r="X9" s="26"/>
      <c r="Y9" s="191"/>
      <c r="AA9" s="190"/>
      <c r="AB9" s="191"/>
    </row>
    <row r="10" spans="1:28" ht="27.75" hidden="1" customHeight="1">
      <c r="A10" s="2372"/>
      <c r="B10" s="2422"/>
      <c r="C10" s="2406" t="s">
        <v>76</v>
      </c>
      <c r="D10" s="2409">
        <v>0.63</v>
      </c>
      <c r="E10" s="2416" t="s">
        <v>77</v>
      </c>
      <c r="F10" s="416"/>
      <c r="G10" s="407"/>
      <c r="H10" s="351"/>
      <c r="I10" s="351"/>
      <c r="J10" s="351"/>
      <c r="K10" s="351"/>
      <c r="L10" s="165"/>
      <c r="M10" s="165"/>
      <c r="N10" s="165"/>
      <c r="O10" s="165"/>
      <c r="P10" s="65"/>
      <c r="R10" s="933"/>
      <c r="S10" s="112"/>
      <c r="T10" s="1997"/>
      <c r="V10" s="190"/>
      <c r="W10" s="26"/>
      <c r="X10" s="26"/>
      <c r="Y10" s="191"/>
      <c r="AA10" s="190"/>
      <c r="AB10" s="191"/>
    </row>
    <row r="11" spans="1:28" ht="27.75" hidden="1" customHeight="1">
      <c r="A11" s="2372"/>
      <c r="B11" s="2422"/>
      <c r="C11" s="2430"/>
      <c r="D11" s="2410"/>
      <c r="E11" s="2417"/>
      <c r="F11" s="380"/>
      <c r="G11" s="399"/>
      <c r="H11" s="1193"/>
      <c r="I11" s="1193"/>
      <c r="J11" s="1193"/>
      <c r="K11" s="1193"/>
      <c r="L11" s="163"/>
      <c r="M11" s="163"/>
      <c r="N11" s="163"/>
      <c r="O11" s="163"/>
      <c r="P11" s="65"/>
      <c r="R11" s="933"/>
      <c r="S11" s="112"/>
      <c r="T11" s="1997"/>
      <c r="V11" s="190"/>
      <c r="W11" s="26"/>
      <c r="X11" s="26"/>
      <c r="Y11" s="191"/>
      <c r="AA11" s="190"/>
      <c r="AB11" s="191"/>
    </row>
    <row r="12" spans="1:28" ht="27.75" hidden="1" customHeight="1">
      <c r="A12" s="2372"/>
      <c r="B12" s="2422"/>
      <c r="C12" s="2430"/>
      <c r="D12" s="2410"/>
      <c r="E12" s="2417"/>
      <c r="F12" s="380"/>
      <c r="G12" s="399"/>
      <c r="H12" s="1193"/>
      <c r="I12" s="1193"/>
      <c r="J12" s="1193"/>
      <c r="K12" s="1193"/>
      <c r="L12" s="163"/>
      <c r="M12" s="163"/>
      <c r="N12" s="163"/>
      <c r="O12" s="163"/>
      <c r="P12" s="65"/>
      <c r="R12" s="933"/>
      <c r="S12" s="112"/>
      <c r="T12" s="1997"/>
      <c r="V12" s="190"/>
      <c r="W12" s="26"/>
      <c r="X12" s="26"/>
      <c r="Y12" s="191"/>
      <c r="AA12" s="190"/>
      <c r="AB12" s="191"/>
    </row>
    <row r="13" spans="1:28" ht="32.25" hidden="1" customHeight="1" thickBot="1">
      <c r="A13" s="2373"/>
      <c r="B13" s="2527"/>
      <c r="C13" s="2529"/>
      <c r="D13" s="2411"/>
      <c r="E13" s="2418"/>
      <c r="F13" s="417"/>
      <c r="G13" s="411"/>
      <c r="H13" s="350"/>
      <c r="I13" s="350"/>
      <c r="J13" s="350"/>
      <c r="K13" s="350"/>
      <c r="L13" s="164"/>
      <c r="M13" s="164"/>
      <c r="N13" s="164"/>
      <c r="O13" s="164"/>
      <c r="P13" s="65"/>
      <c r="R13" s="933"/>
      <c r="S13" s="112"/>
      <c r="T13" s="1997"/>
      <c r="V13" s="190"/>
      <c r="W13" s="26"/>
      <c r="X13" s="26"/>
      <c r="Y13" s="191"/>
      <c r="AA13" s="190"/>
      <c r="AB13" s="191"/>
    </row>
    <row r="14" spans="1:28" ht="32.25" hidden="1" customHeight="1">
      <c r="A14" s="2373"/>
      <c r="B14" s="2433" t="s">
        <v>78</v>
      </c>
      <c r="C14" s="3238" t="s">
        <v>79</v>
      </c>
      <c r="D14" s="2409">
        <v>0.44</v>
      </c>
      <c r="E14" s="2416" t="s">
        <v>80</v>
      </c>
      <c r="F14" s="416"/>
      <c r="G14" s="407"/>
      <c r="H14" s="351"/>
      <c r="I14" s="351"/>
      <c r="J14" s="351"/>
      <c r="K14" s="351"/>
      <c r="L14" s="165"/>
      <c r="M14" s="165"/>
      <c r="N14" s="165"/>
      <c r="O14" s="165"/>
      <c r="P14" s="65"/>
      <c r="R14" s="933"/>
      <c r="S14" s="112"/>
      <c r="T14" s="1997"/>
      <c r="V14" s="190"/>
      <c r="W14" s="26"/>
      <c r="X14" s="26"/>
      <c r="Y14" s="191"/>
      <c r="AA14" s="190"/>
      <c r="AB14" s="191"/>
    </row>
    <row r="15" spans="1:28" ht="32.25" hidden="1" customHeight="1">
      <c r="A15" s="2373"/>
      <c r="B15" s="2434"/>
      <c r="C15" s="2407"/>
      <c r="D15" s="2410"/>
      <c r="E15" s="2417"/>
      <c r="F15" s="380"/>
      <c r="G15" s="399"/>
      <c r="H15" s="1193"/>
      <c r="I15" s="1193"/>
      <c r="J15" s="1193"/>
      <c r="K15" s="1193"/>
      <c r="L15" s="163"/>
      <c r="M15" s="163"/>
      <c r="N15" s="163"/>
      <c r="O15" s="163"/>
      <c r="P15" s="65"/>
      <c r="R15" s="933"/>
      <c r="S15" s="112"/>
      <c r="T15" s="1997"/>
      <c r="V15" s="190"/>
      <c r="W15" s="26"/>
      <c r="X15" s="26"/>
      <c r="Y15" s="191"/>
      <c r="AA15" s="190"/>
      <c r="AB15" s="191"/>
    </row>
    <row r="16" spans="1:28" ht="32.25" hidden="1" customHeight="1">
      <c r="A16" s="2373"/>
      <c r="B16" s="2434"/>
      <c r="C16" s="2407"/>
      <c r="D16" s="2410"/>
      <c r="E16" s="2417"/>
      <c r="F16" s="380"/>
      <c r="G16" s="399"/>
      <c r="H16" s="1193"/>
      <c r="I16" s="1193"/>
      <c r="J16" s="1193"/>
      <c r="K16" s="1193"/>
      <c r="L16" s="163"/>
      <c r="M16" s="163"/>
      <c r="N16" s="163"/>
      <c r="O16" s="163"/>
      <c r="P16" s="65"/>
      <c r="R16" s="933"/>
      <c r="S16" s="112"/>
      <c r="T16" s="1997"/>
      <c r="V16" s="190"/>
      <c r="W16" s="26"/>
      <c r="X16" s="26"/>
      <c r="Y16" s="191"/>
      <c r="AA16" s="190"/>
      <c r="AB16" s="191"/>
    </row>
    <row r="17" spans="1:28" ht="33.75" hidden="1" customHeight="1" thickBot="1">
      <c r="A17" s="2373"/>
      <c r="B17" s="2434"/>
      <c r="C17" s="2408"/>
      <c r="D17" s="2411"/>
      <c r="E17" s="2418"/>
      <c r="F17" s="417"/>
      <c r="G17" s="411"/>
      <c r="H17" s="350"/>
      <c r="I17" s="350"/>
      <c r="J17" s="350"/>
      <c r="K17" s="350"/>
      <c r="L17" s="164"/>
      <c r="M17" s="164"/>
      <c r="N17" s="164"/>
      <c r="O17" s="164"/>
      <c r="P17" s="65"/>
      <c r="R17" s="933"/>
      <c r="S17" s="112"/>
      <c r="T17" s="1997"/>
      <c r="V17" s="190"/>
      <c r="W17" s="26"/>
      <c r="X17" s="26"/>
      <c r="Y17" s="191"/>
      <c r="AA17" s="190"/>
      <c r="AB17" s="191"/>
    </row>
    <row r="18" spans="1:28" ht="33.75" hidden="1" customHeight="1">
      <c r="A18" s="2373"/>
      <c r="B18" s="2434"/>
      <c r="C18" s="2414" t="s">
        <v>81</v>
      </c>
      <c r="D18" s="2409"/>
      <c r="E18" s="2416"/>
      <c r="F18" s="416"/>
      <c r="G18" s="407"/>
      <c r="H18" s="351"/>
      <c r="I18" s="351"/>
      <c r="J18" s="351"/>
      <c r="K18" s="351"/>
      <c r="L18" s="165"/>
      <c r="M18" s="165"/>
      <c r="N18" s="165"/>
      <c r="O18" s="165"/>
      <c r="P18" s="65"/>
      <c r="R18" s="933"/>
      <c r="S18" s="112"/>
      <c r="T18" s="1997"/>
      <c r="V18" s="190"/>
      <c r="W18" s="26"/>
      <c r="X18" s="26"/>
      <c r="Y18" s="191"/>
      <c r="AA18" s="190"/>
      <c r="AB18" s="191"/>
    </row>
    <row r="19" spans="1:28" ht="33.75" hidden="1" customHeight="1">
      <c r="A19" s="2373"/>
      <c r="B19" s="2434"/>
      <c r="C19" s="2391"/>
      <c r="D19" s="2410"/>
      <c r="E19" s="2417"/>
      <c r="F19" s="380"/>
      <c r="G19" s="399"/>
      <c r="H19" s="1193"/>
      <c r="I19" s="1193"/>
      <c r="J19" s="1193"/>
      <c r="K19" s="1193"/>
      <c r="L19" s="163"/>
      <c r="M19" s="163"/>
      <c r="N19" s="163"/>
      <c r="O19" s="163"/>
      <c r="P19" s="65"/>
      <c r="R19" s="933"/>
      <c r="S19" s="112"/>
      <c r="T19" s="1997"/>
      <c r="V19" s="190"/>
      <c r="W19" s="26"/>
      <c r="X19" s="26"/>
      <c r="Y19" s="191"/>
      <c r="AA19" s="190"/>
      <c r="AB19" s="191"/>
    </row>
    <row r="20" spans="1:28" ht="37.5" hidden="1" customHeight="1">
      <c r="A20" s="2373"/>
      <c r="B20" s="2434"/>
      <c r="C20" s="2391"/>
      <c r="D20" s="2410"/>
      <c r="E20" s="2417"/>
      <c r="F20" s="380"/>
      <c r="G20" s="399"/>
      <c r="H20" s="1193"/>
      <c r="I20" s="1193"/>
      <c r="J20" s="1193"/>
      <c r="K20" s="1193"/>
      <c r="L20" s="163"/>
      <c r="M20" s="163"/>
      <c r="N20" s="163"/>
      <c r="O20" s="163"/>
      <c r="P20" s="65"/>
      <c r="R20" s="933"/>
      <c r="S20" s="112"/>
      <c r="T20" s="1997"/>
      <c r="V20" s="190"/>
      <c r="W20" s="26"/>
      <c r="X20" s="26"/>
      <c r="Y20" s="191"/>
      <c r="AA20" s="190"/>
      <c r="AB20" s="191"/>
    </row>
    <row r="21" spans="1:28" ht="39" hidden="1" customHeight="1" thickBot="1">
      <c r="A21" s="2373"/>
      <c r="B21" s="2528"/>
      <c r="C21" s="2415"/>
      <c r="D21" s="2411"/>
      <c r="E21" s="2418"/>
      <c r="F21" s="417"/>
      <c r="G21" s="411"/>
      <c r="H21" s="350"/>
      <c r="I21" s="350"/>
      <c r="J21" s="350"/>
      <c r="K21" s="350"/>
      <c r="L21" s="164"/>
      <c r="M21" s="164"/>
      <c r="N21" s="164"/>
      <c r="O21" s="164"/>
      <c r="P21" s="65"/>
      <c r="R21" s="933"/>
      <c r="S21" s="112"/>
      <c r="T21" s="1997"/>
      <c r="V21" s="190"/>
      <c r="W21" s="26"/>
      <c r="X21" s="26"/>
      <c r="Y21" s="191"/>
      <c r="AA21" s="190"/>
      <c r="AB21" s="191"/>
    </row>
    <row r="22" spans="1:28" ht="32.25" hidden="1" customHeight="1">
      <c r="A22" s="2373"/>
      <c r="B22" s="2403" t="s">
        <v>128</v>
      </c>
      <c r="C22" s="2406" t="s">
        <v>82</v>
      </c>
      <c r="D22" s="2409">
        <v>0.92</v>
      </c>
      <c r="E22" s="2412" t="s">
        <v>75</v>
      </c>
      <c r="F22" s="416"/>
      <c r="G22" s="407"/>
      <c r="H22" s="351"/>
      <c r="I22" s="351"/>
      <c r="J22" s="351"/>
      <c r="K22" s="351"/>
      <c r="L22" s="165"/>
      <c r="M22" s="165"/>
      <c r="N22" s="165"/>
      <c r="O22" s="165"/>
      <c r="P22" s="65"/>
      <c r="R22" s="933"/>
      <c r="S22" s="112"/>
      <c r="T22" s="1997"/>
      <c r="V22" s="190"/>
      <c r="W22" s="26"/>
      <c r="X22" s="26"/>
      <c r="Y22" s="191"/>
      <c r="AA22" s="190"/>
      <c r="AB22" s="191"/>
    </row>
    <row r="23" spans="1:28" ht="32.25" hidden="1" customHeight="1">
      <c r="A23" s="2373"/>
      <c r="B23" s="2404"/>
      <c r="C23" s="2407"/>
      <c r="D23" s="2410"/>
      <c r="E23" s="2395"/>
      <c r="F23" s="380"/>
      <c r="G23" s="399"/>
      <c r="H23" s="1193"/>
      <c r="I23" s="1193"/>
      <c r="J23" s="1193"/>
      <c r="K23" s="1193"/>
      <c r="L23" s="163"/>
      <c r="M23" s="163"/>
      <c r="N23" s="163"/>
      <c r="O23" s="163"/>
      <c r="P23" s="65"/>
      <c r="R23" s="933"/>
      <c r="S23" s="112"/>
      <c r="T23" s="1997"/>
      <c r="V23" s="190"/>
      <c r="W23" s="26"/>
      <c r="X23" s="26"/>
      <c r="Y23" s="191"/>
      <c r="AA23" s="190"/>
      <c r="AB23" s="191"/>
    </row>
    <row r="24" spans="1:28" ht="32.25" hidden="1" customHeight="1">
      <c r="A24" s="2373"/>
      <c r="B24" s="2404"/>
      <c r="C24" s="2407"/>
      <c r="D24" s="2410"/>
      <c r="E24" s="2395"/>
      <c r="F24" s="380"/>
      <c r="G24" s="399"/>
      <c r="H24" s="1193"/>
      <c r="I24" s="1193"/>
      <c r="J24" s="1193"/>
      <c r="K24" s="1193"/>
      <c r="L24" s="163"/>
      <c r="M24" s="163"/>
      <c r="N24" s="163"/>
      <c r="O24" s="163"/>
      <c r="P24" s="65"/>
      <c r="R24" s="933"/>
      <c r="S24" s="112"/>
      <c r="T24" s="1997"/>
      <c r="V24" s="190"/>
      <c r="W24" s="26"/>
      <c r="X24" s="26"/>
      <c r="Y24" s="191"/>
      <c r="AA24" s="190"/>
      <c r="AB24" s="191"/>
    </row>
    <row r="25" spans="1:28" ht="32.25" hidden="1" customHeight="1" thickBot="1">
      <c r="A25" s="2373"/>
      <c r="B25" s="2404"/>
      <c r="C25" s="2408"/>
      <c r="D25" s="2411"/>
      <c r="E25" s="2413"/>
      <c r="F25" s="417"/>
      <c r="G25" s="411"/>
      <c r="H25" s="350"/>
      <c r="I25" s="350"/>
      <c r="J25" s="350"/>
      <c r="K25" s="350"/>
      <c r="L25" s="164"/>
      <c r="M25" s="164"/>
      <c r="N25" s="164"/>
      <c r="O25" s="164"/>
      <c r="P25" s="65"/>
      <c r="R25" s="933"/>
      <c r="S25" s="112"/>
      <c r="T25" s="1997"/>
      <c r="V25" s="190"/>
      <c r="W25" s="26"/>
      <c r="X25" s="26"/>
      <c r="Y25" s="191"/>
      <c r="AA25" s="190"/>
      <c r="AB25" s="191"/>
    </row>
    <row r="26" spans="1:28" ht="25.5" hidden="1" customHeight="1">
      <c r="A26" s="2373"/>
      <c r="B26" s="2404"/>
      <c r="C26" s="2414" t="s">
        <v>83</v>
      </c>
      <c r="D26" s="2409">
        <v>0.83</v>
      </c>
      <c r="E26" s="2416" t="s">
        <v>77</v>
      </c>
      <c r="F26" s="416"/>
      <c r="G26" s="407"/>
      <c r="H26" s="351"/>
      <c r="I26" s="351"/>
      <c r="J26" s="351"/>
      <c r="K26" s="351"/>
      <c r="L26" s="165"/>
      <c r="M26" s="165"/>
      <c r="N26" s="165"/>
      <c r="O26" s="165"/>
      <c r="P26" s="65"/>
      <c r="R26" s="933"/>
      <c r="S26" s="112"/>
      <c r="T26" s="1997"/>
      <c r="V26" s="190"/>
      <c r="W26" s="26"/>
      <c r="X26" s="26"/>
      <c r="Y26" s="191"/>
      <c r="AA26" s="190"/>
      <c r="AB26" s="191"/>
    </row>
    <row r="27" spans="1:28" ht="25.5" hidden="1" customHeight="1">
      <c r="A27" s="2373"/>
      <c r="B27" s="2404"/>
      <c r="C27" s="2391"/>
      <c r="D27" s="2410"/>
      <c r="E27" s="2417"/>
      <c r="F27" s="380"/>
      <c r="G27" s="399"/>
      <c r="H27" s="1193"/>
      <c r="I27" s="1193"/>
      <c r="J27" s="1193"/>
      <c r="K27" s="1193"/>
      <c r="L27" s="163"/>
      <c r="M27" s="163"/>
      <c r="N27" s="163"/>
      <c r="O27" s="163"/>
      <c r="P27" s="65"/>
      <c r="R27" s="933"/>
      <c r="S27" s="112"/>
      <c r="T27" s="1997"/>
      <c r="V27" s="190"/>
      <c r="W27" s="26"/>
      <c r="X27" s="26"/>
      <c r="Y27" s="191"/>
      <c r="AA27" s="190"/>
      <c r="AB27" s="191"/>
    </row>
    <row r="28" spans="1:28" ht="25.5" hidden="1" customHeight="1">
      <c r="A28" s="2373"/>
      <c r="B28" s="2404"/>
      <c r="C28" s="2391"/>
      <c r="D28" s="2410"/>
      <c r="E28" s="2417"/>
      <c r="F28" s="380"/>
      <c r="G28" s="399"/>
      <c r="H28" s="1193"/>
      <c r="I28" s="1193"/>
      <c r="J28" s="1193"/>
      <c r="K28" s="1193"/>
      <c r="L28" s="163"/>
      <c r="M28" s="163"/>
      <c r="N28" s="163"/>
      <c r="O28" s="163"/>
      <c r="P28" s="65"/>
      <c r="R28" s="933"/>
      <c r="S28" s="112"/>
      <c r="T28" s="1997"/>
      <c r="V28" s="190"/>
      <c r="W28" s="26"/>
      <c r="X28" s="26"/>
      <c r="Y28" s="191"/>
      <c r="AA28" s="190"/>
      <c r="AB28" s="191"/>
    </row>
    <row r="29" spans="1:28" ht="25.5" hidden="1" customHeight="1" thickBot="1">
      <c r="A29" s="2373"/>
      <c r="B29" s="2405"/>
      <c r="C29" s="2415"/>
      <c r="D29" s="2411"/>
      <c r="E29" s="2418"/>
      <c r="F29" s="417"/>
      <c r="G29" s="411"/>
      <c r="H29" s="350"/>
      <c r="I29" s="350"/>
      <c r="J29" s="350"/>
      <c r="K29" s="350"/>
      <c r="L29" s="164"/>
      <c r="M29" s="164"/>
      <c r="N29" s="164"/>
      <c r="O29" s="164"/>
      <c r="P29" s="65"/>
      <c r="R29" s="933"/>
      <c r="S29" s="112"/>
      <c r="T29" s="1997"/>
      <c r="V29" s="190"/>
      <c r="W29" s="26"/>
      <c r="X29" s="26"/>
      <c r="Y29" s="191"/>
      <c r="AA29" s="190"/>
      <c r="AB29" s="191"/>
    </row>
    <row r="30" spans="1:28" ht="30.75" hidden="1" customHeight="1">
      <c r="A30" s="2373"/>
      <c r="B30" s="2388" t="s">
        <v>84</v>
      </c>
      <c r="C30" s="2391" t="s">
        <v>85</v>
      </c>
      <c r="D30" s="2393">
        <v>0.84</v>
      </c>
      <c r="E30" s="2395" t="s">
        <v>75</v>
      </c>
      <c r="F30" s="412"/>
      <c r="G30" s="413"/>
      <c r="H30" s="351"/>
      <c r="I30" s="351"/>
      <c r="J30" s="351"/>
      <c r="K30" s="351"/>
      <c r="L30" s="165"/>
      <c r="M30" s="165"/>
      <c r="N30" s="165"/>
      <c r="O30" s="165"/>
      <c r="P30" s="65"/>
      <c r="R30" s="933"/>
      <c r="S30" s="112"/>
      <c r="T30" s="1997"/>
      <c r="V30" s="190"/>
      <c r="W30" s="26"/>
      <c r="X30" s="26"/>
      <c r="Y30" s="191"/>
      <c r="AA30" s="190"/>
      <c r="AB30" s="191"/>
    </row>
    <row r="31" spans="1:28" ht="28.5" hidden="1" customHeight="1">
      <c r="A31" s="2373"/>
      <c r="B31" s="2389"/>
      <c r="C31" s="2391"/>
      <c r="D31" s="2393"/>
      <c r="E31" s="2395"/>
      <c r="F31" s="380"/>
      <c r="G31" s="399"/>
      <c r="H31" s="1193"/>
      <c r="I31" s="1193"/>
      <c r="J31" s="1193"/>
      <c r="K31" s="1193"/>
      <c r="L31" s="163"/>
      <c r="M31" s="163"/>
      <c r="N31" s="163"/>
      <c r="O31" s="163"/>
      <c r="P31" s="65"/>
      <c r="R31" s="933"/>
      <c r="S31" s="112"/>
      <c r="T31" s="1997"/>
      <c r="V31" s="190"/>
      <c r="W31" s="26"/>
      <c r="X31" s="26"/>
      <c r="Y31" s="191"/>
      <c r="AA31" s="190"/>
      <c r="AB31" s="191"/>
    </row>
    <row r="32" spans="1:28" ht="31.5" hidden="1" customHeight="1">
      <c r="A32" s="2373"/>
      <c r="B32" s="2389"/>
      <c r="C32" s="2391"/>
      <c r="D32" s="2393"/>
      <c r="E32" s="2395"/>
      <c r="F32" s="380"/>
      <c r="G32" s="399"/>
      <c r="H32" s="1193"/>
      <c r="I32" s="1193"/>
      <c r="J32" s="1193"/>
      <c r="K32" s="1193"/>
      <c r="L32" s="163"/>
      <c r="M32" s="163"/>
      <c r="N32" s="163"/>
      <c r="O32" s="163"/>
      <c r="P32" s="65"/>
      <c r="R32" s="933"/>
      <c r="S32" s="112"/>
      <c r="T32" s="1997"/>
      <c r="V32" s="190"/>
      <c r="W32" s="26"/>
      <c r="X32" s="26"/>
      <c r="Y32" s="191"/>
      <c r="AA32" s="190"/>
      <c r="AB32" s="191"/>
    </row>
    <row r="33" spans="1:28" ht="31.5" hidden="1" customHeight="1" thickBot="1">
      <c r="A33" s="2373"/>
      <c r="B33" s="2390"/>
      <c r="C33" s="2392"/>
      <c r="D33" s="2394"/>
      <c r="E33" s="2396"/>
      <c r="F33" s="380"/>
      <c r="G33" s="399"/>
      <c r="H33" s="350"/>
      <c r="I33" s="350"/>
      <c r="J33" s="350"/>
      <c r="K33" s="350"/>
      <c r="L33" s="164"/>
      <c r="M33" s="164"/>
      <c r="N33" s="164"/>
      <c r="O33" s="164"/>
      <c r="P33" s="65"/>
      <c r="R33" s="933"/>
      <c r="S33" s="112"/>
      <c r="T33" s="1997"/>
      <c r="V33" s="190"/>
      <c r="W33" s="26"/>
      <c r="X33" s="26"/>
      <c r="Y33" s="191"/>
      <c r="AA33" s="190"/>
      <c r="AB33" s="191"/>
    </row>
    <row r="34" spans="1:28" s="158" customFormat="1" ht="9" customHeight="1">
      <c r="A34" s="414"/>
      <c r="G34" s="415"/>
      <c r="H34" s="301"/>
      <c r="I34" s="301"/>
      <c r="J34" s="301"/>
      <c r="K34" s="301"/>
      <c r="L34" s="301"/>
      <c r="M34" s="301"/>
      <c r="N34" s="301"/>
      <c r="O34" s="301"/>
      <c r="P34" s="301"/>
      <c r="R34" s="866"/>
      <c r="S34" s="109"/>
      <c r="T34" s="2195"/>
      <c r="V34" s="194"/>
      <c r="W34" s="301"/>
      <c r="X34" s="301"/>
      <c r="Y34" s="195"/>
      <c r="AA34" s="194"/>
      <c r="AB34" s="195"/>
    </row>
    <row r="35" spans="1:28" ht="22.05" customHeight="1">
      <c r="A35" s="2372" t="s">
        <v>86</v>
      </c>
      <c r="B35" s="3239" t="s">
        <v>87</v>
      </c>
      <c r="C35" s="3242" t="s">
        <v>88</v>
      </c>
      <c r="D35" s="2397">
        <v>0.5</v>
      </c>
      <c r="E35" s="2445">
        <v>0.6</v>
      </c>
      <c r="F35" s="2203" t="s">
        <v>1225</v>
      </c>
      <c r="G35" s="454">
        <v>4</v>
      </c>
      <c r="H35" s="3">
        <v>1</v>
      </c>
      <c r="I35" s="3">
        <v>1</v>
      </c>
      <c r="J35" s="3">
        <v>1</v>
      </c>
      <c r="K35" s="3">
        <v>1</v>
      </c>
      <c r="L35" s="2"/>
      <c r="M35" s="2"/>
      <c r="N35" s="2"/>
      <c r="O35" s="2"/>
      <c r="P35" s="65">
        <f t="shared" ref="P35" si="0">(SUM(L35:O35)/SUM(H35:K35))</f>
        <v>0</v>
      </c>
      <c r="Q35" s="1"/>
      <c r="R35" s="933">
        <v>1500000</v>
      </c>
      <c r="S35" s="112">
        <v>0</v>
      </c>
      <c r="T35" s="2000">
        <f t="shared" ref="T35:T41" si="1">R35-S35</f>
        <v>1500000</v>
      </c>
      <c r="V35" s="190"/>
      <c r="W35" s="26"/>
      <c r="X35" s="26"/>
      <c r="Y35" s="191"/>
      <c r="AA35" s="190"/>
      <c r="AB35" s="191"/>
    </row>
    <row r="36" spans="1:28" ht="33" customHeight="1">
      <c r="A36" s="2372"/>
      <c r="B36" s="3240"/>
      <c r="C36" s="3243"/>
      <c r="D36" s="2398"/>
      <c r="E36" s="2446"/>
      <c r="F36" s="167" t="s">
        <v>1246</v>
      </c>
      <c r="G36" s="399">
        <v>4</v>
      </c>
      <c r="H36" s="3">
        <v>1</v>
      </c>
      <c r="I36" s="3">
        <v>1</v>
      </c>
      <c r="J36" s="3">
        <v>1</v>
      </c>
      <c r="K36" s="3">
        <v>1</v>
      </c>
      <c r="L36" s="163"/>
      <c r="M36" s="163"/>
      <c r="N36" s="163"/>
      <c r="O36" s="163"/>
      <c r="P36" s="65">
        <f t="shared" ref="P36:P74" si="2">(SUM(L36:O36)/SUM(H36:K36))</f>
        <v>0</v>
      </c>
      <c r="R36" s="933">
        <v>200000</v>
      </c>
      <c r="S36" s="1998">
        <v>0</v>
      </c>
      <c r="T36" s="2000">
        <f t="shared" si="1"/>
        <v>200000</v>
      </c>
      <c r="V36" s="190"/>
      <c r="W36" s="26"/>
      <c r="X36" s="26"/>
      <c r="Y36" s="191"/>
      <c r="AA36" s="190"/>
      <c r="AB36" s="191"/>
    </row>
    <row r="37" spans="1:28" ht="33" customHeight="1">
      <c r="A37" s="2372"/>
      <c r="B37" s="3240"/>
      <c r="C37" s="3243"/>
      <c r="D37" s="2398"/>
      <c r="E37" s="2446"/>
      <c r="F37" s="307" t="s">
        <v>1245</v>
      </c>
      <c r="G37" s="399">
        <v>4</v>
      </c>
      <c r="H37" s="3">
        <v>1</v>
      </c>
      <c r="I37" s="3">
        <v>1</v>
      </c>
      <c r="J37" s="3">
        <v>1</v>
      </c>
      <c r="K37" s="3">
        <v>1</v>
      </c>
      <c r="L37" s="163"/>
      <c r="M37" s="163"/>
      <c r="N37" s="163"/>
      <c r="O37" s="163"/>
      <c r="P37" s="65">
        <f t="shared" si="2"/>
        <v>0</v>
      </c>
      <c r="R37" s="2237">
        <v>948000</v>
      </c>
      <c r="S37" s="112">
        <v>0</v>
      </c>
      <c r="T37" s="2000">
        <f t="shared" si="1"/>
        <v>948000</v>
      </c>
      <c r="V37" s="190"/>
      <c r="W37" s="26"/>
      <c r="X37" s="26"/>
      <c r="Y37" s="191"/>
      <c r="AA37" s="190"/>
      <c r="AB37" s="191"/>
    </row>
    <row r="38" spans="1:28" ht="33" customHeight="1">
      <c r="A38" s="2372"/>
      <c r="B38" s="3240"/>
      <c r="C38" s="3243"/>
      <c r="D38" s="2398"/>
      <c r="E38" s="2446"/>
      <c r="F38" s="855" t="s">
        <v>1243</v>
      </c>
      <c r="G38" s="399">
        <v>9</v>
      </c>
      <c r="H38" s="3">
        <v>1</v>
      </c>
      <c r="I38" s="3">
        <v>1</v>
      </c>
      <c r="J38" s="3">
        <v>1</v>
      </c>
      <c r="K38" s="3">
        <v>1</v>
      </c>
      <c r="L38" s="163"/>
      <c r="M38" s="163"/>
      <c r="N38" s="163"/>
      <c r="O38" s="163"/>
      <c r="P38" s="65">
        <f t="shared" ref="P38:P43" si="3">(SUM(L38:O38)/SUM(H38:K38))</f>
        <v>0</v>
      </c>
      <c r="R38" s="933">
        <v>894000</v>
      </c>
      <c r="S38" s="112">
        <v>0</v>
      </c>
      <c r="T38" s="2000">
        <f t="shared" si="1"/>
        <v>894000</v>
      </c>
      <c r="V38" s="190"/>
      <c r="W38" s="26"/>
      <c r="X38" s="26"/>
      <c r="Y38" s="191"/>
      <c r="AA38" s="190"/>
      <c r="AB38" s="191"/>
    </row>
    <row r="39" spans="1:28" ht="33" customHeight="1">
      <c r="A39" s="2372"/>
      <c r="B39" s="3240"/>
      <c r="C39" s="3243"/>
      <c r="D39" s="2398"/>
      <c r="E39" s="2446"/>
      <c r="F39" s="2204" t="s">
        <v>1226</v>
      </c>
      <c r="G39" s="413">
        <v>4</v>
      </c>
      <c r="H39" s="2251">
        <v>1</v>
      </c>
      <c r="I39" s="2251">
        <v>1</v>
      </c>
      <c r="J39" s="2251">
        <v>1</v>
      </c>
      <c r="K39" s="2251">
        <v>1</v>
      </c>
      <c r="L39" s="166"/>
      <c r="M39" s="166"/>
      <c r="N39" s="166"/>
      <c r="O39" s="166"/>
      <c r="P39" s="65">
        <f t="shared" si="3"/>
        <v>0</v>
      </c>
      <c r="R39" s="933">
        <v>750000</v>
      </c>
      <c r="S39" s="112">
        <v>0</v>
      </c>
      <c r="T39" s="2000">
        <f t="shared" si="1"/>
        <v>750000</v>
      </c>
      <c r="V39" s="190"/>
      <c r="W39" s="26"/>
      <c r="X39" s="26"/>
      <c r="Y39" s="191"/>
      <c r="AA39" s="190"/>
      <c r="AB39" s="191"/>
    </row>
    <row r="40" spans="1:28" ht="33" customHeight="1">
      <c r="A40" s="2372"/>
      <c r="B40" s="3240"/>
      <c r="C40" s="3243"/>
      <c r="D40" s="2398"/>
      <c r="E40" s="2446"/>
      <c r="F40" s="167" t="s">
        <v>1227</v>
      </c>
      <c r="G40" s="399">
        <v>1</v>
      </c>
      <c r="H40" s="1193"/>
      <c r="I40" s="1193"/>
      <c r="J40" s="1193">
        <v>1</v>
      </c>
      <c r="K40" s="1193"/>
      <c r="L40" s="163"/>
      <c r="M40" s="163"/>
      <c r="N40" s="163"/>
      <c r="O40" s="163"/>
      <c r="P40" s="65">
        <f t="shared" si="3"/>
        <v>0</v>
      </c>
      <c r="R40" s="933">
        <v>60000</v>
      </c>
      <c r="S40" s="112">
        <v>0</v>
      </c>
      <c r="T40" s="2000">
        <f t="shared" si="1"/>
        <v>60000</v>
      </c>
      <c r="V40" s="190"/>
      <c r="W40" s="26"/>
      <c r="X40" s="26"/>
      <c r="Y40" s="191"/>
      <c r="AA40" s="190"/>
      <c r="AB40" s="191"/>
    </row>
    <row r="41" spans="1:28" ht="33" customHeight="1">
      <c r="A41" s="2372"/>
      <c r="B41" s="3240"/>
      <c r="C41" s="3243"/>
      <c r="D41" s="2398"/>
      <c r="E41" s="2446"/>
      <c r="F41" s="167" t="s">
        <v>1244</v>
      </c>
      <c r="G41" s="399">
        <v>1</v>
      </c>
      <c r="H41" s="1193"/>
      <c r="I41" s="1193"/>
      <c r="J41" s="1193">
        <v>1</v>
      </c>
      <c r="K41" s="1193"/>
      <c r="L41" s="163"/>
      <c r="M41" s="163"/>
      <c r="N41" s="163"/>
      <c r="O41" s="163"/>
      <c r="P41" s="65">
        <f t="shared" si="3"/>
        <v>0</v>
      </c>
      <c r="R41" s="933">
        <v>75000</v>
      </c>
      <c r="S41" s="112">
        <v>0</v>
      </c>
      <c r="T41" s="2000">
        <f t="shared" si="1"/>
        <v>75000</v>
      </c>
      <c r="V41" s="190"/>
      <c r="W41" s="26"/>
      <c r="X41" s="26"/>
      <c r="Y41" s="191"/>
      <c r="AA41" s="190"/>
      <c r="AB41" s="191"/>
    </row>
    <row r="42" spans="1:28" ht="33" customHeight="1">
      <c r="A42" s="2372"/>
      <c r="B42" s="3240"/>
      <c r="C42" s="3243"/>
      <c r="D42" s="2398"/>
      <c r="E42" s="2446"/>
      <c r="F42" s="167" t="s">
        <v>1228</v>
      </c>
      <c r="G42" s="399">
        <v>4</v>
      </c>
      <c r="H42" s="3">
        <v>1</v>
      </c>
      <c r="I42" s="3">
        <v>1</v>
      </c>
      <c r="J42" s="3">
        <v>1</v>
      </c>
      <c r="K42" s="3">
        <v>1</v>
      </c>
      <c r="L42" s="163"/>
      <c r="M42" s="163"/>
      <c r="N42" s="163"/>
      <c r="O42" s="163"/>
      <c r="P42" s="65">
        <f t="shared" si="3"/>
        <v>0</v>
      </c>
      <c r="R42" s="933">
        <v>120000</v>
      </c>
      <c r="S42" s="112">
        <v>0</v>
      </c>
      <c r="T42" s="2000">
        <f t="shared" ref="T42" si="4">R42-S42</f>
        <v>120000</v>
      </c>
      <c r="V42" s="190"/>
      <c r="W42" s="26"/>
      <c r="X42" s="26"/>
      <c r="Y42" s="191"/>
      <c r="AA42" s="190"/>
      <c r="AB42" s="191"/>
    </row>
    <row r="43" spans="1:28" ht="33" customHeight="1">
      <c r="A43" s="2372"/>
      <c r="B43" s="3240"/>
      <c r="C43" s="3243"/>
      <c r="D43" s="2398"/>
      <c r="E43" s="2446"/>
      <c r="F43" s="428" t="s">
        <v>1224</v>
      </c>
      <c r="G43" s="413">
        <v>4</v>
      </c>
      <c r="H43" s="1188">
        <v>2</v>
      </c>
      <c r="I43" s="1188"/>
      <c r="J43" s="1188">
        <v>2</v>
      </c>
      <c r="K43" s="1188"/>
      <c r="L43" s="166"/>
      <c r="M43" s="166"/>
      <c r="N43" s="166"/>
      <c r="O43" s="166"/>
      <c r="P43" s="65">
        <f t="shared" si="3"/>
        <v>0</v>
      </c>
      <c r="R43" s="933">
        <v>200000</v>
      </c>
      <c r="S43" s="112">
        <v>0</v>
      </c>
      <c r="T43" s="2000">
        <f t="shared" ref="T43" si="5">R43-S43</f>
        <v>200000</v>
      </c>
      <c r="V43" s="190"/>
      <c r="W43" s="26"/>
      <c r="X43" s="26"/>
      <c r="Y43" s="191"/>
      <c r="AA43" s="190"/>
      <c r="AB43" s="191"/>
    </row>
    <row r="44" spans="1:28" ht="33" hidden="1" customHeight="1" thickBot="1">
      <c r="A44" s="2372"/>
      <c r="B44" s="3240"/>
      <c r="C44" s="3244"/>
      <c r="D44" s="2399"/>
      <c r="E44" s="2447"/>
      <c r="F44" s="861"/>
      <c r="G44" s="411"/>
      <c r="H44" s="350"/>
      <c r="I44" s="350"/>
      <c r="J44" s="350"/>
      <c r="K44" s="350"/>
      <c r="L44" s="164"/>
      <c r="M44" s="164"/>
      <c r="N44" s="164"/>
      <c r="O44" s="164"/>
      <c r="P44" s="65"/>
      <c r="R44" s="933"/>
      <c r="S44" s="112"/>
      <c r="T44" s="1997"/>
      <c r="V44" s="190"/>
      <c r="W44" s="26"/>
      <c r="X44" s="26"/>
      <c r="Y44" s="191"/>
      <c r="AA44" s="190"/>
      <c r="AB44" s="191"/>
    </row>
    <row r="45" spans="1:28" ht="26.25" hidden="1" customHeight="1">
      <c r="A45" s="2372"/>
      <c r="B45" s="3240"/>
      <c r="C45" s="3245" t="s">
        <v>89</v>
      </c>
      <c r="D45" s="2451">
        <v>0.46</v>
      </c>
      <c r="E45" s="2452">
        <v>0.55000000000000004</v>
      </c>
      <c r="F45" s="167"/>
      <c r="G45" s="407"/>
      <c r="H45" s="351"/>
      <c r="I45" s="351"/>
      <c r="J45" s="351"/>
      <c r="K45" s="351"/>
      <c r="L45" s="165"/>
      <c r="M45" s="165"/>
      <c r="N45" s="165"/>
      <c r="O45" s="165"/>
      <c r="P45" s="65"/>
      <c r="R45" s="933"/>
      <c r="S45" s="112"/>
      <c r="T45" s="1997"/>
      <c r="V45" s="190"/>
      <c r="W45" s="26"/>
      <c r="X45" s="26"/>
      <c r="Y45" s="191"/>
      <c r="AA45" s="190"/>
      <c r="AB45" s="191"/>
    </row>
    <row r="46" spans="1:28" ht="26.25" hidden="1" customHeight="1">
      <c r="A46" s="2372"/>
      <c r="B46" s="3240"/>
      <c r="C46" s="3246"/>
      <c r="D46" s="2398"/>
      <c r="E46" s="2446"/>
      <c r="F46" s="167"/>
      <c r="G46" s="399"/>
      <c r="H46" s="1193"/>
      <c r="I46" s="1193"/>
      <c r="J46" s="1193"/>
      <c r="K46" s="1193"/>
      <c r="L46" s="163"/>
      <c r="M46" s="163"/>
      <c r="N46" s="163"/>
      <c r="O46" s="163"/>
      <c r="P46" s="65"/>
      <c r="R46" s="933"/>
      <c r="S46" s="112"/>
      <c r="T46" s="1997"/>
      <c r="V46" s="190"/>
      <c r="W46" s="26"/>
      <c r="X46" s="26"/>
      <c r="Y46" s="191"/>
      <c r="AA46" s="190"/>
      <c r="AB46" s="191"/>
    </row>
    <row r="47" spans="1:28" ht="23.55" hidden="1" customHeight="1">
      <c r="A47" s="2372"/>
      <c r="B47" s="3240"/>
      <c r="C47" s="3246"/>
      <c r="D47" s="2398"/>
      <c r="E47" s="2446"/>
      <c r="F47" s="167"/>
      <c r="G47" s="399"/>
      <c r="H47" s="1193"/>
      <c r="I47" s="1193"/>
      <c r="J47" s="1193"/>
      <c r="K47" s="1193"/>
      <c r="L47" s="163"/>
      <c r="M47" s="163"/>
      <c r="N47" s="163"/>
      <c r="O47" s="163"/>
      <c r="P47" s="65"/>
      <c r="R47" s="933"/>
      <c r="S47" s="112"/>
      <c r="T47" s="1997"/>
      <c r="V47" s="190"/>
      <c r="W47" s="26"/>
      <c r="X47" s="26"/>
      <c r="Y47" s="191"/>
      <c r="AA47" s="190"/>
      <c r="AB47" s="191"/>
    </row>
    <row r="48" spans="1:28" ht="33.450000000000003" hidden="1" customHeight="1" thickBot="1">
      <c r="A48" s="2373"/>
      <c r="B48" s="3241"/>
      <c r="C48" s="3247"/>
      <c r="D48" s="2399"/>
      <c r="E48" s="2447"/>
      <c r="F48" s="167"/>
      <c r="G48" s="411"/>
      <c r="H48" s="350"/>
      <c r="I48" s="350"/>
      <c r="J48" s="350"/>
      <c r="K48" s="350"/>
      <c r="L48" s="164"/>
      <c r="M48" s="164"/>
      <c r="N48" s="164"/>
      <c r="O48" s="164"/>
      <c r="P48" s="65"/>
      <c r="R48" s="933"/>
      <c r="S48" s="112"/>
      <c r="T48" s="1997"/>
      <c r="V48" s="190"/>
      <c r="W48" s="26"/>
      <c r="X48" s="26"/>
      <c r="Y48" s="191"/>
      <c r="AA48" s="190"/>
      <c r="AB48" s="191"/>
    </row>
    <row r="49" spans="1:28" ht="35.549999999999997" hidden="1" customHeight="1">
      <c r="A49" s="2373"/>
      <c r="B49" s="2381" t="s">
        <v>90</v>
      </c>
      <c r="C49" s="2453" t="s">
        <v>91</v>
      </c>
      <c r="D49" s="2456">
        <v>0.28999999999999998</v>
      </c>
      <c r="E49" s="2452">
        <v>0.4</v>
      </c>
      <c r="F49" s="428"/>
      <c r="G49" s="407"/>
      <c r="H49" s="351"/>
      <c r="I49" s="351"/>
      <c r="J49" s="351"/>
      <c r="K49" s="351"/>
      <c r="L49" s="165"/>
      <c r="M49" s="165"/>
      <c r="N49" s="165"/>
      <c r="O49" s="165"/>
      <c r="P49" s="65"/>
      <c r="R49" s="933"/>
      <c r="S49" s="112"/>
      <c r="T49" s="1997"/>
      <c r="V49" s="190"/>
      <c r="W49" s="26"/>
      <c r="X49" s="26"/>
      <c r="Y49" s="191"/>
      <c r="AA49" s="190"/>
      <c r="AB49" s="191"/>
    </row>
    <row r="50" spans="1:28" s="1" customFormat="1" ht="35.549999999999997" hidden="1" customHeight="1">
      <c r="A50" s="2373"/>
      <c r="B50" s="2381"/>
      <c r="C50" s="2454"/>
      <c r="D50" s="2457"/>
      <c r="E50" s="2446"/>
      <c r="F50" s="2203"/>
      <c r="G50" s="454"/>
      <c r="H50" s="3"/>
      <c r="I50" s="3"/>
      <c r="J50" s="3"/>
      <c r="K50" s="3"/>
      <c r="L50" s="2"/>
      <c r="M50" s="2"/>
      <c r="N50" s="2"/>
      <c r="O50" s="2"/>
      <c r="P50" s="65"/>
      <c r="R50" s="933"/>
      <c r="S50" s="112"/>
      <c r="T50" s="1997"/>
      <c r="V50" s="192"/>
      <c r="W50" s="83"/>
      <c r="X50" s="83"/>
      <c r="Y50" s="193"/>
      <c r="AA50" s="192"/>
      <c r="AB50" s="193"/>
    </row>
    <row r="51" spans="1:28" ht="26.25" hidden="1" customHeight="1" thickBot="1">
      <c r="A51" s="2373"/>
      <c r="B51" s="2381"/>
      <c r="C51" s="2454"/>
      <c r="D51" s="2457"/>
      <c r="E51" s="2446"/>
      <c r="G51" s="399"/>
      <c r="H51" s="1193"/>
      <c r="I51" s="1193"/>
      <c r="J51" s="1193"/>
      <c r="K51" s="1193"/>
      <c r="L51" s="163"/>
      <c r="M51" s="163"/>
      <c r="N51" s="163"/>
      <c r="O51" s="163"/>
      <c r="P51" s="65"/>
      <c r="R51" s="933"/>
      <c r="S51" s="112"/>
      <c r="V51" s="190"/>
      <c r="W51" s="26"/>
      <c r="X51" s="26"/>
      <c r="Y51" s="191"/>
      <c r="AA51" s="190"/>
      <c r="AB51" s="191"/>
    </row>
    <row r="52" spans="1:28" ht="33.75" hidden="1" customHeight="1">
      <c r="A52" s="2373"/>
      <c r="B52" s="2381"/>
      <c r="C52" s="2453" t="s">
        <v>92</v>
      </c>
      <c r="D52" s="2451">
        <v>0.27</v>
      </c>
      <c r="E52" s="2452">
        <v>0.4</v>
      </c>
      <c r="F52" s="380"/>
      <c r="G52" s="407"/>
      <c r="H52" s="351"/>
      <c r="I52" s="351"/>
      <c r="J52" s="351"/>
      <c r="K52" s="351"/>
      <c r="L52" s="165"/>
      <c r="M52" s="165"/>
      <c r="N52" s="165"/>
      <c r="O52" s="165"/>
      <c r="P52" s="65"/>
      <c r="R52" s="933"/>
      <c r="S52" s="112"/>
      <c r="T52" s="1997"/>
      <c r="V52" s="190"/>
      <c r="W52" s="26"/>
      <c r="X52" s="26"/>
      <c r="Y52" s="191"/>
      <c r="AA52" s="190"/>
      <c r="AB52" s="191"/>
    </row>
    <row r="53" spans="1:28" ht="33.75" hidden="1" customHeight="1">
      <c r="A53" s="2373"/>
      <c r="B53" s="2381"/>
      <c r="C53" s="2454"/>
      <c r="D53" s="2398"/>
      <c r="E53" s="2446"/>
      <c r="F53" s="380"/>
      <c r="G53" s="399"/>
      <c r="H53" s="1193"/>
      <c r="I53" s="1193"/>
      <c r="J53" s="1193"/>
      <c r="K53" s="1193"/>
      <c r="L53" s="163"/>
      <c r="M53" s="163"/>
      <c r="N53" s="163"/>
      <c r="O53" s="163"/>
      <c r="P53" s="65"/>
      <c r="R53" s="933"/>
      <c r="S53" s="112"/>
      <c r="T53" s="1997"/>
      <c r="V53" s="190"/>
      <c r="W53" s="26"/>
      <c r="X53" s="26"/>
      <c r="Y53" s="191"/>
      <c r="AA53" s="190"/>
      <c r="AB53" s="191"/>
    </row>
    <row r="54" spans="1:28" ht="33.75" hidden="1" customHeight="1" thickBot="1">
      <c r="A54" s="2373"/>
      <c r="B54" s="2381"/>
      <c r="C54" s="2454"/>
      <c r="D54" s="2398"/>
      <c r="E54" s="2446"/>
      <c r="F54" s="417"/>
      <c r="G54" s="399"/>
      <c r="H54" s="1193"/>
      <c r="I54" s="1193"/>
      <c r="J54" s="1193"/>
      <c r="K54" s="1193"/>
      <c r="L54" s="163"/>
      <c r="M54" s="163"/>
      <c r="N54" s="163"/>
      <c r="O54" s="163"/>
      <c r="P54" s="65"/>
      <c r="R54" s="933"/>
      <c r="S54" s="112"/>
      <c r="T54" s="1997"/>
      <c r="V54" s="190"/>
      <c r="W54" s="26"/>
      <c r="X54" s="26"/>
      <c r="Y54" s="191"/>
      <c r="AA54" s="190"/>
      <c r="AB54" s="191"/>
    </row>
    <row r="55" spans="1:28" ht="33.75" hidden="1" customHeight="1" thickBot="1">
      <c r="A55" s="2373"/>
      <c r="B55" s="2381"/>
      <c r="C55" s="2455"/>
      <c r="D55" s="2399"/>
      <c r="E55" s="2447"/>
      <c r="F55" s="416"/>
      <c r="G55" s="411"/>
      <c r="H55" s="350"/>
      <c r="I55" s="350"/>
      <c r="J55" s="350"/>
      <c r="K55" s="350"/>
      <c r="L55" s="164"/>
      <c r="M55" s="164"/>
      <c r="N55" s="164"/>
      <c r="O55" s="164"/>
      <c r="P55" s="65"/>
      <c r="R55" s="933"/>
      <c r="S55" s="112"/>
      <c r="T55" s="1997"/>
      <c r="V55" s="190"/>
      <c r="W55" s="26"/>
      <c r="X55" s="26"/>
      <c r="Y55" s="191"/>
      <c r="AA55" s="190"/>
      <c r="AB55" s="191"/>
    </row>
    <row r="56" spans="1:28" ht="33.75" hidden="1" customHeight="1">
      <c r="A56" s="2373"/>
      <c r="B56" s="2459" t="s">
        <v>93</v>
      </c>
      <c r="C56" s="2533" t="s">
        <v>94</v>
      </c>
      <c r="D56" s="2467" t="s">
        <v>95</v>
      </c>
      <c r="E56" s="2467" t="s">
        <v>96</v>
      </c>
      <c r="F56" s="380"/>
      <c r="G56" s="407"/>
      <c r="H56" s="351"/>
      <c r="I56" s="351"/>
      <c r="J56" s="351"/>
      <c r="K56" s="351"/>
      <c r="L56" s="165"/>
      <c r="M56" s="165"/>
      <c r="N56" s="165"/>
      <c r="O56" s="165"/>
      <c r="P56" s="65"/>
      <c r="R56" s="933"/>
      <c r="S56" s="112"/>
      <c r="T56" s="1997"/>
      <c r="V56" s="190"/>
      <c r="W56" s="26"/>
      <c r="X56" s="26"/>
      <c r="Y56" s="191"/>
      <c r="AA56" s="190"/>
      <c r="AB56" s="191"/>
    </row>
    <row r="57" spans="1:28" ht="33.75" hidden="1" customHeight="1">
      <c r="A57" s="2373"/>
      <c r="B57" s="2460"/>
      <c r="C57" s="2534"/>
      <c r="D57" s="2459"/>
      <c r="E57" s="2459"/>
      <c r="F57" s="380"/>
      <c r="G57" s="399"/>
      <c r="H57" s="1193"/>
      <c r="I57" s="1193"/>
      <c r="J57" s="1193"/>
      <c r="K57" s="1193"/>
      <c r="L57" s="163"/>
      <c r="M57" s="163"/>
      <c r="N57" s="163"/>
      <c r="O57" s="163"/>
      <c r="P57" s="65"/>
      <c r="R57" s="933"/>
      <c r="S57" s="112"/>
      <c r="T57" s="1997"/>
      <c r="V57" s="190"/>
      <c r="W57" s="26"/>
      <c r="X57" s="26"/>
      <c r="Y57" s="191"/>
      <c r="AA57" s="190"/>
      <c r="AB57" s="191"/>
    </row>
    <row r="58" spans="1:28" ht="33.75" hidden="1" customHeight="1" thickBot="1">
      <c r="A58" s="2373"/>
      <c r="B58" s="2460"/>
      <c r="C58" s="2534"/>
      <c r="D58" s="2459"/>
      <c r="E58" s="2459"/>
      <c r="F58" s="417"/>
      <c r="G58" s="399"/>
      <c r="H58" s="1193"/>
      <c r="I58" s="1193"/>
      <c r="J58" s="1193"/>
      <c r="K58" s="1193"/>
      <c r="L58" s="163"/>
      <c r="M58" s="163"/>
      <c r="N58" s="163"/>
      <c r="O58" s="163"/>
      <c r="P58" s="65"/>
      <c r="R58" s="933"/>
      <c r="S58" s="112"/>
      <c r="T58" s="1997"/>
      <c r="V58" s="190"/>
      <c r="W58" s="26"/>
      <c r="X58" s="26"/>
      <c r="Y58" s="191"/>
      <c r="AA58" s="190"/>
      <c r="AB58" s="191"/>
    </row>
    <row r="59" spans="1:28" ht="34.5" hidden="1" customHeight="1" thickBot="1">
      <c r="A59" s="2373"/>
      <c r="B59" s="2460"/>
      <c r="C59" s="2535"/>
      <c r="D59" s="2468"/>
      <c r="E59" s="2468"/>
      <c r="F59" s="416"/>
      <c r="G59" s="411"/>
      <c r="H59" s="350"/>
      <c r="I59" s="350"/>
      <c r="J59" s="350"/>
      <c r="K59" s="350"/>
      <c r="L59" s="164"/>
      <c r="M59" s="164"/>
      <c r="N59" s="164"/>
      <c r="O59" s="164"/>
      <c r="P59" s="65"/>
      <c r="R59" s="933"/>
      <c r="S59" s="112"/>
      <c r="T59" s="1997"/>
      <c r="V59" s="190"/>
      <c r="W59" s="26"/>
      <c r="X59" s="26"/>
      <c r="Y59" s="191"/>
      <c r="AA59" s="190"/>
      <c r="AB59" s="191"/>
    </row>
    <row r="60" spans="1:28" ht="34.5" hidden="1" customHeight="1">
      <c r="A60" s="2373"/>
      <c r="B60" s="2460"/>
      <c r="C60" s="2461" t="s">
        <v>97</v>
      </c>
      <c r="D60" s="2467" t="s">
        <v>98</v>
      </c>
      <c r="E60" s="2467"/>
      <c r="F60" s="380"/>
      <c r="G60" s="407"/>
      <c r="H60" s="351"/>
      <c r="I60" s="351"/>
      <c r="J60" s="351"/>
      <c r="K60" s="351"/>
      <c r="L60" s="165"/>
      <c r="M60" s="165"/>
      <c r="N60" s="165"/>
      <c r="O60" s="165"/>
      <c r="P60" s="65"/>
      <c r="R60" s="933"/>
      <c r="S60" s="112"/>
      <c r="T60" s="1997"/>
      <c r="V60" s="190"/>
      <c r="W60" s="26"/>
      <c r="X60" s="26"/>
      <c r="Y60" s="191"/>
      <c r="AA60" s="190"/>
      <c r="AB60" s="191"/>
    </row>
    <row r="61" spans="1:28" ht="34.5" hidden="1" customHeight="1">
      <c r="A61" s="2373"/>
      <c r="B61" s="2460"/>
      <c r="C61" s="2462"/>
      <c r="D61" s="2459"/>
      <c r="E61" s="2459"/>
      <c r="F61" s="380"/>
      <c r="G61" s="399"/>
      <c r="H61" s="1193"/>
      <c r="I61" s="1193"/>
      <c r="J61" s="1193"/>
      <c r="K61" s="1193"/>
      <c r="L61" s="163"/>
      <c r="M61" s="163"/>
      <c r="N61" s="163"/>
      <c r="O61" s="163"/>
      <c r="P61" s="65"/>
      <c r="R61" s="933"/>
      <c r="S61" s="112"/>
      <c r="T61" s="1997"/>
      <c r="V61" s="190"/>
      <c r="W61" s="26"/>
      <c r="X61" s="26"/>
      <c r="Y61" s="191"/>
      <c r="AA61" s="190"/>
      <c r="AB61" s="191"/>
    </row>
    <row r="62" spans="1:28" ht="34.5" hidden="1" customHeight="1" thickBot="1">
      <c r="A62" s="2373"/>
      <c r="B62" s="2460"/>
      <c r="C62" s="2462"/>
      <c r="D62" s="2459"/>
      <c r="E62" s="2459"/>
      <c r="F62" s="417"/>
      <c r="G62" s="399"/>
      <c r="H62" s="1193"/>
      <c r="I62" s="1193"/>
      <c r="J62" s="1193"/>
      <c r="K62" s="1193"/>
      <c r="L62" s="163"/>
      <c r="M62" s="163"/>
      <c r="N62" s="163"/>
      <c r="O62" s="163"/>
      <c r="P62" s="65"/>
      <c r="R62" s="933"/>
      <c r="S62" s="112"/>
      <c r="T62" s="1997"/>
      <c r="V62" s="190"/>
      <c r="W62" s="26"/>
      <c r="X62" s="26"/>
      <c r="Y62" s="191"/>
      <c r="AA62" s="190"/>
      <c r="AB62" s="191"/>
    </row>
    <row r="63" spans="1:28" ht="34.5" hidden="1" customHeight="1" thickBot="1">
      <c r="A63" s="2373"/>
      <c r="B63" s="2460"/>
      <c r="C63" s="2463"/>
      <c r="D63" s="2468"/>
      <c r="E63" s="2468"/>
      <c r="F63" s="416"/>
      <c r="G63" s="411"/>
      <c r="H63" s="350"/>
      <c r="I63" s="350"/>
      <c r="J63" s="350"/>
      <c r="K63" s="350"/>
      <c r="L63" s="164"/>
      <c r="M63" s="164"/>
      <c r="N63" s="164"/>
      <c r="O63" s="164"/>
      <c r="P63" s="65"/>
      <c r="R63" s="933"/>
      <c r="S63" s="112"/>
      <c r="T63" s="1997"/>
      <c r="V63" s="190"/>
      <c r="W63" s="26"/>
      <c r="X63" s="26"/>
      <c r="Y63" s="191"/>
      <c r="AA63" s="190"/>
      <c r="AB63" s="191"/>
    </row>
    <row r="64" spans="1:28" ht="36" hidden="1" customHeight="1">
      <c r="A64" s="2373"/>
      <c r="B64" s="2536" t="s">
        <v>99</v>
      </c>
      <c r="C64" s="2461" t="s">
        <v>100</v>
      </c>
      <c r="D64" s="2539">
        <v>0.12</v>
      </c>
      <c r="E64" s="2539">
        <v>0.4</v>
      </c>
      <c r="F64" s="380"/>
      <c r="G64" s="407"/>
      <c r="H64" s="351"/>
      <c r="I64" s="351"/>
      <c r="J64" s="351"/>
      <c r="K64" s="351"/>
      <c r="L64" s="165"/>
      <c r="M64" s="165"/>
      <c r="N64" s="165"/>
      <c r="O64" s="165"/>
      <c r="P64" s="65"/>
      <c r="R64" s="933"/>
      <c r="S64" s="112"/>
      <c r="T64" s="1997"/>
      <c r="V64" s="190"/>
      <c r="W64" s="26"/>
      <c r="X64" s="26"/>
      <c r="Y64" s="191"/>
      <c r="AA64" s="190"/>
      <c r="AB64" s="191"/>
    </row>
    <row r="65" spans="1:28" ht="36" hidden="1" customHeight="1">
      <c r="A65" s="2373"/>
      <c r="B65" s="2537"/>
      <c r="C65" s="2462"/>
      <c r="D65" s="2540"/>
      <c r="E65" s="2540"/>
      <c r="F65" s="380"/>
      <c r="G65" s="399"/>
      <c r="H65" s="1193"/>
      <c r="I65" s="1193"/>
      <c r="J65" s="1193"/>
      <c r="K65" s="1193"/>
      <c r="L65" s="163"/>
      <c r="M65" s="163"/>
      <c r="N65" s="163"/>
      <c r="O65" s="163"/>
      <c r="P65" s="65"/>
      <c r="R65" s="933"/>
      <c r="S65" s="112"/>
      <c r="T65" s="1997"/>
      <c r="V65" s="190"/>
      <c r="W65" s="26"/>
      <c r="X65" s="26"/>
      <c r="Y65" s="191"/>
      <c r="AA65" s="190"/>
      <c r="AB65" s="191"/>
    </row>
    <row r="66" spans="1:28" ht="36" hidden="1" customHeight="1">
      <c r="A66" s="2373"/>
      <c r="B66" s="2537"/>
      <c r="C66" s="2462"/>
      <c r="D66" s="2540"/>
      <c r="E66" s="2540"/>
      <c r="F66" s="864"/>
      <c r="G66" s="399"/>
      <c r="H66" s="1193"/>
      <c r="I66" s="1193"/>
      <c r="J66" s="1193"/>
      <c r="K66" s="1193"/>
      <c r="L66" s="163"/>
      <c r="M66" s="163"/>
      <c r="N66" s="163"/>
      <c r="O66" s="163"/>
      <c r="P66" s="65"/>
      <c r="R66" s="933"/>
      <c r="S66" s="112"/>
      <c r="T66" s="1997"/>
      <c r="V66" s="190"/>
      <c r="W66" s="26"/>
      <c r="X66" s="26"/>
      <c r="Y66" s="191"/>
      <c r="AA66" s="190"/>
      <c r="AB66" s="191"/>
    </row>
    <row r="67" spans="1:28" ht="36" hidden="1" customHeight="1" thickBot="1">
      <c r="A67" s="2373"/>
      <c r="B67" s="2538"/>
      <c r="C67" s="2463"/>
      <c r="D67" s="2541"/>
      <c r="E67" s="2541"/>
      <c r="F67" s="417"/>
      <c r="G67" s="411"/>
      <c r="H67" s="350"/>
      <c r="I67" s="350"/>
      <c r="J67" s="350"/>
      <c r="K67" s="350"/>
      <c r="L67" s="164"/>
      <c r="M67" s="164"/>
      <c r="N67" s="164"/>
      <c r="O67" s="164"/>
      <c r="P67" s="65"/>
      <c r="R67" s="933"/>
      <c r="S67" s="112"/>
      <c r="T67" s="1997"/>
      <c r="V67" s="190"/>
      <c r="W67" s="26"/>
      <c r="X67" s="26"/>
      <c r="Y67" s="191"/>
      <c r="AA67" s="190"/>
      <c r="AB67" s="191"/>
    </row>
    <row r="68" spans="1:28" s="158" customFormat="1" ht="9" customHeight="1">
      <c r="A68" s="414"/>
      <c r="G68" s="2209"/>
      <c r="H68" s="2210"/>
      <c r="I68" s="2210"/>
      <c r="J68" s="2210"/>
      <c r="K68" s="2210"/>
      <c r="L68" s="2210"/>
      <c r="M68" s="2210"/>
      <c r="N68" s="2210"/>
      <c r="O68" s="2210"/>
      <c r="P68" s="424"/>
      <c r="Q68" s="424"/>
      <c r="R68" s="866"/>
      <c r="S68" s="109"/>
      <c r="T68" s="2195"/>
      <c r="V68" s="194"/>
      <c r="W68" s="301"/>
      <c r="X68" s="301"/>
      <c r="Y68" s="195"/>
      <c r="AA68" s="194"/>
      <c r="AB68" s="195"/>
    </row>
    <row r="69" spans="1:28" ht="36.75" customHeight="1">
      <c r="A69" s="3258" t="s">
        <v>101</v>
      </c>
      <c r="B69" s="3248" t="s">
        <v>102</v>
      </c>
      <c r="C69" s="3248" t="s">
        <v>103</v>
      </c>
      <c r="D69" s="3052">
        <v>0.22</v>
      </c>
      <c r="E69" s="3052">
        <v>0.55000000000000004</v>
      </c>
      <c r="F69" s="167" t="s">
        <v>1162</v>
      </c>
      <c r="G69" s="874">
        <v>4</v>
      </c>
      <c r="H69" s="1193">
        <v>1</v>
      </c>
      <c r="I69" s="1193">
        <v>1</v>
      </c>
      <c r="J69" s="1193">
        <v>1</v>
      </c>
      <c r="K69" s="1193">
        <v>1</v>
      </c>
      <c r="L69" s="163"/>
      <c r="M69" s="163"/>
      <c r="N69" s="163"/>
      <c r="O69" s="163"/>
      <c r="P69" s="65">
        <f t="shared" ref="P69:P71" si="6">(SUM(L69:O69)/SUM(H69:K69))</f>
        <v>0</v>
      </c>
      <c r="R69" s="1999">
        <v>0</v>
      </c>
      <c r="S69" s="1998">
        <v>0</v>
      </c>
      <c r="T69" s="2000">
        <f t="shared" ref="T69:T73" si="7">R69-S69</f>
        <v>0</v>
      </c>
      <c r="V69" s="190"/>
      <c r="W69" s="26"/>
      <c r="X69" s="26"/>
      <c r="Y69" s="191"/>
      <c r="AA69" s="190"/>
      <c r="AB69" s="191"/>
    </row>
    <row r="70" spans="1:28" ht="49.5" customHeight="1">
      <c r="A70" s="3259"/>
      <c r="B70" s="3248"/>
      <c r="C70" s="3248"/>
      <c r="D70" s="3052"/>
      <c r="E70" s="3052"/>
      <c r="F70" s="167" t="s">
        <v>1164</v>
      </c>
      <c r="G70" s="874">
        <v>48</v>
      </c>
      <c r="H70" s="1193">
        <v>12</v>
      </c>
      <c r="I70" s="1193">
        <v>12</v>
      </c>
      <c r="J70" s="1193">
        <v>12</v>
      </c>
      <c r="K70" s="1193">
        <v>12</v>
      </c>
      <c r="L70" s="163"/>
      <c r="M70" s="163"/>
      <c r="N70" s="163"/>
      <c r="O70" s="163"/>
      <c r="P70" s="65">
        <f t="shared" si="6"/>
        <v>0</v>
      </c>
      <c r="R70" s="933">
        <v>254000</v>
      </c>
      <c r="S70" s="1998">
        <v>0</v>
      </c>
      <c r="T70" s="2000">
        <f t="shared" si="7"/>
        <v>254000</v>
      </c>
      <c r="V70" s="190"/>
      <c r="W70" s="26"/>
      <c r="X70" s="26"/>
      <c r="Y70" s="191"/>
      <c r="AA70" s="190"/>
      <c r="AB70" s="191"/>
    </row>
    <row r="71" spans="1:28" ht="36.75" customHeight="1">
      <c r="A71" s="3259"/>
      <c r="B71" s="3248"/>
      <c r="C71" s="3248"/>
      <c r="D71" s="3052"/>
      <c r="E71" s="3052"/>
      <c r="F71" s="238" t="s">
        <v>1165</v>
      </c>
      <c r="G71" s="874">
        <v>100</v>
      </c>
      <c r="H71" s="1193">
        <v>100</v>
      </c>
      <c r="I71" s="1193">
        <v>100</v>
      </c>
      <c r="J71" s="1193">
        <v>100</v>
      </c>
      <c r="K71" s="1193">
        <v>100</v>
      </c>
      <c r="L71" s="163"/>
      <c r="M71" s="163"/>
      <c r="N71" s="163"/>
      <c r="O71" s="163"/>
      <c r="P71" s="65">
        <f t="shared" si="6"/>
        <v>0</v>
      </c>
      <c r="R71" s="1999">
        <v>0</v>
      </c>
      <c r="S71" s="1998">
        <v>0</v>
      </c>
      <c r="T71" s="2000">
        <f t="shared" si="7"/>
        <v>0</v>
      </c>
      <c r="V71" s="190"/>
      <c r="W71" s="26"/>
      <c r="X71" s="26"/>
      <c r="Y71" s="191"/>
      <c r="AA71" s="190"/>
      <c r="AB71" s="191"/>
    </row>
    <row r="72" spans="1:28" ht="42" customHeight="1">
      <c r="A72" s="3259"/>
      <c r="B72" s="3248"/>
      <c r="C72" s="3248"/>
      <c r="D72" s="3052">
        <v>0.45</v>
      </c>
      <c r="E72" s="3052">
        <v>0.65</v>
      </c>
      <c r="F72" s="238" t="s">
        <v>1166</v>
      </c>
      <c r="G72" s="874">
        <v>100</v>
      </c>
      <c r="H72" s="1193">
        <v>100</v>
      </c>
      <c r="I72" s="1193">
        <v>100</v>
      </c>
      <c r="J72" s="1193">
        <v>100</v>
      </c>
      <c r="K72" s="1193">
        <v>100</v>
      </c>
      <c r="L72" s="163"/>
      <c r="M72" s="163"/>
      <c r="N72" s="163"/>
      <c r="O72" s="163"/>
      <c r="P72" s="65">
        <f t="shared" si="2"/>
        <v>0</v>
      </c>
      <c r="R72" s="933">
        <v>1200000</v>
      </c>
      <c r="S72" s="112">
        <v>1200000</v>
      </c>
      <c r="T72" s="2000">
        <f t="shared" si="7"/>
        <v>0</v>
      </c>
      <c r="V72" s="190"/>
      <c r="W72" s="26"/>
      <c r="X72" s="26"/>
      <c r="Y72" s="191"/>
      <c r="AA72" s="190"/>
      <c r="AB72" s="191"/>
    </row>
    <row r="73" spans="1:28" ht="42" customHeight="1">
      <c r="A73" s="3259"/>
      <c r="B73" s="3248"/>
      <c r="C73" s="3248"/>
      <c r="D73" s="3052"/>
      <c r="E73" s="3052"/>
      <c r="F73" s="238" t="s">
        <v>1167</v>
      </c>
      <c r="G73" s="874">
        <v>50</v>
      </c>
      <c r="H73" s="1193">
        <v>12</v>
      </c>
      <c r="I73" s="1193">
        <v>13</v>
      </c>
      <c r="J73" s="1193">
        <v>13</v>
      </c>
      <c r="K73" s="1193">
        <v>12</v>
      </c>
      <c r="L73" s="163"/>
      <c r="M73" s="163"/>
      <c r="N73" s="163"/>
      <c r="O73" s="163"/>
      <c r="P73" s="65">
        <f t="shared" si="2"/>
        <v>0</v>
      </c>
      <c r="R73" s="933">
        <v>30000</v>
      </c>
      <c r="S73" s="1998">
        <v>0</v>
      </c>
      <c r="T73" s="2000">
        <f t="shared" si="7"/>
        <v>30000</v>
      </c>
      <c r="V73" s="190"/>
      <c r="W73" s="26"/>
      <c r="X73" s="26"/>
      <c r="Y73" s="191"/>
      <c r="AA73" s="190"/>
      <c r="AB73" s="191"/>
    </row>
    <row r="74" spans="1:28" ht="42" customHeight="1">
      <c r="A74" s="3259"/>
      <c r="B74" s="3248"/>
      <c r="C74" s="3248"/>
      <c r="D74" s="3052"/>
      <c r="E74" s="3052"/>
      <c r="F74" s="238" t="s">
        <v>1168</v>
      </c>
      <c r="G74" s="874">
        <v>2</v>
      </c>
      <c r="H74" s="1193">
        <v>1</v>
      </c>
      <c r="I74" s="1193"/>
      <c r="J74" s="1193">
        <v>1</v>
      </c>
      <c r="K74" s="1193"/>
      <c r="L74" s="163"/>
      <c r="M74" s="163"/>
      <c r="N74" s="163"/>
      <c r="O74" s="163"/>
      <c r="P74" s="65">
        <f t="shared" si="2"/>
        <v>0</v>
      </c>
      <c r="R74" s="933">
        <v>110000</v>
      </c>
      <c r="S74" s="1998">
        <v>0</v>
      </c>
      <c r="T74" s="2000">
        <f t="shared" ref="T74" si="8">R74-S74</f>
        <v>110000</v>
      </c>
      <c r="V74" s="190"/>
      <c r="W74" s="26"/>
      <c r="X74" s="26"/>
      <c r="Y74" s="191"/>
      <c r="AA74" s="190"/>
      <c r="AB74" s="191"/>
    </row>
    <row r="75" spans="1:28" s="171" customFormat="1" ht="31.5" customHeight="1" thickBot="1">
      <c r="A75" s="3259"/>
      <c r="B75" s="3248"/>
      <c r="C75" s="3248"/>
      <c r="D75" s="3052"/>
      <c r="E75" s="3052"/>
      <c r="F75" s="2220" t="s">
        <v>1169</v>
      </c>
      <c r="G75" s="2221">
        <v>3</v>
      </c>
      <c r="H75" s="350"/>
      <c r="I75" s="350">
        <v>1</v>
      </c>
      <c r="J75" s="350">
        <v>1</v>
      </c>
      <c r="K75" s="350">
        <v>1</v>
      </c>
      <c r="L75" s="164"/>
      <c r="M75" s="164"/>
      <c r="N75" s="164"/>
      <c r="O75" s="164"/>
      <c r="P75" s="237">
        <f>(SUM(L75:O75)/SUM(H75:K75))</f>
        <v>0</v>
      </c>
      <c r="R75" s="2222">
        <v>30000</v>
      </c>
      <c r="S75" s="2223">
        <v>0</v>
      </c>
      <c r="T75" s="2000">
        <f t="shared" ref="T75" si="9">R75-S75</f>
        <v>30000</v>
      </c>
      <c r="V75" s="343"/>
      <c r="W75" s="93"/>
      <c r="X75" s="93"/>
      <c r="Y75" s="342"/>
      <c r="AA75" s="343"/>
      <c r="AB75" s="342"/>
    </row>
    <row r="76" spans="1:28" ht="33.75" customHeight="1">
      <c r="A76" s="3259"/>
      <c r="B76" s="3248"/>
      <c r="C76" s="3248"/>
      <c r="D76" s="2216"/>
      <c r="E76" s="2216"/>
      <c r="F76" s="2217" t="s">
        <v>1175</v>
      </c>
      <c r="G76" s="1321">
        <v>4</v>
      </c>
      <c r="H76" s="1188">
        <v>1</v>
      </c>
      <c r="I76" s="1188">
        <v>1</v>
      </c>
      <c r="J76" s="1188">
        <v>1</v>
      </c>
      <c r="K76" s="1188">
        <v>1</v>
      </c>
      <c r="L76" s="166"/>
      <c r="M76" s="166"/>
      <c r="N76" s="166"/>
      <c r="O76" s="166"/>
      <c r="P76" s="34">
        <f t="shared" ref="P76:P90" si="10">(SUM(L76:O76)/SUM(H76:K76))</f>
        <v>0</v>
      </c>
      <c r="Q76" s="2005"/>
      <c r="R76" s="2218">
        <v>3000000</v>
      </c>
      <c r="S76" s="2219"/>
      <c r="T76" s="2000">
        <f t="shared" ref="T76:T88" si="11">R76-S76</f>
        <v>3000000</v>
      </c>
      <c r="V76" s="341"/>
      <c r="W76" s="300"/>
      <c r="X76" s="300"/>
      <c r="Y76" s="305"/>
      <c r="AA76" s="341"/>
      <c r="AB76" s="305"/>
    </row>
    <row r="77" spans="1:28" ht="33.75" customHeight="1">
      <c r="A77" s="3259"/>
      <c r="B77" s="3248"/>
      <c r="C77" s="3248"/>
      <c r="D77" s="1180"/>
      <c r="E77" s="1180"/>
      <c r="F77" s="2009" t="s">
        <v>1176</v>
      </c>
      <c r="G77" s="874">
        <v>4</v>
      </c>
      <c r="H77" s="1193">
        <v>1</v>
      </c>
      <c r="I77" s="1193">
        <v>1</v>
      </c>
      <c r="J77" s="1193">
        <v>1</v>
      </c>
      <c r="K77" s="1193">
        <v>1</v>
      </c>
      <c r="L77" s="163"/>
      <c r="M77" s="163"/>
      <c r="N77" s="163"/>
      <c r="O77" s="163"/>
      <c r="P77" s="65">
        <f t="shared" si="10"/>
        <v>0</v>
      </c>
      <c r="Q77" s="2005"/>
      <c r="R77" s="2010">
        <v>1300000</v>
      </c>
      <c r="S77" s="2008"/>
      <c r="T77" s="2000">
        <f t="shared" si="11"/>
        <v>1300000</v>
      </c>
      <c r="V77" s="190"/>
      <c r="W77" s="26"/>
      <c r="X77" s="26"/>
      <c r="Y77" s="191"/>
      <c r="AA77" s="190"/>
      <c r="AB77" s="191"/>
    </row>
    <row r="78" spans="1:28" ht="33.75" customHeight="1">
      <c r="A78" s="3259"/>
      <c r="B78" s="3248"/>
      <c r="C78" s="3248"/>
      <c r="D78" s="1180"/>
      <c r="E78" s="1180"/>
      <c r="F78" s="2009" t="s">
        <v>1177</v>
      </c>
      <c r="G78" s="2211">
        <v>1</v>
      </c>
      <c r="H78" s="1193"/>
      <c r="I78" s="1193"/>
      <c r="J78" s="1193"/>
      <c r="K78" s="1193">
        <v>1</v>
      </c>
      <c r="L78" s="293"/>
      <c r="M78" s="293"/>
      <c r="N78" s="293"/>
      <c r="O78" s="293"/>
      <c r="P78" s="65">
        <f t="shared" si="10"/>
        <v>0</v>
      </c>
      <c r="Q78" s="2005"/>
      <c r="R78" s="2007">
        <v>200000</v>
      </c>
      <c r="S78" s="2008"/>
      <c r="T78" s="2000">
        <f t="shared" si="11"/>
        <v>200000</v>
      </c>
      <c r="V78" s="190"/>
      <c r="W78" s="26"/>
      <c r="X78" s="26"/>
      <c r="Y78" s="191"/>
      <c r="AA78" s="190"/>
      <c r="AB78" s="191"/>
    </row>
    <row r="79" spans="1:28" ht="33.75" customHeight="1">
      <c r="A79" s="3259"/>
      <c r="B79" s="3248"/>
      <c r="C79" s="3248"/>
      <c r="D79" s="1180"/>
      <c r="E79" s="1180"/>
      <c r="F79" s="2011" t="s">
        <v>1178</v>
      </c>
      <c r="G79" s="372">
        <v>4</v>
      </c>
      <c r="H79" s="1193">
        <v>1</v>
      </c>
      <c r="I79" s="1193">
        <v>1</v>
      </c>
      <c r="J79" s="1193">
        <v>1</v>
      </c>
      <c r="K79" s="1193">
        <v>1</v>
      </c>
      <c r="L79" s="163"/>
      <c r="M79" s="163"/>
      <c r="N79" s="163"/>
      <c r="O79" s="163"/>
      <c r="P79" s="65">
        <f t="shared" si="10"/>
        <v>0</v>
      </c>
      <c r="Q79" s="2005"/>
      <c r="R79" s="2007">
        <v>60000</v>
      </c>
      <c r="S79" s="2008"/>
      <c r="T79" s="2000">
        <f t="shared" si="11"/>
        <v>60000</v>
      </c>
      <c r="V79" s="190"/>
      <c r="W79" s="26"/>
      <c r="X79" s="26"/>
      <c r="Y79" s="191"/>
      <c r="AA79" s="190"/>
      <c r="AB79" s="191"/>
    </row>
    <row r="80" spans="1:28" ht="33.75" customHeight="1">
      <c r="A80" s="3259"/>
      <c r="B80" s="3248"/>
      <c r="C80" s="3248"/>
      <c r="D80" s="1180"/>
      <c r="E80" s="1180"/>
      <c r="F80" s="2009" t="s">
        <v>1179</v>
      </c>
      <c r="G80" s="2211">
        <v>2</v>
      </c>
      <c r="H80" s="1193">
        <v>1</v>
      </c>
      <c r="I80" s="1193"/>
      <c r="J80" s="1193"/>
      <c r="K80" s="1193">
        <v>1</v>
      </c>
      <c r="L80" s="293"/>
      <c r="M80" s="293"/>
      <c r="N80" s="293"/>
      <c r="O80" s="293"/>
      <c r="P80" s="65">
        <f t="shared" si="10"/>
        <v>0</v>
      </c>
      <c r="Q80" s="2005"/>
      <c r="R80" s="2007">
        <v>60000</v>
      </c>
      <c r="S80" s="2008"/>
      <c r="T80" s="2000">
        <f t="shared" si="11"/>
        <v>60000</v>
      </c>
      <c r="V80" s="190"/>
      <c r="W80" s="26"/>
      <c r="X80" s="26"/>
      <c r="Y80" s="191"/>
      <c r="AA80" s="190"/>
      <c r="AB80" s="191"/>
    </row>
    <row r="81" spans="1:28" ht="33.75" customHeight="1">
      <c r="A81" s="3259"/>
      <c r="B81" s="3248"/>
      <c r="C81" s="3248"/>
      <c r="D81" s="1180"/>
      <c r="E81" s="1180"/>
      <c r="F81" s="2009" t="s">
        <v>1180</v>
      </c>
      <c r="G81" s="372">
        <v>4</v>
      </c>
      <c r="H81" s="1193">
        <v>1</v>
      </c>
      <c r="I81" s="1193">
        <v>1</v>
      </c>
      <c r="J81" s="1193">
        <v>1</v>
      </c>
      <c r="K81" s="1193">
        <v>1</v>
      </c>
      <c r="L81" s="293"/>
      <c r="M81" s="293"/>
      <c r="N81" s="293"/>
      <c r="O81" s="293"/>
      <c r="P81" s="65">
        <f t="shared" si="10"/>
        <v>0</v>
      </c>
      <c r="Q81" s="2005"/>
      <c r="R81" s="2007">
        <v>90000</v>
      </c>
      <c r="S81" s="2008"/>
      <c r="T81" s="2000">
        <f t="shared" si="11"/>
        <v>90000</v>
      </c>
      <c r="V81" s="190"/>
      <c r="W81" s="26"/>
      <c r="X81" s="26"/>
      <c r="Y81" s="191"/>
      <c r="AA81" s="190"/>
      <c r="AB81" s="191"/>
    </row>
    <row r="82" spans="1:28" ht="33.75" customHeight="1">
      <c r="A82" s="3259"/>
      <c r="B82" s="3248"/>
      <c r="C82" s="3248"/>
      <c r="D82" s="1180"/>
      <c r="E82" s="1180"/>
      <c r="F82" s="2009" t="s">
        <v>1181</v>
      </c>
      <c r="G82" s="372">
        <v>4</v>
      </c>
      <c r="H82" s="1193">
        <v>1</v>
      </c>
      <c r="I82" s="1193">
        <v>1</v>
      </c>
      <c r="J82" s="1193">
        <v>1</v>
      </c>
      <c r="K82" s="1193">
        <v>1</v>
      </c>
      <c r="L82" s="293"/>
      <c r="M82" s="293"/>
      <c r="N82" s="293"/>
      <c r="O82" s="293"/>
      <c r="P82" s="65">
        <f t="shared" si="10"/>
        <v>0</v>
      </c>
      <c r="Q82" s="2005"/>
      <c r="R82" s="2007">
        <v>60000</v>
      </c>
      <c r="S82" s="2008"/>
      <c r="T82" s="2000">
        <f t="shared" si="11"/>
        <v>60000</v>
      </c>
      <c r="V82" s="190"/>
      <c r="W82" s="26"/>
      <c r="X82" s="26"/>
      <c r="Y82" s="191"/>
      <c r="AA82" s="190"/>
      <c r="AB82" s="191"/>
    </row>
    <row r="83" spans="1:28" ht="33.75" customHeight="1">
      <c r="A83" s="3259"/>
      <c r="B83" s="3248"/>
      <c r="C83" s="3248"/>
      <c r="D83" s="1180"/>
      <c r="E83" s="1180"/>
      <c r="F83" s="2011" t="s">
        <v>1182</v>
      </c>
      <c r="G83" s="372">
        <v>4</v>
      </c>
      <c r="H83" s="1193">
        <v>1</v>
      </c>
      <c r="I83" s="1193">
        <v>1</v>
      </c>
      <c r="J83" s="1193">
        <v>1</v>
      </c>
      <c r="K83" s="1193">
        <v>1</v>
      </c>
      <c r="L83" s="293"/>
      <c r="M83" s="293"/>
      <c r="N83" s="293"/>
      <c r="O83" s="293"/>
      <c r="P83" s="65">
        <f t="shared" si="10"/>
        <v>0</v>
      </c>
      <c r="Q83" s="2005"/>
      <c r="R83" s="2007">
        <v>100000</v>
      </c>
      <c r="S83" s="2008"/>
      <c r="T83" s="2000">
        <f t="shared" si="11"/>
        <v>100000</v>
      </c>
      <c r="V83" s="190"/>
      <c r="W83" s="26"/>
      <c r="X83" s="26"/>
      <c r="Y83" s="191"/>
      <c r="AA83" s="190"/>
      <c r="AB83" s="191"/>
    </row>
    <row r="84" spans="1:28" ht="33.75" customHeight="1">
      <c r="A84" s="3259"/>
      <c r="B84" s="3248"/>
      <c r="C84" s="3248"/>
      <c r="D84" s="1180"/>
      <c r="E84" s="1180"/>
      <c r="F84" s="2009" t="s">
        <v>1183</v>
      </c>
      <c r="G84" s="372">
        <v>4</v>
      </c>
      <c r="H84" s="1193">
        <v>1</v>
      </c>
      <c r="I84" s="1193">
        <v>1</v>
      </c>
      <c r="J84" s="1193">
        <v>1</v>
      </c>
      <c r="K84" s="1193">
        <v>1</v>
      </c>
      <c r="L84" s="293"/>
      <c r="M84" s="293"/>
      <c r="N84" s="293"/>
      <c r="O84" s="293"/>
      <c r="P84" s="65">
        <f t="shared" si="10"/>
        <v>0</v>
      </c>
      <c r="Q84" s="2005"/>
      <c r="R84" s="2007">
        <v>161000</v>
      </c>
      <c r="S84" s="2008"/>
      <c r="T84" s="2000">
        <f t="shared" si="11"/>
        <v>161000</v>
      </c>
      <c r="V84" s="190"/>
      <c r="W84" s="26"/>
      <c r="X84" s="26"/>
      <c r="Y84" s="191"/>
      <c r="AA84" s="190"/>
      <c r="AB84" s="191"/>
    </row>
    <row r="85" spans="1:28" ht="33.75" customHeight="1">
      <c r="A85" s="3259"/>
      <c r="B85" s="3248"/>
      <c r="C85" s="3248"/>
      <c r="D85" s="1180"/>
      <c r="E85" s="1180"/>
      <c r="F85" s="2012" t="s">
        <v>1184</v>
      </c>
      <c r="G85" s="372">
        <v>4</v>
      </c>
      <c r="H85" s="1193">
        <v>1</v>
      </c>
      <c r="I85" s="1193">
        <v>1</v>
      </c>
      <c r="J85" s="1193">
        <v>1</v>
      </c>
      <c r="K85" s="1193">
        <v>1</v>
      </c>
      <c r="L85" s="293"/>
      <c r="M85" s="293"/>
      <c r="N85" s="293"/>
      <c r="O85" s="293"/>
      <c r="P85" s="65">
        <f t="shared" si="10"/>
        <v>0</v>
      </c>
      <c r="Q85" s="2005"/>
      <c r="R85" s="2007">
        <v>60000</v>
      </c>
      <c r="S85" s="2008"/>
      <c r="T85" s="2000">
        <f t="shared" si="11"/>
        <v>60000</v>
      </c>
      <c r="V85" s="190"/>
      <c r="W85" s="26"/>
      <c r="X85" s="26"/>
      <c r="Y85" s="191"/>
      <c r="AA85" s="190"/>
      <c r="AB85" s="191"/>
    </row>
    <row r="86" spans="1:28" ht="33.75" customHeight="1">
      <c r="A86" s="3259"/>
      <c r="B86" s="3248"/>
      <c r="C86" s="3248"/>
      <c r="D86" s="1180"/>
      <c r="E86" s="1180"/>
      <c r="F86" s="2013" t="s">
        <v>1185</v>
      </c>
      <c r="G86" s="372">
        <v>4</v>
      </c>
      <c r="H86" s="1193">
        <v>1</v>
      </c>
      <c r="I86" s="1193">
        <v>1</v>
      </c>
      <c r="J86" s="1193">
        <v>1</v>
      </c>
      <c r="K86" s="1193">
        <v>1</v>
      </c>
      <c r="L86" s="293"/>
      <c r="M86" s="293"/>
      <c r="N86" s="293"/>
      <c r="O86" s="293"/>
      <c r="P86" s="65">
        <f t="shared" si="10"/>
        <v>0</v>
      </c>
      <c r="Q86" s="2005"/>
      <c r="R86" s="31">
        <v>200000</v>
      </c>
      <c r="S86" s="32">
        <v>50000</v>
      </c>
      <c r="T86" s="2000">
        <f t="shared" si="11"/>
        <v>150000</v>
      </c>
      <c r="V86" s="190"/>
      <c r="W86" s="26"/>
      <c r="X86" s="26"/>
      <c r="Y86" s="191"/>
      <c r="AA86" s="190"/>
      <c r="AB86" s="191"/>
    </row>
    <row r="87" spans="1:28" ht="33.75" customHeight="1">
      <c r="A87" s="3259"/>
      <c r="B87" s="3248"/>
      <c r="C87" s="3248"/>
      <c r="D87" s="1180"/>
      <c r="E87" s="1180"/>
      <c r="F87" s="2013" t="s">
        <v>1186</v>
      </c>
      <c r="G87" s="372">
        <v>4</v>
      </c>
      <c r="H87" s="1193">
        <v>1</v>
      </c>
      <c r="I87" s="1193">
        <v>1</v>
      </c>
      <c r="J87" s="1193">
        <v>1</v>
      </c>
      <c r="K87" s="1193">
        <v>1</v>
      </c>
      <c r="L87" s="293"/>
      <c r="M87" s="293"/>
      <c r="N87" s="293"/>
      <c r="O87" s="293"/>
      <c r="P87" s="65">
        <f t="shared" si="10"/>
        <v>0</v>
      </c>
      <c r="Q87" s="2005"/>
      <c r="R87" s="33">
        <v>180500</v>
      </c>
      <c r="S87" s="32">
        <v>30000</v>
      </c>
      <c r="T87" s="2000">
        <f t="shared" si="11"/>
        <v>150500</v>
      </c>
      <c r="V87" s="190"/>
      <c r="W87" s="26"/>
      <c r="X87" s="26"/>
      <c r="Y87" s="191"/>
      <c r="AA87" s="190"/>
      <c r="AB87" s="191"/>
    </row>
    <row r="88" spans="1:28" ht="33.75" customHeight="1">
      <c r="A88" s="3259"/>
      <c r="B88" s="3248"/>
      <c r="C88" s="3248"/>
      <c r="D88" s="1180"/>
      <c r="E88" s="1180"/>
      <c r="F88" s="2013" t="s">
        <v>1187</v>
      </c>
      <c r="G88" s="372">
        <v>4</v>
      </c>
      <c r="H88" s="1193">
        <v>1</v>
      </c>
      <c r="I88" s="1193">
        <v>1</v>
      </c>
      <c r="J88" s="1193">
        <v>1</v>
      </c>
      <c r="K88" s="1193">
        <v>1</v>
      </c>
      <c r="L88" s="293"/>
      <c r="M88" s="293"/>
      <c r="N88" s="293"/>
      <c r="O88" s="293"/>
      <c r="P88" s="65">
        <f t="shared" si="10"/>
        <v>0</v>
      </c>
      <c r="Q88" s="2005"/>
      <c r="R88" s="33">
        <v>330000</v>
      </c>
      <c r="S88" s="2008">
        <v>0</v>
      </c>
      <c r="T88" s="2000">
        <f t="shared" si="11"/>
        <v>330000</v>
      </c>
      <c r="V88" s="190"/>
      <c r="W88" s="26"/>
      <c r="X88" s="26"/>
      <c r="Y88" s="191"/>
      <c r="AA88" s="190"/>
      <c r="AB88" s="191"/>
    </row>
    <row r="89" spans="1:28" ht="33.75" customHeight="1">
      <c r="A89" s="3259"/>
      <c r="B89" s="3248"/>
      <c r="C89" s="3248"/>
      <c r="D89" s="1180"/>
      <c r="E89" s="1180"/>
      <c r="F89" s="2014" t="s">
        <v>1188</v>
      </c>
      <c r="G89" s="372">
        <v>4</v>
      </c>
      <c r="H89" s="1193">
        <v>1</v>
      </c>
      <c r="I89" s="1193">
        <v>1</v>
      </c>
      <c r="J89" s="1193">
        <v>1</v>
      </c>
      <c r="K89" s="1193">
        <v>1</v>
      </c>
      <c r="L89" s="293"/>
      <c r="M89" s="293"/>
      <c r="N89" s="293"/>
      <c r="O89" s="293"/>
      <c r="P89" s="65">
        <f t="shared" si="10"/>
        <v>0</v>
      </c>
      <c r="Q89" s="2005"/>
      <c r="R89" s="33">
        <v>100000</v>
      </c>
      <c r="S89" s="2008">
        <v>50000</v>
      </c>
      <c r="T89" s="2000">
        <f t="shared" ref="T89:T90" si="12">R89-S89</f>
        <v>50000</v>
      </c>
      <c r="V89" s="190"/>
      <c r="W89" s="26"/>
      <c r="X89" s="26"/>
      <c r="Y89" s="191"/>
      <c r="AA89" s="190"/>
      <c r="AB89" s="191"/>
    </row>
    <row r="90" spans="1:28" s="171" customFormat="1" ht="46.5" customHeight="1" thickBot="1">
      <c r="A90" s="3259"/>
      <c r="B90" s="3248"/>
      <c r="C90" s="3248"/>
      <c r="D90" s="2221"/>
      <c r="E90" s="2221"/>
      <c r="F90" s="2225" t="s">
        <v>1221</v>
      </c>
      <c r="G90" s="1328">
        <v>4</v>
      </c>
      <c r="H90" s="350">
        <v>1</v>
      </c>
      <c r="I90" s="350">
        <v>1</v>
      </c>
      <c r="J90" s="350">
        <v>1</v>
      </c>
      <c r="K90" s="350">
        <v>1</v>
      </c>
      <c r="L90" s="2226"/>
      <c r="M90" s="2226"/>
      <c r="N90" s="2226"/>
      <c r="O90" s="2226"/>
      <c r="P90" s="237">
        <f t="shared" si="10"/>
        <v>0</v>
      </c>
      <c r="Q90" s="2205"/>
      <c r="R90" s="2031">
        <v>513600</v>
      </c>
      <c r="S90" s="2206">
        <v>233600</v>
      </c>
      <c r="T90" s="2000">
        <f t="shared" si="12"/>
        <v>280000</v>
      </c>
      <c r="V90" s="343"/>
      <c r="W90" s="93"/>
      <c r="X90" s="93"/>
      <c r="Y90" s="342"/>
      <c r="AA90" s="343"/>
      <c r="AB90" s="342"/>
    </row>
    <row r="91" spans="1:28" ht="66.45" customHeight="1">
      <c r="A91" s="3259"/>
      <c r="B91" s="3248"/>
      <c r="C91" s="3248"/>
      <c r="D91" s="2216"/>
      <c r="E91" s="2216"/>
      <c r="F91" s="2204" t="s">
        <v>1190</v>
      </c>
      <c r="G91" s="2224">
        <v>4</v>
      </c>
      <c r="H91" s="1188">
        <v>1</v>
      </c>
      <c r="I91" s="1188">
        <v>1</v>
      </c>
      <c r="J91" s="1188">
        <v>1</v>
      </c>
      <c r="K91" s="1188">
        <v>1</v>
      </c>
      <c r="L91" s="2051"/>
      <c r="M91" s="2051"/>
      <c r="N91" s="2051"/>
      <c r="O91" s="2051"/>
      <c r="P91" s="34">
        <f t="shared" ref="P91:P102" si="13">(SUM(L91:O91)/SUM(H91:K91))</f>
        <v>0</v>
      </c>
      <c r="Q91" s="2005"/>
      <c r="R91" s="2015">
        <v>20000</v>
      </c>
      <c r="S91" s="2016"/>
      <c r="T91" s="2000">
        <f t="shared" ref="T91:T101" si="14">R91-S91</f>
        <v>20000</v>
      </c>
      <c r="V91" s="341"/>
      <c r="W91" s="300"/>
      <c r="X91" s="300"/>
      <c r="Y91" s="305"/>
      <c r="AA91" s="341"/>
      <c r="AB91" s="305"/>
    </row>
    <row r="92" spans="1:28" ht="33.75" customHeight="1">
      <c r="A92" s="3259"/>
      <c r="B92" s="3248"/>
      <c r="C92" s="3248"/>
      <c r="D92" s="1180"/>
      <c r="E92" s="1180"/>
      <c r="F92" s="167" t="s">
        <v>1191</v>
      </c>
      <c r="G92" s="372">
        <v>4</v>
      </c>
      <c r="H92" s="1193">
        <v>1</v>
      </c>
      <c r="I92" s="1193">
        <v>1</v>
      </c>
      <c r="J92" s="1193">
        <v>1</v>
      </c>
      <c r="K92" s="1193">
        <v>1</v>
      </c>
      <c r="L92" s="293"/>
      <c r="M92" s="293"/>
      <c r="N92" s="293"/>
      <c r="O92" s="293"/>
      <c r="P92" s="65">
        <f t="shared" si="13"/>
        <v>0</v>
      </c>
      <c r="Q92" s="2005"/>
      <c r="R92" s="2020"/>
      <c r="S92" s="2021"/>
      <c r="T92" s="2000">
        <f t="shared" si="14"/>
        <v>0</v>
      </c>
      <c r="V92" s="190"/>
      <c r="W92" s="26"/>
      <c r="X92" s="26"/>
      <c r="Y92" s="191"/>
      <c r="AA92" s="190"/>
      <c r="AB92" s="191"/>
    </row>
    <row r="93" spans="1:28" ht="49.05" customHeight="1">
      <c r="A93" s="3259"/>
      <c r="B93" s="3248"/>
      <c r="C93" s="3248"/>
      <c r="D93" s="1180"/>
      <c r="E93" s="1180"/>
      <c r="F93" s="238" t="s">
        <v>1192</v>
      </c>
      <c r="G93" s="372">
        <v>4</v>
      </c>
      <c r="H93" s="1193">
        <v>1</v>
      </c>
      <c r="I93" s="1193">
        <v>1</v>
      </c>
      <c r="J93" s="1193">
        <v>1</v>
      </c>
      <c r="K93" s="1193">
        <v>1</v>
      </c>
      <c r="L93" s="293"/>
      <c r="M93" s="293"/>
      <c r="N93" s="293"/>
      <c r="O93" s="293"/>
      <c r="P93" s="65">
        <f t="shared" si="13"/>
        <v>0</v>
      </c>
      <c r="Q93" s="2005"/>
      <c r="R93" s="2020"/>
      <c r="S93" s="2021"/>
      <c r="T93" s="2000">
        <f t="shared" si="14"/>
        <v>0</v>
      </c>
      <c r="V93" s="190"/>
      <c r="W93" s="26"/>
      <c r="X93" s="26"/>
      <c r="Y93" s="191"/>
      <c r="AA93" s="190"/>
      <c r="AB93" s="191"/>
    </row>
    <row r="94" spans="1:28" ht="58.95" customHeight="1">
      <c r="A94" s="3259"/>
      <c r="B94" s="3248"/>
      <c r="C94" s="3248"/>
      <c r="D94" s="1180"/>
      <c r="E94" s="1180"/>
      <c r="F94" s="238" t="s">
        <v>1193</v>
      </c>
      <c r="G94" s="874">
        <v>4</v>
      </c>
      <c r="H94" s="1193">
        <v>1</v>
      </c>
      <c r="I94" s="1193">
        <v>1</v>
      </c>
      <c r="J94" s="1193">
        <v>1</v>
      </c>
      <c r="K94" s="1193">
        <v>1</v>
      </c>
      <c r="L94" s="293"/>
      <c r="M94" s="293"/>
      <c r="N94" s="293"/>
      <c r="O94" s="293"/>
      <c r="P94" s="65">
        <f t="shared" si="13"/>
        <v>0</v>
      </c>
      <c r="Q94" s="2005"/>
      <c r="R94" s="2022">
        <v>1440000</v>
      </c>
      <c r="S94" s="2023">
        <v>540000</v>
      </c>
      <c r="T94" s="2000">
        <f t="shared" si="14"/>
        <v>900000</v>
      </c>
      <c r="V94" s="190"/>
      <c r="W94" s="26"/>
      <c r="X94" s="26"/>
      <c r="Y94" s="191"/>
      <c r="AA94" s="190"/>
      <c r="AB94" s="191"/>
    </row>
    <row r="95" spans="1:28" ht="33.75" customHeight="1">
      <c r="A95" s="3259"/>
      <c r="B95" s="3248"/>
      <c r="C95" s="3248"/>
      <c r="D95" s="1180"/>
      <c r="E95" s="1180"/>
      <c r="F95" s="2009" t="s">
        <v>1194</v>
      </c>
      <c r="G95" s="874">
        <v>4</v>
      </c>
      <c r="H95" s="1193">
        <v>1</v>
      </c>
      <c r="I95" s="1193">
        <v>1</v>
      </c>
      <c r="J95" s="1193">
        <v>1</v>
      </c>
      <c r="K95" s="1193">
        <v>1</v>
      </c>
      <c r="L95" s="293"/>
      <c r="M95" s="293">
        <v>25</v>
      </c>
      <c r="N95" s="293"/>
      <c r="O95" s="293"/>
      <c r="P95" s="65">
        <f t="shared" si="13"/>
        <v>6.25</v>
      </c>
      <c r="Q95" s="2005"/>
      <c r="R95" s="2020">
        <v>18000</v>
      </c>
      <c r="S95" s="2008"/>
      <c r="T95" s="2000">
        <f t="shared" si="14"/>
        <v>18000</v>
      </c>
      <c r="V95" s="190"/>
      <c r="W95" s="26" t="s">
        <v>1447</v>
      </c>
      <c r="X95" s="26"/>
      <c r="Y95" s="191"/>
      <c r="AA95" s="190"/>
      <c r="AB95" s="191"/>
    </row>
    <row r="96" spans="1:28" ht="33.75" customHeight="1">
      <c r="A96" s="3259"/>
      <c r="B96" s="3248"/>
      <c r="C96" s="3248"/>
      <c r="D96" s="1180"/>
      <c r="E96" s="1180"/>
      <c r="F96" s="238" t="s">
        <v>1195</v>
      </c>
      <c r="G96" s="874">
        <v>4</v>
      </c>
      <c r="H96" s="1193">
        <v>1</v>
      </c>
      <c r="I96" s="1193">
        <v>1</v>
      </c>
      <c r="J96" s="1193">
        <v>1</v>
      </c>
      <c r="K96" s="1193">
        <v>1</v>
      </c>
      <c r="L96" s="293"/>
      <c r="M96" s="293"/>
      <c r="N96" s="293"/>
      <c r="O96" s="293"/>
      <c r="P96" s="65">
        <f t="shared" si="13"/>
        <v>0</v>
      </c>
      <c r="Q96" s="2005"/>
      <c r="R96" s="2020"/>
      <c r="S96" s="2008"/>
      <c r="T96" s="2000">
        <f t="shared" si="14"/>
        <v>0</v>
      </c>
      <c r="V96" s="190"/>
      <c r="W96" s="26"/>
      <c r="X96" s="26"/>
      <c r="Y96" s="191"/>
      <c r="AA96" s="190"/>
      <c r="AB96" s="191"/>
    </row>
    <row r="97" spans="1:28" ht="33.75" customHeight="1">
      <c r="A97" s="3259"/>
      <c r="B97" s="3248"/>
      <c r="C97" s="3248"/>
      <c r="D97" s="1180"/>
      <c r="E97" s="1180"/>
      <c r="F97" s="238" t="s">
        <v>1196</v>
      </c>
      <c r="G97" s="874">
        <v>4</v>
      </c>
      <c r="H97" s="1193">
        <v>1</v>
      </c>
      <c r="I97" s="1193">
        <v>1</v>
      </c>
      <c r="J97" s="1193">
        <v>1</v>
      </c>
      <c r="K97" s="1193">
        <v>1</v>
      </c>
      <c r="L97" s="293"/>
      <c r="M97" s="293"/>
      <c r="N97" s="293">
        <v>0</v>
      </c>
      <c r="O97" s="293"/>
      <c r="P97" s="65">
        <f t="shared" si="13"/>
        <v>0</v>
      </c>
      <c r="Q97" s="2005"/>
      <c r="R97" s="2020">
        <v>300000</v>
      </c>
      <c r="S97" s="2024">
        <v>150000</v>
      </c>
      <c r="T97" s="2000">
        <f t="shared" si="14"/>
        <v>150000</v>
      </c>
      <c r="V97" s="190"/>
      <c r="W97" s="26" t="s">
        <v>1451</v>
      </c>
      <c r="X97" s="26"/>
      <c r="Y97" s="191"/>
      <c r="AA97" s="190"/>
      <c r="AB97" s="191"/>
    </row>
    <row r="98" spans="1:28" ht="33.75" customHeight="1">
      <c r="A98" s="3259"/>
      <c r="B98" s="3248"/>
      <c r="C98" s="3248"/>
      <c r="D98" s="1180"/>
      <c r="E98" s="1180"/>
      <c r="F98" s="2025" t="s">
        <v>1197</v>
      </c>
      <c r="G98" s="874">
        <v>4</v>
      </c>
      <c r="H98" s="1193">
        <v>1</v>
      </c>
      <c r="I98" s="1193">
        <v>1</v>
      </c>
      <c r="J98" s="1193">
        <v>1</v>
      </c>
      <c r="K98" s="1193">
        <v>1</v>
      </c>
      <c r="L98" s="293"/>
      <c r="M98" s="293">
        <v>0</v>
      </c>
      <c r="N98" s="293"/>
      <c r="O98" s="293"/>
      <c r="P98" s="65">
        <f t="shared" si="13"/>
        <v>0</v>
      </c>
      <c r="Q98" s="2005"/>
      <c r="R98" s="2020">
        <v>50000</v>
      </c>
      <c r="S98" s="2021"/>
      <c r="T98" s="2000">
        <f t="shared" si="14"/>
        <v>50000</v>
      </c>
      <c r="V98" s="190"/>
      <c r="W98" s="26" t="s">
        <v>1448</v>
      </c>
      <c r="X98" s="26"/>
      <c r="Y98" s="191"/>
      <c r="AA98" s="190"/>
      <c r="AB98" s="191"/>
    </row>
    <row r="99" spans="1:28" ht="33.75" customHeight="1">
      <c r="A99" s="3259"/>
      <c r="B99" s="3248"/>
      <c r="C99" s="3248"/>
      <c r="D99" s="1180"/>
      <c r="E99" s="1180"/>
      <c r="F99" s="238" t="s">
        <v>1223</v>
      </c>
      <c r="G99" s="874">
        <v>4</v>
      </c>
      <c r="H99" s="1193">
        <v>1</v>
      </c>
      <c r="I99" s="1193">
        <v>1</v>
      </c>
      <c r="J99" s="1193">
        <v>1</v>
      </c>
      <c r="K99" s="1193">
        <v>1</v>
      </c>
      <c r="L99" s="293"/>
      <c r="M99" s="293">
        <v>0</v>
      </c>
      <c r="N99" s="293"/>
      <c r="O99" s="293"/>
      <c r="P99" s="65">
        <f t="shared" si="13"/>
        <v>0</v>
      </c>
      <c r="Q99" s="2005"/>
      <c r="R99" s="2020">
        <v>150000</v>
      </c>
      <c r="S99" s="2021">
        <v>150000</v>
      </c>
      <c r="T99" s="2000">
        <f t="shared" si="14"/>
        <v>0</v>
      </c>
      <c r="V99" s="190"/>
      <c r="W99" s="26" t="s">
        <v>1450</v>
      </c>
      <c r="X99" s="26"/>
      <c r="Y99" s="191"/>
      <c r="AA99" s="190"/>
      <c r="AB99" s="191"/>
    </row>
    <row r="100" spans="1:28" ht="33.75" customHeight="1">
      <c r="A100" s="3259"/>
      <c r="B100" s="3248"/>
      <c r="C100" s="3248"/>
      <c r="D100" s="1180"/>
      <c r="E100" s="1180"/>
      <c r="F100" s="238" t="s">
        <v>1198</v>
      </c>
      <c r="G100" s="874">
        <v>4</v>
      </c>
      <c r="H100" s="1193">
        <v>1</v>
      </c>
      <c r="I100" s="1193">
        <v>1</v>
      </c>
      <c r="J100" s="1193">
        <v>1</v>
      </c>
      <c r="K100" s="1193">
        <v>1</v>
      </c>
      <c r="L100" s="293"/>
      <c r="M100" s="293">
        <v>3</v>
      </c>
      <c r="N100" s="293"/>
      <c r="O100" s="293"/>
      <c r="P100" s="65">
        <f t="shared" si="13"/>
        <v>0.75</v>
      </c>
      <c r="Q100" s="2005"/>
      <c r="R100" s="2015">
        <v>100000</v>
      </c>
      <c r="S100" s="2021"/>
      <c r="T100" s="2000">
        <f t="shared" si="14"/>
        <v>100000</v>
      </c>
      <c r="V100" s="190"/>
      <c r="W100" s="26" t="s">
        <v>1452</v>
      </c>
      <c r="X100" s="26"/>
      <c r="Y100" s="191"/>
      <c r="AA100" s="190"/>
      <c r="AB100" s="191"/>
    </row>
    <row r="101" spans="1:28" ht="33.75" customHeight="1">
      <c r="A101" s="3259"/>
      <c r="B101" s="3248"/>
      <c r="C101" s="3248"/>
      <c r="D101" s="1180"/>
      <c r="E101" s="1180"/>
      <c r="F101" s="238" t="s">
        <v>1199</v>
      </c>
      <c r="G101" s="874">
        <v>4</v>
      </c>
      <c r="H101" s="1193">
        <v>1</v>
      </c>
      <c r="I101" s="1193">
        <v>1</v>
      </c>
      <c r="J101" s="1193">
        <v>1</v>
      </c>
      <c r="K101" s="1193">
        <v>1</v>
      </c>
      <c r="L101" s="293"/>
      <c r="M101" s="293">
        <v>8</v>
      </c>
      <c r="N101" s="293"/>
      <c r="O101" s="293"/>
      <c r="P101" s="65">
        <f t="shared" si="13"/>
        <v>2</v>
      </c>
      <c r="Q101" s="2005"/>
      <c r="R101" s="2015">
        <v>73000</v>
      </c>
      <c r="S101" s="2021"/>
      <c r="T101" s="2000">
        <f t="shared" si="14"/>
        <v>73000</v>
      </c>
      <c r="V101" s="190"/>
      <c r="W101" s="26" t="s">
        <v>1449</v>
      </c>
      <c r="X101" s="26"/>
      <c r="Y101" s="191"/>
      <c r="AA101" s="190"/>
      <c r="AB101" s="191"/>
    </row>
    <row r="102" spans="1:28" ht="33.75" customHeight="1">
      <c r="A102" s="3259"/>
      <c r="B102" s="3248"/>
      <c r="C102" s="3248"/>
      <c r="D102" s="1180"/>
      <c r="E102" s="1180"/>
      <c r="F102" s="238" t="s">
        <v>1200</v>
      </c>
      <c r="G102" s="2211">
        <v>1</v>
      </c>
      <c r="H102" s="1193"/>
      <c r="I102" s="1193"/>
      <c r="J102" s="1193"/>
      <c r="K102" s="1193">
        <v>1</v>
      </c>
      <c r="L102" s="163"/>
      <c r="M102" s="163"/>
      <c r="N102" s="293"/>
      <c r="O102" s="293"/>
      <c r="P102" s="65">
        <f t="shared" si="13"/>
        <v>0</v>
      </c>
      <c r="Q102" s="2005"/>
      <c r="R102" s="2015">
        <v>0</v>
      </c>
      <c r="S102" s="2021"/>
      <c r="T102" s="2000">
        <f t="shared" ref="T102:T112" si="15">R102-S102</f>
        <v>0</v>
      </c>
      <c r="V102" s="190"/>
      <c r="W102" s="26"/>
      <c r="X102" s="26"/>
      <c r="Y102" s="191"/>
      <c r="AA102" s="190"/>
      <c r="AB102" s="191"/>
    </row>
    <row r="103" spans="1:28" s="171" customFormat="1" ht="33.75" customHeight="1" thickBot="1">
      <c r="A103" s="3259"/>
      <c r="B103" s="3248"/>
      <c r="C103" s="3248"/>
      <c r="D103" s="2221"/>
      <c r="E103" s="2221"/>
      <c r="F103" s="1322" t="s">
        <v>1204</v>
      </c>
      <c r="G103" s="1323">
        <v>4</v>
      </c>
      <c r="H103" s="350">
        <v>1</v>
      </c>
      <c r="I103" s="350">
        <v>1</v>
      </c>
      <c r="J103" s="350">
        <v>1</v>
      </c>
      <c r="K103" s="350">
        <v>1</v>
      </c>
      <c r="L103" s="2226"/>
      <c r="M103" s="2226"/>
      <c r="N103" s="2226"/>
      <c r="O103" s="2226"/>
      <c r="P103" s="237">
        <f t="shared" ref="P103" si="16">(SUM(L103:O103)/SUM(H103:K103))</f>
        <v>0</v>
      </c>
      <c r="Q103" s="2205"/>
      <c r="R103" s="2031">
        <v>150000</v>
      </c>
      <c r="S103" s="2032"/>
      <c r="T103" s="2232">
        <f t="shared" si="15"/>
        <v>150000</v>
      </c>
      <c r="V103" s="343"/>
      <c r="W103" s="93"/>
      <c r="X103" s="93"/>
      <c r="Y103" s="342"/>
      <c r="AA103" s="343"/>
      <c r="AB103" s="342"/>
    </row>
    <row r="104" spans="1:28" ht="33.75" customHeight="1">
      <c r="A104" s="3259"/>
      <c r="B104" s="3255" t="s">
        <v>104</v>
      </c>
      <c r="C104" s="3253" t="s">
        <v>105</v>
      </c>
      <c r="D104" s="2216"/>
      <c r="E104" s="2216"/>
      <c r="F104" s="2227" t="s">
        <v>1205</v>
      </c>
      <c r="G104" s="1321">
        <v>4</v>
      </c>
      <c r="H104" s="1188">
        <v>1</v>
      </c>
      <c r="I104" s="1188">
        <v>1</v>
      </c>
      <c r="J104" s="1188">
        <v>1</v>
      </c>
      <c r="K104" s="1188">
        <v>1</v>
      </c>
      <c r="L104" s="2051"/>
      <c r="M104" s="2051"/>
      <c r="N104" s="2051"/>
      <c r="O104" s="2051"/>
      <c r="P104" s="34">
        <f t="shared" ref="P104:P114" si="17">(SUM(L104:O104)/SUM(H104:K104))</f>
        <v>0</v>
      </c>
      <c r="Q104" s="2005"/>
      <c r="R104" s="2228">
        <v>20000</v>
      </c>
      <c r="S104" s="2229"/>
      <c r="T104" s="2056">
        <f t="shared" si="15"/>
        <v>20000</v>
      </c>
      <c r="V104" s="341"/>
      <c r="W104" s="300"/>
      <c r="X104" s="300"/>
      <c r="Y104" s="305"/>
      <c r="AA104" s="341"/>
      <c r="AB104" s="305"/>
    </row>
    <row r="105" spans="1:28" ht="33.75" customHeight="1">
      <c r="A105" s="3259"/>
      <c r="B105" s="3256"/>
      <c r="C105" s="3254"/>
      <c r="D105" s="1180"/>
      <c r="E105" s="1180"/>
      <c r="F105" s="2213" t="s">
        <v>1206</v>
      </c>
      <c r="G105" s="874">
        <v>4</v>
      </c>
      <c r="H105" s="1193">
        <v>1</v>
      </c>
      <c r="I105" s="1193">
        <v>1</v>
      </c>
      <c r="J105" s="1193">
        <v>1</v>
      </c>
      <c r="K105" s="1193">
        <v>1</v>
      </c>
      <c r="L105" s="293"/>
      <c r="M105" s="293"/>
      <c r="N105" s="293"/>
      <c r="O105" s="293"/>
      <c r="P105" s="65">
        <f>(SUM(L105:O105)/SUM(H105:K105))</f>
        <v>0</v>
      </c>
      <c r="Q105" s="2005"/>
      <c r="R105" s="1999">
        <v>15000</v>
      </c>
      <c r="S105" s="1998"/>
      <c r="T105" s="2000">
        <f t="shared" si="15"/>
        <v>15000</v>
      </c>
      <c r="V105" s="190"/>
      <c r="W105" s="26"/>
      <c r="X105" s="26"/>
      <c r="Y105" s="191"/>
      <c r="AA105" s="190"/>
      <c r="AB105" s="191"/>
    </row>
    <row r="106" spans="1:28" ht="33.75" customHeight="1">
      <c r="A106" s="3259"/>
      <c r="B106" s="3256"/>
      <c r="C106" s="3254"/>
      <c r="D106" s="1180"/>
      <c r="E106" s="1180"/>
      <c r="F106" s="2213" t="s">
        <v>1207</v>
      </c>
      <c r="G106" s="874">
        <v>4</v>
      </c>
      <c r="H106" s="1193">
        <v>1</v>
      </c>
      <c r="I106" s="1193">
        <v>1</v>
      </c>
      <c r="J106" s="1193">
        <v>1</v>
      </c>
      <c r="K106" s="1193">
        <v>1</v>
      </c>
      <c r="L106" s="293"/>
      <c r="M106" s="293"/>
      <c r="N106" s="293"/>
      <c r="O106" s="293"/>
      <c r="P106" s="65">
        <f t="shared" si="17"/>
        <v>0</v>
      </c>
      <c r="Q106" s="2005"/>
      <c r="R106" s="1999">
        <v>20000</v>
      </c>
      <c r="S106" s="1998"/>
      <c r="T106" s="2000">
        <f t="shared" si="15"/>
        <v>20000</v>
      </c>
      <c r="V106" s="190"/>
      <c r="W106" s="26"/>
      <c r="X106" s="26"/>
      <c r="Y106" s="191"/>
      <c r="AA106" s="190"/>
      <c r="AB106" s="191"/>
    </row>
    <row r="107" spans="1:28" ht="33.75" customHeight="1">
      <c r="A107" s="3259"/>
      <c r="B107" s="3256"/>
      <c r="C107" s="3254"/>
      <c r="D107" s="1180"/>
      <c r="E107" s="1180"/>
      <c r="F107" s="2213" t="s">
        <v>1208</v>
      </c>
      <c r="G107" s="874">
        <v>4</v>
      </c>
      <c r="H107" s="1193">
        <v>1</v>
      </c>
      <c r="I107" s="1193">
        <v>1</v>
      </c>
      <c r="J107" s="1193">
        <v>1</v>
      </c>
      <c r="K107" s="1193">
        <v>1</v>
      </c>
      <c r="L107" s="293"/>
      <c r="M107" s="293"/>
      <c r="N107" s="293"/>
      <c r="O107" s="293"/>
      <c r="P107" s="65">
        <f t="shared" si="17"/>
        <v>0</v>
      </c>
      <c r="Q107" s="2005"/>
      <c r="R107" s="1999">
        <v>10000</v>
      </c>
      <c r="S107" s="1998"/>
      <c r="T107" s="2000">
        <f t="shared" si="15"/>
        <v>10000</v>
      </c>
      <c r="V107" s="190"/>
      <c r="W107" s="26"/>
      <c r="X107" s="26"/>
      <c r="Y107" s="191"/>
      <c r="AA107" s="190"/>
      <c r="AB107" s="191"/>
    </row>
    <row r="108" spans="1:28" ht="33.75" customHeight="1">
      <c r="A108" s="3259"/>
      <c r="B108" s="3256"/>
      <c r="C108" s="3254"/>
      <c r="D108" s="1180"/>
      <c r="E108" s="1180"/>
      <c r="F108" s="2213" t="s">
        <v>1209</v>
      </c>
      <c r="G108" s="874">
        <v>4</v>
      </c>
      <c r="H108" s="1193">
        <v>1</v>
      </c>
      <c r="I108" s="1193">
        <v>1</v>
      </c>
      <c r="J108" s="1193">
        <v>1</v>
      </c>
      <c r="K108" s="1193">
        <v>1</v>
      </c>
      <c r="L108" s="293"/>
      <c r="M108" s="293"/>
      <c r="N108" s="293"/>
      <c r="O108" s="293"/>
      <c r="P108" s="65">
        <f t="shared" si="17"/>
        <v>0</v>
      </c>
      <c r="Q108" s="2005"/>
      <c r="R108" s="1999">
        <v>15000</v>
      </c>
      <c r="S108" s="1998"/>
      <c r="T108" s="2000">
        <f t="shared" si="15"/>
        <v>15000</v>
      </c>
      <c r="V108" s="190"/>
      <c r="W108" s="26"/>
      <c r="X108" s="26"/>
      <c r="Y108" s="191"/>
      <c r="AA108" s="190"/>
      <c r="AB108" s="191"/>
    </row>
    <row r="109" spans="1:28" ht="33.75" customHeight="1">
      <c r="A109" s="3259"/>
      <c r="B109" s="3256"/>
      <c r="C109" s="3254"/>
      <c r="D109" s="1180"/>
      <c r="E109" s="1180"/>
      <c r="F109" s="2212" t="s">
        <v>1210</v>
      </c>
      <c r="G109" s="874">
        <v>4</v>
      </c>
      <c r="H109" s="1193">
        <v>1</v>
      </c>
      <c r="I109" s="1193">
        <v>1</v>
      </c>
      <c r="J109" s="1193">
        <v>1</v>
      </c>
      <c r="K109" s="1193">
        <v>1</v>
      </c>
      <c r="L109" s="293"/>
      <c r="M109" s="293"/>
      <c r="N109" s="293"/>
      <c r="O109" s="293"/>
      <c r="P109" s="65">
        <f t="shared" si="17"/>
        <v>0</v>
      </c>
      <c r="Q109" s="2005"/>
      <c r="R109" s="1999">
        <v>50000</v>
      </c>
      <c r="S109" s="1998"/>
      <c r="T109" s="2000">
        <f t="shared" si="15"/>
        <v>50000</v>
      </c>
      <c r="V109" s="190"/>
      <c r="W109" s="26"/>
      <c r="X109" s="26"/>
      <c r="Y109" s="191"/>
      <c r="AA109" s="190"/>
      <c r="AB109" s="191"/>
    </row>
    <row r="110" spans="1:28" ht="33.75" customHeight="1">
      <c r="A110" s="3259"/>
      <c r="B110" s="3256"/>
      <c r="C110" s="3254"/>
      <c r="D110" s="1180"/>
      <c r="E110" s="1180"/>
      <c r="F110" s="2213" t="s">
        <v>1211</v>
      </c>
      <c r="G110" s="874">
        <v>4</v>
      </c>
      <c r="H110" s="1193">
        <v>1</v>
      </c>
      <c r="I110" s="1193">
        <v>1</v>
      </c>
      <c r="J110" s="1193">
        <v>1</v>
      </c>
      <c r="K110" s="1193">
        <v>1</v>
      </c>
      <c r="L110" s="293"/>
      <c r="M110" s="293"/>
      <c r="N110" s="293"/>
      <c r="O110" s="293"/>
      <c r="P110" s="65">
        <f t="shared" si="17"/>
        <v>0</v>
      </c>
      <c r="Q110" s="2005"/>
      <c r="R110" s="1999">
        <v>9000</v>
      </c>
      <c r="S110" s="1998"/>
      <c r="T110" s="2000">
        <f t="shared" si="15"/>
        <v>9000</v>
      </c>
      <c r="V110" s="190"/>
      <c r="W110" s="26"/>
      <c r="X110" s="26"/>
      <c r="Y110" s="191"/>
      <c r="AA110" s="190"/>
      <c r="AB110" s="191"/>
    </row>
    <row r="111" spans="1:28" ht="33.75" customHeight="1">
      <c r="A111" s="3259"/>
      <c r="B111" s="3256"/>
      <c r="C111" s="3254"/>
      <c r="D111" s="1180"/>
      <c r="E111" s="1180"/>
      <c r="F111" s="2213" t="s">
        <v>1212</v>
      </c>
      <c r="G111" s="874">
        <v>4</v>
      </c>
      <c r="H111" s="1193">
        <v>1</v>
      </c>
      <c r="I111" s="1193">
        <v>1</v>
      </c>
      <c r="J111" s="1193">
        <v>1</v>
      </c>
      <c r="K111" s="1193">
        <v>1</v>
      </c>
      <c r="L111" s="293"/>
      <c r="M111" s="293"/>
      <c r="N111" s="293"/>
      <c r="O111" s="293"/>
      <c r="P111" s="65">
        <f t="shared" si="17"/>
        <v>0</v>
      </c>
      <c r="Q111" s="2005"/>
      <c r="R111" s="1999">
        <v>10000</v>
      </c>
      <c r="S111" s="1998"/>
      <c r="T111" s="2000">
        <f t="shared" si="15"/>
        <v>10000</v>
      </c>
      <c r="V111" s="190"/>
      <c r="W111" s="26"/>
      <c r="X111" s="26"/>
      <c r="Y111" s="191"/>
      <c r="AA111" s="190"/>
      <c r="AB111" s="191"/>
    </row>
    <row r="112" spans="1:28" ht="33.75" customHeight="1">
      <c r="A112" s="3259"/>
      <c r="B112" s="3256"/>
      <c r="C112" s="3254"/>
      <c r="D112" s="1180"/>
      <c r="E112" s="1180"/>
      <c r="F112" s="2213" t="s">
        <v>1213</v>
      </c>
      <c r="G112" s="874">
        <v>4</v>
      </c>
      <c r="H112" s="1193">
        <v>1</v>
      </c>
      <c r="I112" s="1193">
        <v>1</v>
      </c>
      <c r="J112" s="1193">
        <v>1</v>
      </c>
      <c r="K112" s="1193">
        <v>1</v>
      </c>
      <c r="L112" s="293"/>
      <c r="M112" s="293"/>
      <c r="N112" s="293"/>
      <c r="O112" s="293"/>
      <c r="P112" s="65">
        <f t="shared" si="17"/>
        <v>0</v>
      </c>
      <c r="Q112" s="2005"/>
      <c r="R112" s="1999">
        <v>20000</v>
      </c>
      <c r="S112" s="1998"/>
      <c r="T112" s="2000">
        <f t="shared" si="15"/>
        <v>20000</v>
      </c>
      <c r="V112" s="190"/>
      <c r="W112" s="26"/>
      <c r="X112" s="26"/>
      <c r="Y112" s="191"/>
      <c r="AA112" s="190"/>
      <c r="AB112" s="191"/>
    </row>
    <row r="113" spans="1:28" ht="33.75" customHeight="1">
      <c r="A113" s="3259"/>
      <c r="B113" s="3256"/>
      <c r="C113" s="3254"/>
      <c r="D113" s="1180"/>
      <c r="E113" s="1180"/>
      <c r="F113" s="2213" t="s">
        <v>1214</v>
      </c>
      <c r="G113" s="874">
        <v>4</v>
      </c>
      <c r="H113" s="1193">
        <v>1</v>
      </c>
      <c r="I113" s="1193">
        <v>1</v>
      </c>
      <c r="J113" s="1193">
        <v>1</v>
      </c>
      <c r="K113" s="1193">
        <v>1</v>
      </c>
      <c r="L113" s="293"/>
      <c r="M113" s="293"/>
      <c r="N113" s="293"/>
      <c r="O113" s="293"/>
      <c r="P113" s="65">
        <f t="shared" si="17"/>
        <v>0</v>
      </c>
      <c r="Q113" s="2005"/>
      <c r="R113" s="1999">
        <v>60000</v>
      </c>
      <c r="S113" s="1998"/>
      <c r="T113" s="2000">
        <f t="shared" ref="T113:T114" si="18">R113-S113</f>
        <v>60000</v>
      </c>
      <c r="V113" s="190"/>
      <c r="W113" s="26"/>
      <c r="X113" s="26"/>
      <c r="Y113" s="191"/>
      <c r="AA113" s="190"/>
      <c r="AB113" s="191"/>
    </row>
    <row r="114" spans="1:28" s="171" customFormat="1" ht="31.05" customHeight="1" thickBot="1">
      <c r="A114" s="3259"/>
      <c r="B114" s="3256"/>
      <c r="C114" s="3254"/>
      <c r="D114" s="2221"/>
      <c r="E114" s="2221"/>
      <c r="F114" s="2230" t="s">
        <v>1215</v>
      </c>
      <c r="G114" s="1323">
        <v>4</v>
      </c>
      <c r="H114" s="350">
        <v>1</v>
      </c>
      <c r="I114" s="350">
        <v>1</v>
      </c>
      <c r="J114" s="350">
        <v>1</v>
      </c>
      <c r="K114" s="350">
        <v>1</v>
      </c>
      <c r="L114" s="2226"/>
      <c r="M114" s="2226"/>
      <c r="N114" s="2226"/>
      <c r="O114" s="2226"/>
      <c r="P114" s="237">
        <f t="shared" si="17"/>
        <v>0</v>
      </c>
      <c r="Q114" s="2205"/>
      <c r="R114" s="2231">
        <v>124000</v>
      </c>
      <c r="S114" s="2223"/>
      <c r="T114" s="2232">
        <f t="shared" si="18"/>
        <v>124000</v>
      </c>
      <c r="V114" s="343"/>
      <c r="W114" s="93"/>
      <c r="X114" s="93"/>
      <c r="Y114" s="342"/>
      <c r="AA114" s="343"/>
      <c r="AB114" s="342"/>
    </row>
    <row r="115" spans="1:28" ht="64.05" customHeight="1">
      <c r="A115" s="2207"/>
      <c r="B115" s="3256"/>
      <c r="C115" s="3254"/>
      <c r="D115" s="2216"/>
      <c r="E115" s="2216"/>
      <c r="F115" s="2233" t="s">
        <v>1231</v>
      </c>
      <c r="G115" s="1189" t="s">
        <v>1233</v>
      </c>
      <c r="H115" s="1191">
        <v>1</v>
      </c>
      <c r="I115" s="1191">
        <v>1</v>
      </c>
      <c r="J115" s="1191">
        <v>1</v>
      </c>
      <c r="K115" s="1191">
        <v>1</v>
      </c>
      <c r="L115" s="2208"/>
      <c r="M115" s="2208"/>
      <c r="N115" s="2208"/>
      <c r="O115" s="2208"/>
      <c r="P115" s="2234">
        <f t="shared" ref="P115" si="19">(SUM(L115:O115)/SUM(H115:K115))</f>
        <v>0</v>
      </c>
      <c r="Q115" s="2005"/>
      <c r="R115" s="2056">
        <v>80000</v>
      </c>
      <c r="S115" s="2053"/>
      <c r="T115" s="2056">
        <f t="shared" ref="T115" si="20">R115-S115</f>
        <v>80000</v>
      </c>
      <c r="V115" s="341"/>
      <c r="W115" s="300"/>
      <c r="X115" s="300"/>
      <c r="Y115" s="305"/>
      <c r="AA115" s="341"/>
      <c r="AB115" s="305"/>
    </row>
    <row r="116" spans="1:28" ht="39.450000000000003" customHeight="1">
      <c r="A116" s="2207"/>
      <c r="B116" s="3256"/>
      <c r="C116" s="3254"/>
      <c r="D116" s="1180"/>
      <c r="E116" s="1180"/>
      <c r="F116" s="238" t="s">
        <v>1232</v>
      </c>
      <c r="G116" s="2214">
        <v>4</v>
      </c>
      <c r="H116" s="1193">
        <v>1</v>
      </c>
      <c r="I116" s="1193">
        <v>1</v>
      </c>
      <c r="J116" s="1193">
        <v>1</v>
      </c>
      <c r="K116" s="1193">
        <v>1</v>
      </c>
      <c r="L116" s="293"/>
      <c r="M116" s="293"/>
      <c r="N116" s="293"/>
      <c r="O116" s="293"/>
      <c r="P116" s="65">
        <f t="shared" ref="P116:P117" si="21">(SUM(L116:O116)/SUM(H116:K116))</f>
        <v>0</v>
      </c>
      <c r="Q116" s="2005"/>
      <c r="R116" s="2056">
        <v>15000</v>
      </c>
      <c r="S116" s="2053"/>
      <c r="T116" s="2000">
        <f t="shared" ref="T116" si="22">R116-S116</f>
        <v>15000</v>
      </c>
      <c r="V116" s="190"/>
      <c r="W116" s="26"/>
      <c r="X116" s="26"/>
      <c r="Y116" s="191"/>
      <c r="AA116" s="190"/>
      <c r="AB116" s="191"/>
    </row>
    <row r="117" spans="1:28" ht="86.55" customHeight="1">
      <c r="A117" s="2207"/>
      <c r="B117" s="3256"/>
      <c r="C117" s="3254"/>
      <c r="D117" s="1180"/>
      <c r="E117" s="1180"/>
      <c r="F117" s="67" t="s">
        <v>1234</v>
      </c>
      <c r="G117" s="2211">
        <v>3</v>
      </c>
      <c r="H117" s="1193"/>
      <c r="I117" s="1193">
        <v>1</v>
      </c>
      <c r="J117" s="1193">
        <v>1</v>
      </c>
      <c r="K117" s="1193">
        <v>1</v>
      </c>
      <c r="L117" s="293"/>
      <c r="M117" s="293"/>
      <c r="N117" s="293"/>
      <c r="O117" s="293"/>
      <c r="P117" s="34">
        <f t="shared" si="21"/>
        <v>0</v>
      </c>
      <c r="Q117" s="2005"/>
      <c r="R117" s="2056">
        <v>100000</v>
      </c>
      <c r="S117" s="2053"/>
      <c r="T117" s="2000">
        <f t="shared" ref="T117:T119" si="23">R117-S117</f>
        <v>100000</v>
      </c>
      <c r="V117" s="190"/>
      <c r="W117" s="26"/>
      <c r="X117" s="26"/>
      <c r="Y117" s="191"/>
      <c r="AA117" s="190"/>
      <c r="AB117" s="191"/>
    </row>
    <row r="118" spans="1:28" ht="39.450000000000003" customHeight="1">
      <c r="A118" s="2207"/>
      <c r="B118" s="3256"/>
      <c r="C118" s="3254"/>
      <c r="D118" s="1180"/>
      <c r="E118" s="1180"/>
      <c r="F118" s="238" t="s">
        <v>1216</v>
      </c>
      <c r="G118" s="371" t="s">
        <v>1235</v>
      </c>
      <c r="H118" s="1193"/>
      <c r="I118" s="1193">
        <v>1</v>
      </c>
      <c r="J118" s="1193"/>
      <c r="K118" s="1193"/>
      <c r="L118" s="163"/>
      <c r="M118" s="163"/>
      <c r="N118" s="163"/>
      <c r="O118" s="163"/>
      <c r="P118" s="65">
        <f>(SUM(L118:O118)/SUM(H118:K118))</f>
        <v>0</v>
      </c>
      <c r="R118" s="1997">
        <v>0</v>
      </c>
      <c r="S118" s="112"/>
      <c r="T118" s="2000">
        <f t="shared" si="23"/>
        <v>0</v>
      </c>
      <c r="V118" s="190"/>
      <c r="W118" s="26"/>
      <c r="X118" s="26"/>
      <c r="Y118" s="191"/>
      <c r="AA118" s="190"/>
      <c r="AB118" s="191"/>
    </row>
    <row r="119" spans="1:28" ht="46.5" customHeight="1">
      <c r="A119" s="2207"/>
      <c r="B119" s="3256"/>
      <c r="C119" s="3254"/>
      <c r="D119" s="1180"/>
      <c r="E119" s="1180"/>
      <c r="F119" s="2215" t="s">
        <v>1229</v>
      </c>
      <c r="G119" s="2061">
        <v>3</v>
      </c>
      <c r="H119" s="2060"/>
      <c r="I119" s="1193">
        <v>1</v>
      </c>
      <c r="J119" s="1193">
        <v>1</v>
      </c>
      <c r="K119" s="1193">
        <v>1</v>
      </c>
      <c r="L119" s="293"/>
      <c r="M119" s="293"/>
      <c r="N119" s="293"/>
      <c r="O119" s="293"/>
      <c r="P119" s="34">
        <f t="shared" ref="P119" si="24">(SUM(L119:O119)/SUM(H119:K119))</f>
        <v>0</v>
      </c>
      <c r="Q119" s="2063"/>
      <c r="R119" s="2064">
        <v>0</v>
      </c>
      <c r="S119" s="2065"/>
      <c r="T119" s="2000">
        <f t="shared" si="23"/>
        <v>0</v>
      </c>
      <c r="V119" s="190"/>
      <c r="W119" s="26"/>
      <c r="X119" s="26"/>
      <c r="Y119" s="191"/>
      <c r="AA119" s="190"/>
      <c r="AB119" s="191"/>
    </row>
    <row r="120" spans="1:28" ht="58.5" customHeight="1">
      <c r="A120" s="2207"/>
      <c r="B120" s="3256"/>
      <c r="C120" s="3254"/>
      <c r="D120" s="1180"/>
      <c r="E120" s="1180"/>
      <c r="F120" s="238" t="s">
        <v>1230</v>
      </c>
      <c r="G120" s="874">
        <v>3</v>
      </c>
      <c r="H120" s="1193"/>
      <c r="I120" s="1193">
        <v>1</v>
      </c>
      <c r="J120" s="1193">
        <v>1</v>
      </c>
      <c r="K120" s="1193">
        <v>1</v>
      </c>
      <c r="L120" s="163"/>
      <c r="M120" s="163"/>
      <c r="N120" s="163"/>
      <c r="O120" s="163"/>
      <c r="P120" s="65">
        <f>(SUM(L120:O120)/SUM(H120:K120))</f>
        <v>0</v>
      </c>
      <c r="R120" s="1997">
        <v>110000</v>
      </c>
      <c r="S120" s="112"/>
      <c r="T120" s="2000">
        <f t="shared" ref="T120:T123" si="25">R120-S120</f>
        <v>110000</v>
      </c>
      <c r="V120" s="190"/>
      <c r="W120" s="26"/>
      <c r="X120" s="26"/>
      <c r="Y120" s="191"/>
      <c r="AA120" s="190"/>
      <c r="AB120" s="191"/>
    </row>
    <row r="121" spans="1:28" ht="40.950000000000003" customHeight="1">
      <c r="A121" s="2207"/>
      <c r="B121" s="3256"/>
      <c r="C121" s="3254"/>
      <c r="D121" s="1180"/>
      <c r="E121" s="1180"/>
      <c r="F121" s="238" t="s">
        <v>1217</v>
      </c>
      <c r="G121" s="874">
        <v>3</v>
      </c>
      <c r="H121" s="26"/>
      <c r="I121" s="1193">
        <v>1</v>
      </c>
      <c r="J121" s="1193">
        <v>1</v>
      </c>
      <c r="K121" s="1193">
        <v>1</v>
      </c>
      <c r="L121" s="163"/>
      <c r="M121" s="163"/>
      <c r="N121" s="163"/>
      <c r="O121" s="163"/>
      <c r="P121" s="65">
        <f>(SUM(L121:O121)/SUM(H121:K121))</f>
        <v>0</v>
      </c>
      <c r="R121" s="1997">
        <v>0</v>
      </c>
      <c r="S121" s="112"/>
      <c r="T121" s="2000">
        <f t="shared" si="25"/>
        <v>0</v>
      </c>
      <c r="V121" s="190"/>
      <c r="W121" s="26"/>
      <c r="X121" s="26"/>
      <c r="Y121" s="191"/>
      <c r="AA121" s="190"/>
      <c r="AB121" s="191"/>
    </row>
    <row r="122" spans="1:28" ht="60.45" customHeight="1">
      <c r="A122" s="2207"/>
      <c r="B122" s="3256"/>
      <c r="C122" s="3254"/>
      <c r="D122" s="1180"/>
      <c r="E122" s="1180"/>
      <c r="F122" s="238" t="s">
        <v>1236</v>
      </c>
      <c r="G122" s="874">
        <v>5</v>
      </c>
      <c r="H122" s="26"/>
      <c r="I122" s="1193">
        <v>1</v>
      </c>
      <c r="J122" s="1193">
        <v>2</v>
      </c>
      <c r="K122" s="1193">
        <v>2</v>
      </c>
      <c r="L122" s="163"/>
      <c r="M122" s="163"/>
      <c r="N122" s="163"/>
      <c r="O122" s="163"/>
      <c r="P122" s="65">
        <f>(SUM(L122:O122)/SUM(H122:K122))</f>
        <v>0</v>
      </c>
      <c r="R122" s="1997">
        <v>91000</v>
      </c>
      <c r="S122" s="112"/>
      <c r="T122" s="2000">
        <f t="shared" si="25"/>
        <v>91000</v>
      </c>
      <c r="V122" s="190"/>
      <c r="W122" s="26"/>
      <c r="X122" s="26"/>
      <c r="Y122" s="191"/>
      <c r="AA122" s="190"/>
      <c r="AB122" s="191"/>
    </row>
    <row r="123" spans="1:28" ht="36.75" customHeight="1">
      <c r="A123" s="2207"/>
      <c r="B123" s="3256"/>
      <c r="C123" s="3254"/>
      <c r="D123" s="1180"/>
      <c r="E123" s="1180"/>
      <c r="F123" s="238" t="s">
        <v>1237</v>
      </c>
      <c r="G123" s="371" t="s">
        <v>991</v>
      </c>
      <c r="H123" s="1193">
        <v>1</v>
      </c>
      <c r="I123" s="1193">
        <v>1</v>
      </c>
      <c r="J123" s="1193">
        <v>1</v>
      </c>
      <c r="K123" s="1193">
        <v>1</v>
      </c>
      <c r="L123" s="293"/>
      <c r="M123" s="293"/>
      <c r="N123" s="293"/>
      <c r="O123" s="293"/>
      <c r="P123" s="65">
        <f t="shared" ref="P123:P124" si="26">(SUM(L123:O123)/SUM(H123:K123))</f>
        <v>0</v>
      </c>
      <c r="R123" s="1997">
        <v>100000</v>
      </c>
      <c r="S123" s="112"/>
      <c r="T123" s="2000">
        <f t="shared" si="25"/>
        <v>100000</v>
      </c>
      <c r="V123" s="190"/>
      <c r="W123" s="26"/>
      <c r="X123" s="26"/>
      <c r="Y123" s="191"/>
      <c r="AA123" s="190"/>
      <c r="AB123" s="191"/>
    </row>
    <row r="124" spans="1:28" ht="60" customHeight="1">
      <c r="A124" s="2207"/>
      <c r="B124" s="3256"/>
      <c r="C124" s="3254"/>
      <c r="D124" s="1180"/>
      <c r="E124" s="1180"/>
      <c r="F124" s="238" t="s">
        <v>1238</v>
      </c>
      <c r="G124" s="371" t="s">
        <v>991</v>
      </c>
      <c r="H124" s="1193">
        <v>1</v>
      </c>
      <c r="I124" s="1193">
        <v>1</v>
      </c>
      <c r="J124" s="1193">
        <v>1</v>
      </c>
      <c r="K124" s="1193">
        <v>1</v>
      </c>
      <c r="L124" s="293"/>
      <c r="M124" s="293"/>
      <c r="N124" s="293"/>
      <c r="O124" s="293"/>
      <c r="P124" s="65">
        <f t="shared" si="26"/>
        <v>0</v>
      </c>
      <c r="R124" s="1997"/>
      <c r="S124" s="112"/>
      <c r="T124" s="1997"/>
      <c r="V124" s="190"/>
      <c r="W124" s="26"/>
      <c r="X124" s="26"/>
      <c r="Y124" s="191"/>
      <c r="AA124" s="190"/>
      <c r="AB124" s="191"/>
    </row>
    <row r="125" spans="1:28" ht="60" customHeight="1">
      <c r="A125" s="2207"/>
      <c r="B125" s="3256"/>
      <c r="C125" s="3254"/>
      <c r="D125" s="1180"/>
      <c r="E125" s="1180"/>
      <c r="F125" s="238" t="s">
        <v>1240</v>
      </c>
      <c r="G125" s="371" t="s">
        <v>991</v>
      </c>
      <c r="H125" s="1193">
        <v>1</v>
      </c>
      <c r="I125" s="1193">
        <v>1</v>
      </c>
      <c r="J125" s="1193">
        <v>1</v>
      </c>
      <c r="K125" s="1193">
        <v>1</v>
      </c>
      <c r="L125" s="293"/>
      <c r="M125" s="293"/>
      <c r="N125" s="293"/>
      <c r="O125" s="293"/>
      <c r="P125" s="65">
        <f t="shared" ref="P125:P127" si="27">(SUM(L125:O125)/SUM(H125:K125))</f>
        <v>0</v>
      </c>
      <c r="R125" s="1997"/>
      <c r="S125" s="112"/>
      <c r="T125" s="1997"/>
      <c r="V125" s="190"/>
      <c r="W125" s="26"/>
      <c r="X125" s="26"/>
      <c r="Y125" s="191"/>
      <c r="AA125" s="190"/>
      <c r="AB125" s="191"/>
    </row>
    <row r="126" spans="1:28" ht="36.75" customHeight="1">
      <c r="A126" s="2207"/>
      <c r="B126" s="3256"/>
      <c r="C126" s="3254"/>
      <c r="D126" s="1180"/>
      <c r="E126" s="1180"/>
      <c r="F126" s="238" t="s">
        <v>1239</v>
      </c>
      <c r="G126" s="371" t="s">
        <v>991</v>
      </c>
      <c r="H126" s="1193">
        <v>1</v>
      </c>
      <c r="I126" s="1193">
        <v>1</v>
      </c>
      <c r="J126" s="1193">
        <v>1</v>
      </c>
      <c r="K126" s="1193">
        <v>1</v>
      </c>
      <c r="L126" s="293"/>
      <c r="M126" s="293"/>
      <c r="N126" s="293"/>
      <c r="O126" s="293"/>
      <c r="P126" s="65">
        <f t="shared" si="27"/>
        <v>0</v>
      </c>
      <c r="R126" s="1997"/>
      <c r="S126" s="112"/>
      <c r="T126" s="1997"/>
      <c r="V126" s="190"/>
      <c r="W126" s="26"/>
      <c r="X126" s="26"/>
      <c r="Y126" s="191"/>
      <c r="AA126" s="190"/>
      <c r="AB126" s="191"/>
    </row>
    <row r="127" spans="1:28" ht="36.75" customHeight="1">
      <c r="A127" s="2207"/>
      <c r="B127" s="3257"/>
      <c r="C127" s="3254"/>
      <c r="D127" s="2200"/>
      <c r="E127" s="2200"/>
      <c r="F127" s="379" t="s">
        <v>1241</v>
      </c>
      <c r="G127" s="160" t="s">
        <v>1242</v>
      </c>
      <c r="H127" s="26"/>
      <c r="I127" s="1193">
        <v>1</v>
      </c>
      <c r="J127" s="1193"/>
      <c r="K127" s="1193">
        <v>1</v>
      </c>
      <c r="L127" s="293"/>
      <c r="M127" s="293"/>
      <c r="N127" s="293"/>
      <c r="O127" s="293"/>
      <c r="P127" s="65">
        <f t="shared" si="27"/>
        <v>0</v>
      </c>
      <c r="R127" s="2235">
        <v>650000</v>
      </c>
      <c r="S127" s="2235"/>
      <c r="T127" s="2000">
        <f>R127-S127</f>
        <v>650000</v>
      </c>
      <c r="V127" s="190"/>
      <c r="W127" s="26"/>
      <c r="X127" s="26"/>
      <c r="Y127" s="191"/>
      <c r="AA127" s="190"/>
      <c r="AB127" s="191"/>
    </row>
    <row r="128" spans="1:28" ht="27.45" hidden="1" customHeight="1">
      <c r="B128" s="3249" t="s">
        <v>106</v>
      </c>
      <c r="C128" s="3251"/>
      <c r="F128" s="2033"/>
      <c r="G128" s="2034"/>
      <c r="H128" s="2035"/>
      <c r="I128" s="2035"/>
      <c r="J128" s="2035"/>
      <c r="K128" s="2035"/>
      <c r="L128" s="2036"/>
      <c r="M128" s="2036"/>
      <c r="N128" s="2036"/>
      <c r="O128" s="2036"/>
      <c r="P128" s="2037"/>
      <c r="Q128" s="2001"/>
      <c r="R128" s="2039"/>
      <c r="S128" s="2040"/>
      <c r="T128" s="2038"/>
      <c r="V128" s="190"/>
      <c r="W128" s="26"/>
      <c r="X128" s="26"/>
      <c r="Y128" s="191"/>
      <c r="AA128" s="190"/>
      <c r="AB128" s="191"/>
    </row>
    <row r="129" spans="1:28" ht="27.45" hidden="1" customHeight="1">
      <c r="B129" s="2993"/>
      <c r="C129" s="3251"/>
      <c r="F129" s="2041"/>
      <c r="G129" s="2042"/>
      <c r="H129" s="2043"/>
      <c r="I129" s="2043"/>
      <c r="J129" s="2043"/>
      <c r="K129" s="2043"/>
      <c r="L129" s="2044"/>
      <c r="M129" s="2044"/>
      <c r="N129" s="2044"/>
      <c r="O129" s="2044"/>
      <c r="P129" s="2045"/>
      <c r="Q129" s="2001"/>
      <c r="R129" s="2046"/>
      <c r="S129" s="2047"/>
      <c r="T129" s="2048"/>
      <c r="V129" s="190"/>
      <c r="W129" s="26"/>
      <c r="X129" s="26"/>
      <c r="Y129" s="191"/>
      <c r="AA129" s="190"/>
      <c r="AB129" s="191"/>
    </row>
    <row r="130" spans="1:28" ht="27.45" hidden="1" customHeight="1">
      <c r="B130" s="2993"/>
      <c r="C130" s="3251"/>
      <c r="F130" s="2041"/>
      <c r="G130" s="2042"/>
      <c r="H130" s="2043"/>
      <c r="I130" s="2043"/>
      <c r="J130" s="2043"/>
      <c r="K130" s="2043"/>
      <c r="L130" s="2044"/>
      <c r="M130" s="2044"/>
      <c r="N130" s="2044"/>
      <c r="O130" s="2044"/>
      <c r="P130" s="2045"/>
      <c r="Q130" s="2001"/>
      <c r="R130" s="2046"/>
      <c r="S130" s="2047"/>
      <c r="T130" s="2048"/>
      <c r="V130" s="190"/>
      <c r="W130" s="26"/>
      <c r="X130" s="26"/>
      <c r="Y130" s="191"/>
      <c r="AA130" s="190"/>
      <c r="AB130" s="191"/>
    </row>
    <row r="131" spans="1:28" ht="43.5" hidden="1" customHeight="1">
      <c r="B131" s="3250"/>
      <c r="C131" s="3252"/>
      <c r="F131" s="2041"/>
      <c r="G131" s="2042"/>
      <c r="H131" s="2043"/>
      <c r="I131" s="2043"/>
      <c r="J131" s="2043"/>
      <c r="K131" s="2043"/>
      <c r="L131" s="2044"/>
      <c r="M131" s="2044"/>
      <c r="N131" s="2044"/>
      <c r="O131" s="2044"/>
      <c r="P131" s="2045"/>
      <c r="Q131" s="2001"/>
      <c r="R131" s="2046"/>
      <c r="S131" s="2047"/>
      <c r="T131" s="2048"/>
      <c r="V131" s="190"/>
      <c r="W131" s="26"/>
      <c r="X131" s="26"/>
      <c r="Y131" s="191"/>
      <c r="AA131" s="190"/>
      <c r="AB131" s="191"/>
    </row>
    <row r="132" spans="1:28" s="158" customFormat="1" ht="7.5" customHeight="1" thickBot="1">
      <c r="A132" s="414"/>
      <c r="F132" s="926"/>
      <c r="G132" s="927"/>
      <c r="H132" s="928"/>
      <c r="I132" s="928"/>
      <c r="J132" s="928"/>
      <c r="K132" s="928"/>
      <c r="L132" s="929"/>
      <c r="M132" s="929"/>
      <c r="N132" s="929"/>
      <c r="O132" s="929"/>
      <c r="P132" s="168"/>
      <c r="R132" s="866"/>
      <c r="S132" s="109"/>
      <c r="T132" s="2195"/>
      <c r="V132" s="194"/>
      <c r="W132" s="301"/>
      <c r="X132" s="301"/>
      <c r="Y132" s="195"/>
      <c r="AA132" s="194"/>
      <c r="AB132" s="195"/>
    </row>
    <row r="133" spans="1:28" s="291" customFormat="1" ht="38.25" hidden="1" customHeight="1">
      <c r="A133" s="2372" t="s">
        <v>109</v>
      </c>
      <c r="B133" s="2474" t="s">
        <v>110</v>
      </c>
      <c r="C133" s="2542" t="s">
        <v>111</v>
      </c>
      <c r="D133" s="2545">
        <v>0.49</v>
      </c>
      <c r="E133" s="2445">
        <v>0.6</v>
      </c>
      <c r="F133" s="2049"/>
      <c r="G133" s="2042"/>
      <c r="H133" s="2050"/>
      <c r="I133" s="2050"/>
      <c r="J133" s="2050"/>
      <c r="K133" s="2050"/>
      <c r="L133" s="2051"/>
      <c r="M133" s="2051"/>
      <c r="N133" s="2051"/>
      <c r="O133" s="2051"/>
      <c r="P133" s="236"/>
      <c r="Q133" s="2005"/>
      <c r="R133" s="2052"/>
      <c r="S133" s="2053"/>
      <c r="T133" s="2054"/>
      <c r="V133" s="344"/>
      <c r="W133" s="1192"/>
      <c r="X133" s="1192"/>
      <c r="Y133" s="308"/>
      <c r="AA133" s="344"/>
      <c r="AB133" s="308"/>
    </row>
    <row r="134" spans="1:28" s="291" customFormat="1" ht="38.25" hidden="1" customHeight="1">
      <c r="A134" s="2372"/>
      <c r="B134" s="2469"/>
      <c r="C134" s="2543"/>
      <c r="D134" s="2410"/>
      <c r="E134" s="2446"/>
      <c r="F134" s="876"/>
      <c r="G134" s="2055"/>
      <c r="H134" s="2050"/>
      <c r="I134" s="2050"/>
      <c r="J134" s="2050"/>
      <c r="K134" s="2050"/>
      <c r="L134" s="2051"/>
      <c r="M134" s="2051"/>
      <c r="N134" s="2051"/>
      <c r="O134" s="2051"/>
      <c r="P134" s="236"/>
      <c r="Q134" s="2005"/>
      <c r="R134" s="2056"/>
      <c r="S134" s="2053"/>
      <c r="T134" s="2056"/>
      <c r="V134" s="344"/>
      <c r="W134" s="1192"/>
      <c r="X134" s="1192"/>
      <c r="Y134" s="308"/>
      <c r="AA134" s="344"/>
      <c r="AB134" s="308"/>
    </row>
    <row r="135" spans="1:28" s="291" customFormat="1" ht="38.25" hidden="1" customHeight="1">
      <c r="A135" s="2372"/>
      <c r="B135" s="2469"/>
      <c r="C135" s="2543"/>
      <c r="D135" s="2410"/>
      <c r="E135" s="2446"/>
      <c r="F135" s="876"/>
      <c r="G135" s="2057"/>
      <c r="H135" s="2050"/>
      <c r="I135" s="2050"/>
      <c r="J135" s="2050"/>
      <c r="K135" s="2050"/>
      <c r="L135" s="2051"/>
      <c r="M135" s="2051"/>
      <c r="N135" s="2051"/>
      <c r="O135" s="2051"/>
      <c r="P135" s="236"/>
      <c r="Q135" s="2005"/>
      <c r="R135" s="2056"/>
      <c r="S135" s="2053"/>
      <c r="T135" s="2056"/>
      <c r="V135" s="344"/>
      <c r="W135" s="1192"/>
      <c r="X135" s="1192"/>
      <c r="Y135" s="308"/>
      <c r="AA135" s="344"/>
      <c r="AB135" s="308"/>
    </row>
    <row r="136" spans="1:28" s="291" customFormat="1" ht="38.25" hidden="1" customHeight="1">
      <c r="A136" s="2372"/>
      <c r="B136" s="2469"/>
      <c r="C136" s="2543"/>
      <c r="D136" s="2410"/>
      <c r="E136" s="2446"/>
      <c r="F136" s="876"/>
      <c r="G136" s="492"/>
      <c r="H136" s="2050"/>
      <c r="I136" s="2050"/>
      <c r="J136" s="2050"/>
      <c r="K136" s="2050"/>
      <c r="L136" s="2051"/>
      <c r="M136" s="2051"/>
      <c r="N136" s="2051"/>
      <c r="O136" s="2051"/>
      <c r="P136" s="236"/>
      <c r="Q136" s="2005"/>
      <c r="R136" s="2056"/>
      <c r="S136" s="2053"/>
      <c r="T136" s="2056"/>
      <c r="V136" s="344"/>
      <c r="W136" s="1192"/>
      <c r="X136" s="1192"/>
      <c r="Y136" s="308"/>
      <c r="AA136" s="344"/>
      <c r="AB136" s="308"/>
    </row>
    <row r="137" spans="1:28" s="291" customFormat="1" ht="37.5" hidden="1" customHeight="1">
      <c r="A137" s="2372"/>
      <c r="B137" s="2469"/>
      <c r="C137" s="2543"/>
      <c r="D137" s="2410"/>
      <c r="E137" s="2446"/>
      <c r="F137" s="428"/>
      <c r="G137" s="399"/>
      <c r="H137" s="1193"/>
      <c r="I137" s="1193"/>
      <c r="J137" s="1193"/>
      <c r="K137" s="1193"/>
      <c r="L137" s="163"/>
      <c r="M137" s="163"/>
      <c r="N137" s="163"/>
      <c r="O137" s="163"/>
      <c r="P137" s="65"/>
      <c r="Q137"/>
      <c r="R137" s="1997"/>
      <c r="S137" s="112"/>
      <c r="T137" s="1997"/>
      <c r="V137" s="344"/>
      <c r="W137" s="1192"/>
      <c r="X137" s="1192"/>
      <c r="Y137" s="308"/>
      <c r="AA137" s="344"/>
      <c r="AB137" s="308"/>
    </row>
    <row r="138" spans="1:28" s="291" customFormat="1" ht="37.5" hidden="1" customHeight="1">
      <c r="A138" s="2372"/>
      <c r="B138" s="2469"/>
      <c r="C138" s="2543"/>
      <c r="D138" s="2410"/>
      <c r="E138" s="2446"/>
      <c r="F138" s="2058"/>
      <c r="G138" s="2059"/>
      <c r="H138" s="2060"/>
      <c r="I138" s="2060"/>
      <c r="J138" s="2060"/>
      <c r="K138" s="2060"/>
      <c r="L138" s="2061"/>
      <c r="M138" s="2061"/>
      <c r="N138" s="2061"/>
      <c r="O138" s="2061"/>
      <c r="P138" s="2062"/>
      <c r="Q138" s="2063"/>
      <c r="R138" s="2064"/>
      <c r="S138" s="2065"/>
      <c r="T138" s="2064"/>
      <c r="V138" s="344"/>
      <c r="W138" s="1192"/>
      <c r="X138" s="1192"/>
      <c r="Y138" s="308"/>
      <c r="AA138" s="344"/>
      <c r="AB138" s="308"/>
    </row>
    <row r="139" spans="1:28" s="291" customFormat="1" ht="37.5" hidden="1" customHeight="1" thickBot="1">
      <c r="A139" s="2372"/>
      <c r="B139" s="2470"/>
      <c r="C139" s="2544"/>
      <c r="D139" s="2411"/>
      <c r="E139" s="2447"/>
      <c r="F139" s="490"/>
      <c r="G139" s="411"/>
      <c r="H139" s="350"/>
      <c r="I139" s="350"/>
      <c r="J139" s="350"/>
      <c r="K139" s="350"/>
      <c r="L139" s="164"/>
      <c r="M139" s="164"/>
      <c r="N139" s="164"/>
      <c r="O139" s="164"/>
      <c r="P139" s="65"/>
      <c r="Q139"/>
      <c r="R139" s="1997"/>
      <c r="S139" s="112"/>
      <c r="T139" s="1997"/>
      <c r="V139" s="344"/>
      <c r="W139" s="1192"/>
      <c r="X139" s="1192"/>
      <c r="Y139" s="308"/>
      <c r="AA139" s="344"/>
      <c r="AB139" s="308"/>
    </row>
    <row r="140" spans="1:28" s="291" customFormat="1" ht="37.5" hidden="1" customHeight="1" thickBot="1">
      <c r="A140" s="2372"/>
      <c r="B140" s="2474" t="s">
        <v>112</v>
      </c>
      <c r="C140" s="2484" t="s">
        <v>113</v>
      </c>
      <c r="D140" s="2487">
        <v>0.13</v>
      </c>
      <c r="E140" s="2452">
        <v>0.45</v>
      </c>
      <c r="F140" s="450"/>
      <c r="G140" s="413"/>
      <c r="H140" s="300"/>
      <c r="I140" s="300"/>
      <c r="J140" s="300"/>
      <c r="K140" s="300"/>
      <c r="L140" s="300"/>
      <c r="M140" s="300"/>
      <c r="N140" s="300"/>
      <c r="O140" s="300"/>
      <c r="P140" s="300"/>
      <c r="Q140"/>
      <c r="R140" s="1997"/>
      <c r="S140" s="112"/>
      <c r="T140" s="1997"/>
      <c r="V140" s="344"/>
      <c r="W140" s="1192"/>
      <c r="X140" s="1192"/>
      <c r="Y140" s="308"/>
      <c r="AA140" s="344"/>
      <c r="AB140" s="308"/>
    </row>
    <row r="141" spans="1:28" s="291" customFormat="1" ht="30.75" hidden="1" customHeight="1">
      <c r="A141" s="2372"/>
      <c r="B141" s="2469"/>
      <c r="C141" s="2485"/>
      <c r="D141" s="2488"/>
      <c r="E141" s="2446"/>
      <c r="F141" s="428"/>
      <c r="G141" s="399"/>
      <c r="H141" s="351"/>
      <c r="I141" s="351"/>
      <c r="J141" s="351"/>
      <c r="K141" s="351"/>
      <c r="L141" s="165"/>
      <c r="M141" s="165"/>
      <c r="N141" s="165"/>
      <c r="O141" s="165"/>
      <c r="P141" s="65"/>
      <c r="Q141"/>
      <c r="R141" s="1997"/>
      <c r="S141" s="112"/>
      <c r="T141" s="1997"/>
      <c r="V141" s="344"/>
      <c r="W141" s="1192"/>
      <c r="X141" s="1192"/>
      <c r="Y141" s="308"/>
      <c r="AA141" s="344"/>
      <c r="AB141" s="308"/>
    </row>
    <row r="142" spans="1:28" s="291" customFormat="1" ht="30.75" hidden="1" customHeight="1">
      <c r="A142" s="2372"/>
      <c r="B142" s="2469"/>
      <c r="C142" s="2485"/>
      <c r="D142" s="2488"/>
      <c r="E142" s="2446"/>
      <c r="F142" s="2066"/>
      <c r="G142" s="399"/>
      <c r="H142" s="1193"/>
      <c r="I142" s="1193"/>
      <c r="J142" s="1193"/>
      <c r="K142" s="1193"/>
      <c r="L142" s="163"/>
      <c r="M142" s="163"/>
      <c r="N142" s="163"/>
      <c r="O142" s="163"/>
      <c r="P142" s="65"/>
      <c r="Q142"/>
      <c r="R142" s="933"/>
      <c r="S142" s="112"/>
      <c r="T142" s="2006"/>
      <c r="V142" s="344"/>
      <c r="W142" s="1192"/>
      <c r="X142" s="1192"/>
      <c r="Y142" s="308"/>
      <c r="AA142" s="344"/>
      <c r="AB142" s="308"/>
    </row>
    <row r="143" spans="1:28" s="291" customFormat="1" ht="30.75" hidden="1" customHeight="1" thickBot="1">
      <c r="A143" s="2373"/>
      <c r="B143" s="2470"/>
      <c r="C143" s="2486"/>
      <c r="D143" s="2489"/>
      <c r="E143" s="2447"/>
      <c r="F143" s="380"/>
      <c r="G143" s="399"/>
      <c r="H143" s="1193"/>
      <c r="I143" s="1193"/>
      <c r="J143" s="1193"/>
      <c r="K143" s="1193"/>
      <c r="L143" s="163"/>
      <c r="M143" s="163"/>
      <c r="N143" s="163"/>
      <c r="O143" s="163"/>
      <c r="P143" s="65"/>
      <c r="Q143"/>
      <c r="R143" s="933"/>
      <c r="S143" s="112"/>
      <c r="T143" s="1997"/>
      <c r="V143" s="344"/>
      <c r="W143" s="1192"/>
      <c r="X143" s="1192"/>
      <c r="Y143" s="308"/>
      <c r="AA143" s="344"/>
      <c r="AB143" s="308"/>
    </row>
    <row r="144" spans="1:28" ht="42.45" hidden="1" customHeight="1" thickBot="1">
      <c r="A144" s="2373"/>
      <c r="B144" s="2474" t="s">
        <v>114</v>
      </c>
      <c r="C144" s="2490" t="s">
        <v>115</v>
      </c>
      <c r="D144" s="2488">
        <v>0.16</v>
      </c>
      <c r="E144" s="2446">
        <v>0.45</v>
      </c>
      <c r="F144" s="417"/>
      <c r="G144" s="411"/>
      <c r="H144" s="350"/>
      <c r="I144" s="350"/>
      <c r="J144" s="350"/>
      <c r="K144" s="350"/>
      <c r="L144" s="164"/>
      <c r="M144" s="164"/>
      <c r="N144" s="164"/>
      <c r="O144" s="164"/>
      <c r="P144" s="65"/>
      <c r="R144" s="933"/>
      <c r="S144" s="112"/>
      <c r="T144" s="1997"/>
      <c r="V144" s="190"/>
      <c r="W144" s="26"/>
      <c r="X144" s="26"/>
      <c r="Y144" s="191"/>
      <c r="AA144" s="190"/>
      <c r="AB144" s="191"/>
    </row>
    <row r="145" spans="1:31" ht="42.45" hidden="1" customHeight="1">
      <c r="A145" s="2373"/>
      <c r="B145" s="2469"/>
      <c r="C145" s="2490"/>
      <c r="D145" s="2488"/>
      <c r="E145" s="2446"/>
      <c r="F145" s="416"/>
      <c r="G145" s="407"/>
      <c r="H145" s="351"/>
      <c r="I145" s="351"/>
      <c r="J145" s="351"/>
      <c r="K145" s="351"/>
      <c r="L145" s="165"/>
      <c r="M145" s="165"/>
      <c r="N145" s="165"/>
      <c r="O145" s="165"/>
      <c r="P145" s="65"/>
      <c r="R145" s="933"/>
      <c r="S145" s="112"/>
      <c r="T145" s="1997"/>
      <c r="V145" s="190"/>
      <c r="W145" s="26"/>
      <c r="X145" s="26"/>
      <c r="Y145" s="191"/>
      <c r="AA145" s="190"/>
      <c r="AB145" s="191"/>
    </row>
    <row r="146" spans="1:31" ht="42.45" hidden="1" customHeight="1">
      <c r="A146" s="2373"/>
      <c r="B146" s="2469"/>
      <c r="C146" s="2490"/>
      <c r="D146" s="2488"/>
      <c r="E146" s="2446"/>
      <c r="F146" s="380"/>
      <c r="G146" s="399"/>
      <c r="H146" s="1193"/>
      <c r="I146" s="1193"/>
      <c r="J146" s="1193"/>
      <c r="K146" s="1193"/>
      <c r="L146" s="163"/>
      <c r="M146" s="163"/>
      <c r="N146" s="163"/>
      <c r="O146" s="163"/>
      <c r="P146" s="65"/>
      <c r="R146" s="933"/>
      <c r="S146" s="112"/>
      <c r="T146" s="1997"/>
      <c r="V146" s="190"/>
      <c r="W146" s="26"/>
      <c r="X146" s="26"/>
      <c r="Y146" s="191"/>
      <c r="AA146" s="190"/>
      <c r="AB146" s="191"/>
    </row>
    <row r="147" spans="1:31" ht="42.45" hidden="1" customHeight="1">
      <c r="A147" s="2373"/>
      <c r="B147" s="2470"/>
      <c r="C147" s="2491"/>
      <c r="D147" s="2492"/>
      <c r="E147" s="2493"/>
      <c r="F147" s="380"/>
      <c r="G147" s="399"/>
      <c r="H147" s="1193"/>
      <c r="I147" s="1193"/>
      <c r="J147" s="1193"/>
      <c r="K147" s="1193"/>
      <c r="L147" s="163"/>
      <c r="M147" s="163"/>
      <c r="N147" s="163"/>
      <c r="O147" s="163"/>
      <c r="P147" s="65"/>
      <c r="R147" s="933"/>
      <c r="S147" s="112"/>
      <c r="T147" s="1997"/>
      <c r="V147" s="190"/>
      <c r="W147" s="26"/>
      <c r="X147" s="26"/>
      <c r="Y147" s="191"/>
      <c r="AA147" s="190"/>
      <c r="AB147" s="191"/>
    </row>
    <row r="148" spans="1:31" ht="28.95" hidden="1" customHeight="1">
      <c r="A148" s="2516" t="s">
        <v>116</v>
      </c>
      <c r="B148" s="2505" t="s">
        <v>117</v>
      </c>
      <c r="C148" s="2517" t="s">
        <v>118</v>
      </c>
      <c r="D148" s="2520">
        <v>0.72</v>
      </c>
      <c r="E148" s="2502">
        <v>0.95</v>
      </c>
      <c r="F148" s="2067"/>
      <c r="G148" s="2068"/>
      <c r="H148" s="2069"/>
      <c r="I148" s="2069"/>
      <c r="J148" s="2069"/>
      <c r="K148" s="2069"/>
      <c r="L148" s="2070"/>
      <c r="M148" s="2070"/>
      <c r="N148" s="2070"/>
      <c r="O148" s="2070"/>
      <c r="P148" s="2071"/>
      <c r="Q148" s="2072"/>
      <c r="R148" s="2073"/>
      <c r="S148" s="2074"/>
      <c r="T148" s="2075"/>
      <c r="V148" s="190"/>
      <c r="W148" s="26"/>
      <c r="X148" s="26"/>
      <c r="Y148" s="191"/>
      <c r="AA148" s="190"/>
      <c r="AB148" s="191"/>
    </row>
    <row r="149" spans="1:31" ht="28.95" hidden="1" customHeight="1" thickBot="1">
      <c r="A149" s="2516"/>
      <c r="B149" s="2506"/>
      <c r="C149" s="2518"/>
      <c r="D149" s="2512"/>
      <c r="E149" s="2503"/>
      <c r="F149" s="380"/>
      <c r="G149" s="399"/>
      <c r="H149" s="350"/>
      <c r="I149" s="350"/>
      <c r="J149" s="350"/>
      <c r="K149" s="350"/>
      <c r="L149" s="164"/>
      <c r="M149" s="164"/>
      <c r="N149" s="164"/>
      <c r="O149" s="164"/>
      <c r="P149" s="65"/>
      <c r="R149" s="933"/>
      <c r="S149" s="112"/>
      <c r="T149" s="1997"/>
      <c r="V149" s="190"/>
      <c r="W149" s="26"/>
      <c r="X149" s="26"/>
      <c r="Y149" s="191"/>
      <c r="AA149" s="190"/>
      <c r="AB149" s="191"/>
    </row>
    <row r="150" spans="1:31" ht="28.95" hidden="1" customHeight="1" thickBot="1">
      <c r="A150" s="2516"/>
      <c r="B150" s="2506"/>
      <c r="C150" s="2518"/>
      <c r="D150" s="2512"/>
      <c r="E150" s="2503"/>
      <c r="G150" s="399"/>
      <c r="H150" s="26"/>
      <c r="I150" s="26"/>
      <c r="J150" s="26"/>
      <c r="K150" s="26"/>
      <c r="L150" s="26"/>
      <c r="M150" s="26"/>
      <c r="N150" s="26"/>
      <c r="O150" s="26"/>
      <c r="P150" s="26"/>
      <c r="R150" s="933"/>
      <c r="S150" s="112"/>
      <c r="T150" s="1997"/>
      <c r="V150" s="190"/>
      <c r="W150" s="26"/>
      <c r="X150" s="26"/>
      <c r="Y150" s="191"/>
      <c r="AA150" s="190"/>
      <c r="AB150" s="191"/>
    </row>
    <row r="151" spans="1:31" ht="28.95" hidden="1" customHeight="1" thickBot="1">
      <c r="A151" s="2516"/>
      <c r="B151" s="2507"/>
      <c r="C151" s="2519"/>
      <c r="D151" s="2513"/>
      <c r="E151" s="2504"/>
      <c r="F151" s="23"/>
      <c r="G151" s="141"/>
      <c r="H151" s="351"/>
      <c r="I151" s="351"/>
      <c r="J151" s="351"/>
      <c r="K151" s="351"/>
      <c r="L151" s="165"/>
      <c r="M151" s="165"/>
      <c r="N151" s="165"/>
      <c r="O151" s="165"/>
      <c r="P151" s="65"/>
      <c r="Q151" s="291"/>
      <c r="R151" s="2076"/>
      <c r="S151" s="2077"/>
      <c r="T151" s="2078"/>
      <c r="V151" s="190"/>
      <c r="W151" s="26"/>
      <c r="X151" s="26"/>
      <c r="Y151" s="191"/>
      <c r="AA151" s="190"/>
      <c r="AB151" s="191"/>
    </row>
    <row r="152" spans="1:31" ht="29.25" hidden="1" customHeight="1">
      <c r="A152" s="2516"/>
      <c r="B152" s="2505" t="s">
        <v>119</v>
      </c>
      <c r="C152" s="2508" t="s">
        <v>120</v>
      </c>
      <c r="D152" s="2511">
        <v>0.7</v>
      </c>
      <c r="E152" s="2514">
        <v>0.95</v>
      </c>
      <c r="F152" s="23"/>
      <c r="G152" s="141"/>
      <c r="H152" s="1193"/>
      <c r="I152" s="1193"/>
      <c r="J152" s="1193"/>
      <c r="K152" s="1193"/>
      <c r="L152" s="163"/>
      <c r="M152" s="163"/>
      <c r="N152" s="163"/>
      <c r="O152" s="163"/>
      <c r="P152" s="65"/>
      <c r="Q152" s="291"/>
      <c r="R152" s="2076">
        <v>0</v>
      </c>
      <c r="S152" s="2077"/>
      <c r="T152" s="2078"/>
      <c r="V152" s="190"/>
      <c r="W152" s="26"/>
      <c r="X152" s="26"/>
      <c r="Y152" s="191"/>
      <c r="AA152" s="190"/>
      <c r="AB152" s="191"/>
    </row>
    <row r="153" spans="1:31" ht="24" hidden="1" customHeight="1">
      <c r="A153" s="2516"/>
      <c r="B153" s="2506"/>
      <c r="C153" s="2509"/>
      <c r="D153" s="2512"/>
      <c r="E153" s="2503"/>
      <c r="F153" s="438"/>
      <c r="G153" s="141"/>
      <c r="H153" s="1193"/>
      <c r="I153" s="1193"/>
      <c r="J153" s="1193"/>
      <c r="K153" s="1193"/>
      <c r="L153" s="163"/>
      <c r="M153" s="163"/>
      <c r="N153" s="163"/>
      <c r="O153" s="163"/>
      <c r="P153" s="65"/>
      <c r="Q153" s="291"/>
      <c r="R153" s="2076"/>
      <c r="S153" s="2077"/>
      <c r="T153" s="2078"/>
    </row>
    <row r="154" spans="1:31" ht="24" hidden="1" customHeight="1" thickBot="1">
      <c r="A154" s="2516"/>
      <c r="B154" s="2506"/>
      <c r="C154" s="2509"/>
      <c r="D154" s="2512"/>
      <c r="E154" s="2503"/>
      <c r="F154" s="439"/>
      <c r="G154" s="145"/>
      <c r="H154" s="350"/>
      <c r="I154" s="350"/>
      <c r="J154" s="350"/>
      <c r="K154" s="350"/>
      <c r="L154" s="164"/>
      <c r="M154" s="164"/>
      <c r="N154" s="164"/>
      <c r="O154" s="164"/>
      <c r="P154" s="65"/>
      <c r="Q154" s="291"/>
      <c r="R154" s="2076"/>
      <c r="S154" s="2077"/>
      <c r="T154" s="2078"/>
    </row>
    <row r="155" spans="1:31" ht="24" hidden="1" customHeight="1" thickBot="1">
      <c r="A155" s="2516"/>
      <c r="B155" s="2507"/>
      <c r="C155" s="2510"/>
      <c r="D155" s="2513"/>
      <c r="E155" s="2504"/>
      <c r="F155" s="823" t="s">
        <v>598</v>
      </c>
      <c r="G155" s="147"/>
      <c r="H155" s="351"/>
      <c r="I155" s="351"/>
      <c r="J155" s="351"/>
      <c r="K155" s="351"/>
      <c r="L155" s="165"/>
      <c r="M155" s="165"/>
      <c r="N155" s="165"/>
      <c r="O155" s="165"/>
      <c r="P155" s="65"/>
      <c r="Q155" s="291"/>
      <c r="R155" s="2076">
        <v>0</v>
      </c>
      <c r="S155" s="2077"/>
      <c r="T155" s="2078"/>
    </row>
    <row r="156" spans="1:31" ht="24" hidden="1" customHeight="1">
      <c r="A156" s="2516"/>
      <c r="B156" s="2521" t="s">
        <v>121</v>
      </c>
      <c r="C156" s="2454" t="s">
        <v>122</v>
      </c>
      <c r="D156" s="2398">
        <v>0.31</v>
      </c>
      <c r="E156" s="2395" t="s">
        <v>123</v>
      </c>
      <c r="F156" s="438"/>
      <c r="G156" s="141"/>
      <c r="H156" s="1193"/>
      <c r="I156" s="1193"/>
      <c r="J156" s="1193"/>
      <c r="K156" s="1193"/>
      <c r="L156" s="163"/>
      <c r="M156" s="163"/>
      <c r="N156" s="163"/>
      <c r="O156" s="163"/>
      <c r="P156" s="65"/>
      <c r="Q156" s="291"/>
      <c r="R156" s="2076"/>
      <c r="S156" s="2077"/>
      <c r="T156" s="2078"/>
    </row>
    <row r="157" spans="1:31" ht="24" hidden="1" customHeight="1">
      <c r="A157" s="2516"/>
      <c r="B157" s="2522"/>
      <c r="C157" s="2472"/>
      <c r="D157" s="2398"/>
      <c r="E157" s="2395"/>
      <c r="F157" s="438"/>
      <c r="G157" s="141"/>
      <c r="H157" s="1193"/>
      <c r="I157" s="1193"/>
      <c r="J157" s="1193"/>
      <c r="K157" s="1193"/>
      <c r="L157" s="163"/>
      <c r="M157" s="163"/>
      <c r="N157" s="163"/>
      <c r="O157" s="163"/>
      <c r="P157" s="65"/>
      <c r="Q157" s="291"/>
      <c r="R157" s="2076"/>
      <c r="S157" s="2077"/>
      <c r="T157" s="2078"/>
      <c r="U157" s="58"/>
      <c r="V157" s="58"/>
      <c r="W157" s="58"/>
      <c r="X157" s="58"/>
      <c r="Y157" s="58"/>
      <c r="Z157" s="58"/>
      <c r="AA157" s="58"/>
      <c r="AB157" s="58"/>
      <c r="AC157" s="58"/>
      <c r="AD157" s="58"/>
      <c r="AE157" s="58"/>
    </row>
    <row r="158" spans="1:31" ht="16.2" hidden="1" thickBot="1">
      <c r="A158" s="2516"/>
      <c r="B158" s="2522"/>
      <c r="C158" s="2472"/>
      <c r="D158" s="2398"/>
      <c r="E158" s="2395"/>
      <c r="F158" s="439"/>
      <c r="G158" s="145"/>
      <c r="H158" s="350"/>
      <c r="I158" s="350"/>
      <c r="J158" s="350"/>
      <c r="K158" s="350"/>
      <c r="L158" s="164"/>
      <c r="M158" s="164"/>
      <c r="N158" s="164"/>
      <c r="O158" s="164"/>
      <c r="P158" s="65"/>
      <c r="Q158" s="291"/>
      <c r="R158" s="2076"/>
      <c r="S158" s="2077"/>
      <c r="T158" s="2078"/>
      <c r="U158" s="58"/>
      <c r="V158" s="58"/>
      <c r="W158" s="58"/>
      <c r="X158" s="58"/>
      <c r="Y158" s="58"/>
      <c r="Z158" s="58"/>
      <c r="AA158" s="58"/>
      <c r="AB158" s="58"/>
      <c r="AC158" s="58"/>
      <c r="AD158" s="58"/>
      <c r="AE158" s="58"/>
    </row>
    <row r="159" spans="1:31" ht="15.75" hidden="1" customHeight="1" thickBot="1">
      <c r="A159" s="2516"/>
      <c r="B159" s="2523"/>
      <c r="C159" s="2524"/>
      <c r="D159" s="2525"/>
      <c r="E159" s="2526"/>
      <c r="F159" s="446"/>
      <c r="G159" s="149"/>
      <c r="H159" s="351"/>
      <c r="I159" s="351"/>
      <c r="J159" s="351"/>
      <c r="K159" s="351"/>
      <c r="L159" s="165"/>
      <c r="M159" s="165"/>
      <c r="N159" s="165"/>
      <c r="O159" s="165"/>
      <c r="P159" s="65"/>
      <c r="Q159" s="291"/>
      <c r="R159" s="2076"/>
      <c r="S159" s="2077"/>
      <c r="T159" s="2078"/>
      <c r="U159" s="58"/>
      <c r="V159" s="58"/>
      <c r="W159" s="58"/>
      <c r="X159" s="58"/>
      <c r="Y159" s="58"/>
      <c r="Z159" s="58"/>
      <c r="AA159" s="58"/>
      <c r="AB159" s="58"/>
      <c r="AC159" s="58"/>
      <c r="AD159" s="58"/>
      <c r="AE159" s="58"/>
    </row>
    <row r="160" spans="1:31" s="161" customFormat="1" ht="9" customHeight="1" thickBot="1">
      <c r="A160" s="2238"/>
      <c r="B160" s="2239"/>
      <c r="C160" s="2240"/>
      <c r="D160" s="2241"/>
      <c r="E160" s="2242"/>
      <c r="F160" s="2243"/>
      <c r="G160" s="2244"/>
      <c r="H160" s="2245"/>
      <c r="I160" s="2245"/>
      <c r="J160" s="2245"/>
      <c r="K160" s="2245"/>
      <c r="L160" s="2246"/>
      <c r="M160" s="2246"/>
      <c r="N160" s="2246"/>
      <c r="O160" s="2246"/>
      <c r="P160" s="684"/>
      <c r="Q160" s="940"/>
      <c r="R160" s="2247"/>
      <c r="S160" s="2248"/>
      <c r="T160" s="2249"/>
      <c r="U160" s="2250"/>
      <c r="V160" s="2250"/>
      <c r="W160" s="2250"/>
      <c r="X160" s="2250"/>
      <c r="Y160" s="2250"/>
      <c r="Z160" s="2250"/>
      <c r="AA160" s="2250"/>
      <c r="AB160" s="2250"/>
      <c r="AC160" s="2250"/>
      <c r="AD160" s="2250"/>
      <c r="AE160" s="2250"/>
    </row>
    <row r="161" spans="1:55" ht="33.75" customHeight="1">
      <c r="A161" s="2515"/>
      <c r="B161" s="2079"/>
      <c r="C161" s="2197" t="s">
        <v>1220</v>
      </c>
      <c r="D161" s="2481">
        <v>3</v>
      </c>
      <c r="E161" s="2412">
        <v>5</v>
      </c>
      <c r="F161" s="877" t="s">
        <v>1170</v>
      </c>
      <c r="G161" s="407"/>
      <c r="H161" s="351"/>
      <c r="I161" s="351"/>
      <c r="J161" s="351"/>
      <c r="K161" s="351"/>
      <c r="L161" s="165"/>
      <c r="M161" s="165"/>
      <c r="N161" s="165"/>
      <c r="O161" s="165"/>
      <c r="P161" s="65"/>
      <c r="R161" s="933">
        <v>4302322</v>
      </c>
      <c r="S161" s="1998" t="s">
        <v>1163</v>
      </c>
      <c r="T161" s="1997">
        <v>4302322</v>
      </c>
      <c r="V161" s="190"/>
      <c r="W161" s="26"/>
      <c r="X161" s="26"/>
      <c r="Y161" s="191"/>
      <c r="AA161" s="190"/>
      <c r="AB161" s="191"/>
    </row>
    <row r="162" spans="1:55" ht="33.75" customHeight="1">
      <c r="A162" s="2515"/>
      <c r="B162" s="2079"/>
      <c r="C162" s="2196"/>
      <c r="D162" s="2482"/>
      <c r="E162" s="2395"/>
      <c r="F162" s="877" t="s">
        <v>1171</v>
      </c>
      <c r="G162" s="399"/>
      <c r="H162" s="1193"/>
      <c r="I162" s="1193"/>
      <c r="J162" s="1193"/>
      <c r="K162" s="1193"/>
      <c r="L162" s="163"/>
      <c r="M162" s="163"/>
      <c r="N162" s="163"/>
      <c r="O162" s="163"/>
      <c r="P162" s="65"/>
      <c r="R162" s="933">
        <v>183000</v>
      </c>
      <c r="S162" s="1998" t="s">
        <v>1163</v>
      </c>
      <c r="T162" s="1997">
        <v>183000</v>
      </c>
      <c r="V162" s="190"/>
      <c r="W162" s="26"/>
      <c r="X162" s="26"/>
      <c r="Y162" s="191"/>
      <c r="AA162" s="190"/>
      <c r="AB162" s="191"/>
    </row>
    <row r="163" spans="1:55" ht="33.75" customHeight="1">
      <c r="A163" s="2515"/>
      <c r="B163" s="2079"/>
      <c r="C163" s="2196"/>
      <c r="D163" s="2482"/>
      <c r="E163" s="2395"/>
      <c r="F163" s="877" t="s">
        <v>1172</v>
      </c>
      <c r="G163" s="399"/>
      <c r="H163" s="1193"/>
      <c r="I163" s="1193"/>
      <c r="J163" s="1193"/>
      <c r="K163" s="1193"/>
      <c r="L163" s="163"/>
      <c r="M163" s="163"/>
      <c r="N163" s="163"/>
      <c r="O163" s="163"/>
      <c r="P163" s="65"/>
      <c r="R163" s="933"/>
      <c r="S163" s="1998">
        <v>0</v>
      </c>
      <c r="T163" s="1997"/>
      <c r="V163" s="190"/>
      <c r="W163" s="26"/>
      <c r="X163" s="26"/>
      <c r="Y163" s="191"/>
      <c r="AA163" s="190"/>
      <c r="AB163" s="191"/>
    </row>
    <row r="164" spans="1:55" ht="33.75" customHeight="1">
      <c r="A164" s="2515"/>
      <c r="B164" s="2079"/>
      <c r="C164" s="2196"/>
      <c r="D164" s="2482"/>
      <c r="E164" s="2395"/>
      <c r="F164" s="877" t="s">
        <v>1173</v>
      </c>
      <c r="G164" s="399"/>
      <c r="H164" s="1193"/>
      <c r="I164" s="1193"/>
      <c r="J164" s="1193"/>
      <c r="K164" s="1193"/>
      <c r="L164" s="163"/>
      <c r="M164" s="163"/>
      <c r="N164" s="163"/>
      <c r="O164" s="163"/>
      <c r="P164" s="65"/>
      <c r="R164" s="933">
        <v>200000</v>
      </c>
      <c r="S164" s="1998" t="s">
        <v>1163</v>
      </c>
      <c r="T164" s="1997">
        <v>200000</v>
      </c>
      <c r="V164" s="190"/>
      <c r="W164" s="26"/>
      <c r="X164" s="26"/>
      <c r="Y164" s="191"/>
      <c r="AA164" s="190"/>
      <c r="AB164" s="191"/>
    </row>
    <row r="165" spans="1:55" ht="33.75" customHeight="1" thickBot="1">
      <c r="A165" s="2515"/>
      <c r="B165" s="2079"/>
      <c r="C165" s="2198"/>
      <c r="D165" s="2483"/>
      <c r="E165" s="2413"/>
      <c r="F165" s="490" t="s">
        <v>1174</v>
      </c>
      <c r="G165" s="411"/>
      <c r="H165" s="350"/>
      <c r="I165" s="350"/>
      <c r="J165" s="350"/>
      <c r="K165" s="350"/>
      <c r="L165" s="164"/>
      <c r="M165" s="164"/>
      <c r="N165" s="164"/>
      <c r="O165" s="164"/>
      <c r="P165" s="65"/>
      <c r="R165" s="933">
        <v>895000</v>
      </c>
      <c r="S165" s="112"/>
      <c r="T165" s="1997">
        <v>895000</v>
      </c>
      <c r="V165" s="190"/>
      <c r="W165" s="26"/>
      <c r="X165" s="26"/>
      <c r="Y165" s="191"/>
      <c r="AA165" s="190"/>
      <c r="AB165" s="191"/>
    </row>
    <row r="166" spans="1:55" ht="29.55" customHeight="1" thickBot="1">
      <c r="A166" s="2515"/>
      <c r="B166" s="2199"/>
      <c r="C166" s="1181"/>
      <c r="D166" s="1182"/>
      <c r="E166" s="1179"/>
      <c r="F166" s="2014" t="s">
        <v>1189</v>
      </c>
      <c r="G166" s="399"/>
      <c r="H166" s="26"/>
      <c r="I166" s="26"/>
      <c r="J166" s="26"/>
      <c r="K166" s="26"/>
      <c r="L166" s="26"/>
      <c r="M166" s="26"/>
      <c r="N166" s="26"/>
      <c r="O166" s="26"/>
      <c r="P166" s="191"/>
      <c r="R166" s="2017">
        <v>116000</v>
      </c>
      <c r="S166" s="2018"/>
      <c r="T166" s="2019">
        <f>R166-S166</f>
        <v>116000</v>
      </c>
      <c r="V166" s="190"/>
      <c r="W166" s="26"/>
      <c r="X166" s="26"/>
      <c r="Y166" s="191"/>
      <c r="AA166" s="190"/>
      <c r="AB166" s="191"/>
    </row>
    <row r="167" spans="1:55" ht="33.75" customHeight="1">
      <c r="A167" s="2515"/>
      <c r="B167" s="2200"/>
      <c r="C167" s="1181"/>
      <c r="D167" s="1182"/>
      <c r="E167" s="1179"/>
      <c r="F167" s="2026" t="s">
        <v>1222</v>
      </c>
      <c r="G167" s="2002"/>
      <c r="H167" s="2003"/>
      <c r="I167" s="2003"/>
      <c r="J167" s="2003"/>
      <c r="K167" s="2003"/>
      <c r="L167" s="2004"/>
      <c r="M167" s="2004"/>
      <c r="N167" s="2004"/>
      <c r="O167" s="2004"/>
      <c r="P167" s="35"/>
      <c r="Q167" s="2005"/>
      <c r="R167" s="2027">
        <v>1943121</v>
      </c>
      <c r="S167" s="2023"/>
      <c r="T167" s="2028">
        <f t="shared" ref="T167" si="28">R167-S167</f>
        <v>1943121</v>
      </c>
      <c r="V167" s="190"/>
      <c r="W167" s="26"/>
      <c r="X167" s="26"/>
      <c r="Y167" s="191"/>
      <c r="AA167" s="190"/>
      <c r="AB167" s="191"/>
    </row>
    <row r="168" spans="1:55" ht="33.75" customHeight="1">
      <c r="A168" s="2515"/>
      <c r="B168" s="2200"/>
      <c r="C168" s="1181"/>
      <c r="D168" s="1182"/>
      <c r="E168" s="1179"/>
      <c r="F168" s="238" t="s">
        <v>1201</v>
      </c>
      <c r="G168" s="399"/>
      <c r="H168" s="26"/>
      <c r="I168" s="26"/>
      <c r="J168" s="26"/>
      <c r="K168" s="26"/>
      <c r="L168" s="26"/>
      <c r="M168" s="26"/>
      <c r="N168" s="26"/>
      <c r="O168" s="26"/>
      <c r="P168" s="191"/>
      <c r="R168" s="933">
        <v>150000</v>
      </c>
      <c r="S168" s="112"/>
      <c r="T168" s="1997">
        <f>R168-S168</f>
        <v>150000</v>
      </c>
      <c r="V168" s="190"/>
      <c r="W168" s="26"/>
      <c r="X168" s="26"/>
      <c r="Y168" s="191"/>
      <c r="AA168" s="190"/>
      <c r="AB168" s="191"/>
    </row>
    <row r="169" spans="1:55" ht="112.05" customHeight="1">
      <c r="A169" s="2515"/>
      <c r="B169" s="2200"/>
      <c r="C169" s="1181"/>
      <c r="D169" s="1182"/>
      <c r="E169" s="1179"/>
      <c r="F169" s="238" t="s">
        <v>1202</v>
      </c>
      <c r="G169" s="399"/>
      <c r="H169" s="26"/>
      <c r="I169" s="26"/>
      <c r="J169" s="26"/>
      <c r="K169" s="26"/>
      <c r="L169" s="26"/>
      <c r="M169" s="26"/>
      <c r="N169" s="26"/>
      <c r="O169" s="26"/>
      <c r="P169" s="191"/>
      <c r="R169" s="933">
        <v>150000</v>
      </c>
      <c r="S169" s="112"/>
      <c r="T169" s="1997">
        <f>R169-S169</f>
        <v>150000</v>
      </c>
      <c r="V169" s="190"/>
      <c r="W169" s="26"/>
      <c r="X169" s="26"/>
      <c r="Y169" s="191"/>
      <c r="AA169" s="190"/>
      <c r="AB169" s="191"/>
    </row>
    <row r="170" spans="1:55" ht="33.75" customHeight="1">
      <c r="A170" s="2515"/>
      <c r="B170" s="2200"/>
      <c r="C170" s="1181"/>
      <c r="D170" s="1182"/>
      <c r="E170" s="1179"/>
      <c r="F170" s="2029" t="s">
        <v>1203</v>
      </c>
      <c r="G170" s="399"/>
      <c r="H170" s="26"/>
      <c r="I170" s="26"/>
      <c r="J170" s="26"/>
      <c r="K170" s="26"/>
      <c r="L170" s="26"/>
      <c r="M170" s="26"/>
      <c r="N170" s="26"/>
      <c r="O170" s="26"/>
      <c r="P170" s="191"/>
      <c r="R170" s="36">
        <v>200000</v>
      </c>
      <c r="S170" s="2030">
        <v>0</v>
      </c>
      <c r="T170" s="1997">
        <f>R170-S170</f>
        <v>200000</v>
      </c>
      <c r="V170" s="190"/>
      <c r="W170" s="26"/>
      <c r="X170" s="26"/>
      <c r="Y170" s="191"/>
      <c r="AA170" s="190"/>
      <c r="AB170" s="191"/>
    </row>
    <row r="171" spans="1:55" ht="33.75" customHeight="1">
      <c r="A171" s="2515"/>
      <c r="B171" s="2200"/>
      <c r="C171" s="2202"/>
      <c r="D171" s="2200"/>
      <c r="E171" s="2200"/>
      <c r="F171" s="2029" t="s">
        <v>1247</v>
      </c>
      <c r="G171" s="805"/>
      <c r="H171" s="26"/>
      <c r="I171" s="26"/>
      <c r="J171" s="26"/>
      <c r="K171" s="26"/>
      <c r="L171" s="26"/>
      <c r="M171" s="26"/>
      <c r="N171" s="26"/>
      <c r="O171" s="26"/>
      <c r="P171" s="191"/>
      <c r="R171" s="36">
        <v>138000</v>
      </c>
      <c r="S171" s="2030"/>
      <c r="T171" s="1997">
        <f>R171-S171</f>
        <v>138000</v>
      </c>
      <c r="V171" s="2201"/>
      <c r="W171" s="2201"/>
      <c r="X171" s="2201"/>
      <c r="Y171" s="2201"/>
      <c r="AA171" s="2201"/>
      <c r="AB171" s="2201"/>
    </row>
    <row r="172" spans="1:55" ht="14.4">
      <c r="A172" s="2515"/>
      <c r="C172" s="450"/>
      <c r="F172" s="26"/>
      <c r="G172" s="805"/>
      <c r="H172" s="26"/>
      <c r="I172" s="26"/>
      <c r="J172" s="26"/>
      <c r="K172" s="26"/>
      <c r="L172" s="26"/>
      <c r="M172" s="26"/>
      <c r="N172" s="26"/>
      <c r="O172" s="26"/>
      <c r="P172" s="191"/>
      <c r="R172" s="933"/>
      <c r="S172" s="112"/>
      <c r="T172" s="1997"/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8"/>
      <c r="AR172" s="58"/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</row>
    <row r="173" spans="1:55" ht="25.8">
      <c r="A173" s="2515"/>
      <c r="C173" s="450"/>
      <c r="F173" s="2080" t="s">
        <v>1218</v>
      </c>
      <c r="G173" s="2081"/>
      <c r="H173" s="2082"/>
      <c r="I173" s="2082"/>
      <c r="J173" s="2082"/>
      <c r="K173" s="2082"/>
      <c r="L173" s="2082"/>
      <c r="M173" s="2082"/>
      <c r="N173" s="2082"/>
      <c r="O173" s="2082"/>
      <c r="P173" s="2083"/>
      <c r="Q173" s="2080"/>
      <c r="R173" s="2236">
        <f>SUM(R35:R172)</f>
        <v>24863543</v>
      </c>
      <c r="S173" s="2236">
        <f t="shared" ref="S173:T173" si="29">SUM(S35:S172)</f>
        <v>2403600</v>
      </c>
      <c r="T173" s="2236">
        <f t="shared" si="29"/>
        <v>22459943</v>
      </c>
      <c r="AF173" s="58"/>
      <c r="AG173" s="58"/>
      <c r="AH173" s="58"/>
      <c r="AI173" s="58"/>
      <c r="AJ173" s="58"/>
      <c r="AK173" s="58"/>
      <c r="AL173" s="58"/>
      <c r="AM173" s="58"/>
      <c r="AN173" s="58"/>
      <c r="AO173" s="58"/>
      <c r="AP173" s="58"/>
      <c r="AQ173" s="58"/>
      <c r="AR173" s="58"/>
      <c r="AS173" s="58"/>
      <c r="AT173" s="58"/>
      <c r="AU173" s="58"/>
      <c r="AV173" s="58"/>
      <c r="AW173" s="58"/>
      <c r="AX173" s="58"/>
      <c r="AY173" s="58"/>
      <c r="AZ173" s="58"/>
      <c r="BA173" s="58"/>
      <c r="BB173" s="58"/>
      <c r="BC173" s="58"/>
    </row>
    <row r="174" spans="1:55" ht="13.2">
      <c r="A174" s="2515"/>
      <c r="R174" s="2084"/>
      <c r="S174" s="2084"/>
      <c r="T174" s="2084"/>
      <c r="AF174" s="58"/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8"/>
      <c r="AS174" s="58"/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</row>
    <row r="175" spans="1:55" ht="14.4">
      <c r="A175" s="2515"/>
      <c r="B175" s="2072"/>
      <c r="C175" s="2072"/>
      <c r="D175" s="2072"/>
      <c r="E175" s="2072"/>
      <c r="R175" s="2084">
        <v>24863543</v>
      </c>
      <c r="S175" s="2084">
        <v>2403600</v>
      </c>
      <c r="T175" s="2084">
        <v>22459943</v>
      </c>
      <c r="AF175" s="58"/>
      <c r="AG175" s="58"/>
      <c r="AH175" s="58"/>
      <c r="AI175" s="58"/>
      <c r="AJ175" s="58"/>
      <c r="AK175" s="58"/>
      <c r="AL175" s="58"/>
      <c r="AM175" s="58"/>
      <c r="AN175" s="58"/>
      <c r="AO175" s="58"/>
      <c r="AP175" s="58"/>
      <c r="AQ175" s="58"/>
      <c r="AR175" s="58"/>
      <c r="AS175" s="58"/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</row>
    <row r="176" spans="1:55" ht="13.2">
      <c r="A176" s="2515"/>
      <c r="AF176" s="58"/>
      <c r="AG176" s="58"/>
      <c r="AH176" s="58"/>
      <c r="AI176" s="58"/>
      <c r="AJ176" s="58"/>
      <c r="AK176" s="58"/>
      <c r="AL176" s="58"/>
      <c r="AM176" s="58"/>
      <c r="AN176" s="58"/>
      <c r="AO176" s="58"/>
      <c r="AP176" s="58"/>
      <c r="AQ176" s="58"/>
      <c r="AR176" s="58"/>
      <c r="AS176" s="58"/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</row>
    <row r="177" spans="1:20" ht="15.75" customHeight="1">
      <c r="A177" s="2515"/>
      <c r="R177" s="1985">
        <f>R175-R173</f>
        <v>0</v>
      </c>
      <c r="S177" s="1985">
        <f t="shared" ref="S177:T177" si="30">S175-S173</f>
        <v>0</v>
      </c>
      <c r="T177" s="1985">
        <f t="shared" si="30"/>
        <v>0</v>
      </c>
    </row>
    <row r="178" spans="1:20" ht="15.75" customHeight="1">
      <c r="A178" s="2515"/>
      <c r="S178" s="2084"/>
      <c r="T178" s="2084"/>
    </row>
    <row r="179" spans="1:20" ht="15.75" customHeight="1">
      <c r="A179" s="2515"/>
      <c r="R179" s="2085"/>
      <c r="S179" s="2086"/>
      <c r="T179" s="2084"/>
    </row>
    <row r="180" spans="1:20" ht="15.75" customHeight="1">
      <c r="A180" s="2515"/>
      <c r="B180" s="8" t="s">
        <v>125</v>
      </c>
      <c r="C180" s="57"/>
      <c r="D180" s="57"/>
      <c r="E180" s="453" t="s">
        <v>126</v>
      </c>
      <c r="F180" s="57"/>
      <c r="M180" s="58"/>
      <c r="N180" s="58"/>
      <c r="O180" s="58"/>
      <c r="P180" s="58"/>
      <c r="Q180" s="58"/>
      <c r="R180" s="2087"/>
      <c r="S180" s="2088"/>
      <c r="T180" s="2089"/>
    </row>
    <row r="181" spans="1:20" ht="15.75" customHeight="1">
      <c r="A181" s="2515"/>
      <c r="B181" s="8"/>
      <c r="E181" s="453"/>
      <c r="M181" s="58"/>
      <c r="N181" s="58"/>
      <c r="O181" s="58"/>
      <c r="P181" s="58"/>
      <c r="Q181" s="58"/>
      <c r="R181" s="2087"/>
      <c r="S181" s="2088"/>
      <c r="T181" s="2090"/>
    </row>
    <row r="182" spans="1:20" ht="15.75" customHeight="1">
      <c r="B182" s="7"/>
      <c r="C182" s="6"/>
      <c r="D182" s="6"/>
      <c r="E182" s="6"/>
      <c r="M182" s="58"/>
      <c r="N182" s="58"/>
      <c r="O182" s="58"/>
      <c r="P182" s="58"/>
      <c r="Q182" s="58"/>
      <c r="R182" s="2087"/>
      <c r="S182" s="2088"/>
      <c r="T182" s="2089"/>
    </row>
    <row r="183" spans="1:20" ht="15.75" customHeight="1">
      <c r="B183" s="8" t="s">
        <v>127</v>
      </c>
      <c r="C183" s="24"/>
      <c r="D183" s="24"/>
      <c r="E183" s="453" t="s">
        <v>126</v>
      </c>
      <c r="F183" s="57"/>
      <c r="M183" s="58"/>
      <c r="N183" s="58"/>
      <c r="O183" s="58"/>
      <c r="P183" s="58"/>
      <c r="Q183" s="58"/>
      <c r="R183" s="2087"/>
      <c r="S183" s="2091"/>
      <c r="T183" s="114"/>
    </row>
    <row r="184" spans="1:20" ht="15.75" customHeight="1">
      <c r="C184" s="9"/>
      <c r="D184" s="6"/>
      <c r="E184" s="6"/>
      <c r="F184" s="6"/>
      <c r="M184" s="58"/>
      <c r="N184" s="58"/>
      <c r="O184" s="58"/>
      <c r="P184" s="58"/>
      <c r="Q184" s="58"/>
      <c r="R184" s="2087"/>
      <c r="S184" s="2091"/>
      <c r="T184" s="114"/>
    </row>
    <row r="185" spans="1:20" ht="15.75" customHeight="1">
      <c r="R185" s="2085"/>
      <c r="S185" s="2092"/>
    </row>
    <row r="186" spans="1:20" ht="15.75" customHeight="1">
      <c r="R186" s="2085"/>
      <c r="S186" s="2092"/>
    </row>
    <row r="187" spans="1:20" ht="15.75" customHeight="1">
      <c r="A187"/>
      <c r="S187" s="2093"/>
    </row>
    <row r="188" spans="1:20" ht="15.75" customHeight="1">
      <c r="A188"/>
    </row>
    <row r="189" spans="1:20" ht="15.75" customHeight="1">
      <c r="A189"/>
    </row>
    <row r="190" spans="1:20" ht="15.75" customHeight="1">
      <c r="A190"/>
    </row>
    <row r="191" spans="1:20" ht="15.75" customHeight="1">
      <c r="A191"/>
    </row>
    <row r="192" spans="1:20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  <row r="1131" ht="15.75" customHeight="1"/>
    <row r="1132" ht="15.75" customHeight="1"/>
    <row r="1133" ht="15.75" customHeight="1"/>
    <row r="1134" ht="15.75" customHeight="1"/>
    <row r="1135" ht="15.75" customHeight="1"/>
    <row r="1136" ht="15.75" customHeight="1"/>
    <row r="1137" ht="15.75" customHeight="1"/>
    <row r="1138" ht="15.75" customHeight="1"/>
    <row r="1139" ht="15.75" customHeight="1"/>
    <row r="1140" ht="15.75" customHeight="1"/>
    <row r="1141" ht="15.75" customHeight="1"/>
    <row r="1142" ht="15.75" customHeight="1"/>
    <row r="1143" ht="15.75" customHeight="1"/>
    <row r="1144" ht="13.2"/>
    <row r="1145" ht="13.2"/>
    <row r="1146" ht="13.2"/>
    <row r="1147" ht="13.2"/>
    <row r="1148" ht="13.2"/>
    <row r="1149" ht="13.2"/>
  </sheetData>
  <mergeCells count="102">
    <mergeCell ref="A161:A181"/>
    <mergeCell ref="D161:D165"/>
    <mergeCell ref="E161:E165"/>
    <mergeCell ref="B69:B103"/>
    <mergeCell ref="C69:C103"/>
    <mergeCell ref="B128:B131"/>
    <mergeCell ref="C128:C131"/>
    <mergeCell ref="C104:C127"/>
    <mergeCell ref="B104:B127"/>
    <mergeCell ref="A133:A147"/>
    <mergeCell ref="B133:B139"/>
    <mergeCell ref="C133:C139"/>
    <mergeCell ref="D133:D139"/>
    <mergeCell ref="E133:E139"/>
    <mergeCell ref="A148:A159"/>
    <mergeCell ref="B152:B155"/>
    <mergeCell ref="C152:C155"/>
    <mergeCell ref="D152:D155"/>
    <mergeCell ref="E152:E155"/>
    <mergeCell ref="B156:B159"/>
    <mergeCell ref="C156:C159"/>
    <mergeCell ref="D156:D159"/>
    <mergeCell ref="E156:E159"/>
    <mergeCell ref="A69:A114"/>
    <mergeCell ref="D69:D71"/>
    <mergeCell ref="E69:E71"/>
    <mergeCell ref="D72:D75"/>
    <mergeCell ref="E72:E75"/>
    <mergeCell ref="E140:E143"/>
    <mergeCell ref="D56:D59"/>
    <mergeCell ref="E56:E59"/>
    <mergeCell ref="C60:C63"/>
    <mergeCell ref="D60:D63"/>
    <mergeCell ref="E60:E63"/>
    <mergeCell ref="B140:B143"/>
    <mergeCell ref="C140:C143"/>
    <mergeCell ref="D140:D143"/>
    <mergeCell ref="B144:B147"/>
    <mergeCell ref="C144:C147"/>
    <mergeCell ref="D144:D147"/>
    <mergeCell ref="E144:E147"/>
    <mergeCell ref="B148:B151"/>
    <mergeCell ref="C148:C151"/>
    <mergeCell ref="D148:D151"/>
    <mergeCell ref="E148:E151"/>
    <mergeCell ref="D30:D33"/>
    <mergeCell ref="E30:E33"/>
    <mergeCell ref="A35:A67"/>
    <mergeCell ref="B35:B48"/>
    <mergeCell ref="C35:C44"/>
    <mergeCell ref="D35:D44"/>
    <mergeCell ref="E35:E44"/>
    <mergeCell ref="C45:C48"/>
    <mergeCell ref="D45:D48"/>
    <mergeCell ref="E45:E48"/>
    <mergeCell ref="B49:B55"/>
    <mergeCell ref="C49:C51"/>
    <mergeCell ref="D49:D51"/>
    <mergeCell ref="E49:E51"/>
    <mergeCell ref="C52:C55"/>
    <mergeCell ref="D52:D55"/>
    <mergeCell ref="C30:C33"/>
    <mergeCell ref="B64:B67"/>
    <mergeCell ref="C64:C67"/>
    <mergeCell ref="D64:D67"/>
    <mergeCell ref="E64:E67"/>
    <mergeCell ref="E52:E55"/>
    <mergeCell ref="B56:B63"/>
    <mergeCell ref="C56:C59"/>
    <mergeCell ref="V4:Y4"/>
    <mergeCell ref="AA4:AB4"/>
    <mergeCell ref="A6:A33"/>
    <mergeCell ref="B6:B13"/>
    <mergeCell ref="C6:C9"/>
    <mergeCell ref="D6:D9"/>
    <mergeCell ref="E6:E9"/>
    <mergeCell ref="C10:C13"/>
    <mergeCell ref="D10:D13"/>
    <mergeCell ref="E10:E13"/>
    <mergeCell ref="B14:B21"/>
    <mergeCell ref="C14:C17"/>
    <mergeCell ref="D14:D17"/>
    <mergeCell ref="E14:E17"/>
    <mergeCell ref="C18:C21"/>
    <mergeCell ref="D18:D21"/>
    <mergeCell ref="B22:B29"/>
    <mergeCell ref="C22:C25"/>
    <mergeCell ref="D22:D25"/>
    <mergeCell ref="E22:E25"/>
    <mergeCell ref="C26:C29"/>
    <mergeCell ref="D26:D29"/>
    <mergeCell ref="E26:E29"/>
    <mergeCell ref="B30:B33"/>
    <mergeCell ref="H3:K3"/>
    <mergeCell ref="L3:O3"/>
    <mergeCell ref="R3:T3"/>
    <mergeCell ref="H4:K4"/>
    <mergeCell ref="L4:O4"/>
    <mergeCell ref="R4:R5"/>
    <mergeCell ref="S4:S5"/>
    <mergeCell ref="T4:T5"/>
    <mergeCell ref="E18:E21"/>
  </mergeCells>
  <conditionalFormatting sqref="H3:K5 H49:K51 H148:K149 H132:K132 H78:K78 H80:K80">
    <cfRule type="notContainsBlanks" dxfId="201" priority="157">
      <formula>LEN(TRIM(H3))&gt;0</formula>
    </cfRule>
  </conditionalFormatting>
  <conditionalFormatting sqref="L3:O5 L49:O51 L148:O149 L132:O132 L78:O78 L80:O90">
    <cfRule type="notContainsBlanks" dxfId="200" priority="156">
      <formula>LEN(TRIM(L3))&gt;0</formula>
    </cfRule>
  </conditionalFormatting>
  <conditionalFormatting sqref="P148:P149 P2 P36:P37 P44:P67 P69:P90 P132">
    <cfRule type="colorScale" priority="15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15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3">
    <cfRule type="colorScale" priority="15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4:P33 P151:P160">
    <cfRule type="colorScale" priority="15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9">
    <cfRule type="notContainsBlanks" dxfId="199" priority="151">
      <formula>LEN(TRIM(H6))&gt;0</formula>
    </cfRule>
  </conditionalFormatting>
  <conditionalFormatting sqref="L6:O9">
    <cfRule type="notContainsBlanks" dxfId="198" priority="150">
      <formula>LEN(TRIM(L6))&gt;0</formula>
    </cfRule>
  </conditionalFormatting>
  <conditionalFormatting sqref="H10:K13">
    <cfRule type="notContainsBlanks" dxfId="197" priority="149">
      <formula>LEN(TRIM(H10))&gt;0</formula>
    </cfRule>
  </conditionalFormatting>
  <conditionalFormatting sqref="L10:O13">
    <cfRule type="notContainsBlanks" dxfId="196" priority="148">
      <formula>LEN(TRIM(L10))&gt;0</formula>
    </cfRule>
  </conditionalFormatting>
  <conditionalFormatting sqref="H14:K17">
    <cfRule type="notContainsBlanks" dxfId="195" priority="147">
      <formula>LEN(TRIM(H14))&gt;0</formula>
    </cfRule>
  </conditionalFormatting>
  <conditionalFormatting sqref="L14:O17">
    <cfRule type="notContainsBlanks" dxfId="194" priority="146">
      <formula>LEN(TRIM(L14))&gt;0</formula>
    </cfRule>
  </conditionalFormatting>
  <conditionalFormatting sqref="H18:K21">
    <cfRule type="notContainsBlanks" dxfId="193" priority="145">
      <formula>LEN(TRIM(H18))&gt;0</formula>
    </cfRule>
  </conditionalFormatting>
  <conditionalFormatting sqref="L18:O21">
    <cfRule type="notContainsBlanks" dxfId="192" priority="144">
      <formula>LEN(TRIM(L18))&gt;0</formula>
    </cfRule>
  </conditionalFormatting>
  <conditionalFormatting sqref="H22:K25">
    <cfRule type="notContainsBlanks" dxfId="191" priority="143">
      <formula>LEN(TRIM(H22))&gt;0</formula>
    </cfRule>
  </conditionalFormatting>
  <conditionalFormatting sqref="L22:O25">
    <cfRule type="notContainsBlanks" dxfId="190" priority="142">
      <formula>LEN(TRIM(L22))&gt;0</formula>
    </cfRule>
  </conditionalFormatting>
  <conditionalFormatting sqref="H26:K29">
    <cfRule type="notContainsBlanks" dxfId="189" priority="141">
      <formula>LEN(TRIM(H26))&gt;0</formula>
    </cfRule>
  </conditionalFormatting>
  <conditionalFormatting sqref="L26:O29">
    <cfRule type="notContainsBlanks" dxfId="188" priority="140">
      <formula>LEN(TRIM(L26))&gt;0</formula>
    </cfRule>
  </conditionalFormatting>
  <conditionalFormatting sqref="H30:K33">
    <cfRule type="notContainsBlanks" dxfId="187" priority="139">
      <formula>LEN(TRIM(H30))&gt;0</formula>
    </cfRule>
  </conditionalFormatting>
  <conditionalFormatting sqref="L30:O33">
    <cfRule type="notContainsBlanks" dxfId="186" priority="138">
      <formula>LEN(TRIM(L30))&gt;0</formula>
    </cfRule>
  </conditionalFormatting>
  <conditionalFormatting sqref="H44:K44">
    <cfRule type="notContainsBlanks" dxfId="185" priority="137">
      <formula>LEN(TRIM(H44))&gt;0</formula>
    </cfRule>
  </conditionalFormatting>
  <conditionalFormatting sqref="L36:O37 L44:O44">
    <cfRule type="notContainsBlanks" dxfId="184" priority="136">
      <formula>LEN(TRIM(L36))&gt;0</formula>
    </cfRule>
  </conditionalFormatting>
  <conditionalFormatting sqref="H45:K48">
    <cfRule type="notContainsBlanks" dxfId="183" priority="135">
      <formula>LEN(TRIM(H45))&gt;0</formula>
    </cfRule>
  </conditionalFormatting>
  <conditionalFormatting sqref="L45:O48">
    <cfRule type="notContainsBlanks" dxfId="182" priority="134">
      <formula>LEN(TRIM(L45))&gt;0</formula>
    </cfRule>
  </conditionalFormatting>
  <conditionalFormatting sqref="H52:K55">
    <cfRule type="notContainsBlanks" dxfId="181" priority="133">
      <formula>LEN(TRIM(H52))&gt;0</formula>
    </cfRule>
  </conditionalFormatting>
  <conditionalFormatting sqref="L52:O55">
    <cfRule type="notContainsBlanks" dxfId="180" priority="132">
      <formula>LEN(TRIM(L52))&gt;0</formula>
    </cfRule>
  </conditionalFormatting>
  <conditionalFormatting sqref="H56:K59">
    <cfRule type="notContainsBlanks" dxfId="179" priority="131">
      <formula>LEN(TRIM(H56))&gt;0</formula>
    </cfRule>
  </conditionalFormatting>
  <conditionalFormatting sqref="L56:O59">
    <cfRule type="notContainsBlanks" dxfId="178" priority="130">
      <formula>LEN(TRIM(L56))&gt;0</formula>
    </cfRule>
  </conditionalFormatting>
  <conditionalFormatting sqref="H60:K63">
    <cfRule type="notContainsBlanks" dxfId="177" priority="129">
      <formula>LEN(TRIM(H60))&gt;0</formula>
    </cfRule>
  </conditionalFormatting>
  <conditionalFormatting sqref="L60:O63">
    <cfRule type="notContainsBlanks" dxfId="176" priority="128">
      <formula>LEN(TRIM(L60))&gt;0</formula>
    </cfRule>
  </conditionalFormatting>
  <conditionalFormatting sqref="H64:K67">
    <cfRule type="notContainsBlanks" dxfId="175" priority="127">
      <formula>LEN(TRIM(H64))&gt;0</formula>
    </cfRule>
  </conditionalFormatting>
  <conditionalFormatting sqref="L64:O67">
    <cfRule type="notContainsBlanks" dxfId="174" priority="126">
      <formula>LEN(TRIM(L64))&gt;0</formula>
    </cfRule>
  </conditionalFormatting>
  <conditionalFormatting sqref="H69:K71">
    <cfRule type="notContainsBlanks" dxfId="173" priority="125">
      <formula>LEN(TRIM(H69))&gt;0</formula>
    </cfRule>
  </conditionalFormatting>
  <conditionalFormatting sqref="L69:O71">
    <cfRule type="notContainsBlanks" dxfId="172" priority="124">
      <formula>LEN(TRIM(L69))&gt;0</formula>
    </cfRule>
  </conditionalFormatting>
  <conditionalFormatting sqref="H72:K75">
    <cfRule type="notContainsBlanks" dxfId="171" priority="123">
      <formula>LEN(TRIM(H72))&gt;0</formula>
    </cfRule>
  </conditionalFormatting>
  <conditionalFormatting sqref="L72:O75">
    <cfRule type="notContainsBlanks" dxfId="170" priority="122">
      <formula>LEN(TRIM(L72))&gt;0</formula>
    </cfRule>
  </conditionalFormatting>
  <conditionalFormatting sqref="H151:K154">
    <cfRule type="notContainsBlanks" dxfId="169" priority="115">
      <formula>LEN(TRIM(H151))&gt;0</formula>
    </cfRule>
  </conditionalFormatting>
  <conditionalFormatting sqref="L151:O154">
    <cfRule type="notContainsBlanks" dxfId="168" priority="114">
      <formula>LEN(TRIM(L151))&gt;0</formula>
    </cfRule>
  </conditionalFormatting>
  <conditionalFormatting sqref="H155:K158">
    <cfRule type="notContainsBlanks" dxfId="167" priority="113">
      <formula>LEN(TRIM(H155))&gt;0</formula>
    </cfRule>
  </conditionalFormatting>
  <conditionalFormatting sqref="L155:O158">
    <cfRule type="notContainsBlanks" dxfId="166" priority="112">
      <formula>LEN(TRIM(L155))&gt;0</formula>
    </cfRule>
  </conditionalFormatting>
  <conditionalFormatting sqref="H159:K160">
    <cfRule type="notContainsBlanks" dxfId="165" priority="111">
      <formula>LEN(TRIM(H159))&gt;0</formula>
    </cfRule>
  </conditionalFormatting>
  <conditionalFormatting sqref="L159:O160">
    <cfRule type="notContainsBlanks" dxfId="164" priority="110">
      <formula>LEN(TRIM(L159))&gt;0</formula>
    </cfRule>
  </conditionalFormatting>
  <conditionalFormatting sqref="P128:P131">
    <cfRule type="colorScale" priority="10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28:K131">
    <cfRule type="notContainsBlanks" dxfId="163" priority="108">
      <formula>LEN(TRIM(H128))&gt;0</formula>
    </cfRule>
  </conditionalFormatting>
  <conditionalFormatting sqref="L128:O131">
    <cfRule type="notContainsBlanks" dxfId="162" priority="107">
      <formula>LEN(TRIM(L128))&gt;0</formula>
    </cfRule>
  </conditionalFormatting>
  <conditionalFormatting sqref="P141:P147">
    <cfRule type="colorScale" priority="10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33:P139">
    <cfRule type="colorScale" priority="10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33:K139">
    <cfRule type="notContainsBlanks" dxfId="161" priority="101">
      <formula>LEN(TRIM(H133))&gt;0</formula>
    </cfRule>
  </conditionalFormatting>
  <conditionalFormatting sqref="L133:O139">
    <cfRule type="notContainsBlanks" dxfId="160" priority="100">
      <formula>LEN(TRIM(L133))&gt;0</formula>
    </cfRule>
  </conditionalFormatting>
  <conditionalFormatting sqref="H141:K144">
    <cfRule type="notContainsBlanks" dxfId="159" priority="99">
      <formula>LEN(TRIM(H141))&gt;0</formula>
    </cfRule>
  </conditionalFormatting>
  <conditionalFormatting sqref="L141:O144">
    <cfRule type="notContainsBlanks" dxfId="158" priority="98">
      <formula>LEN(TRIM(L141))&gt;0</formula>
    </cfRule>
  </conditionalFormatting>
  <conditionalFormatting sqref="H145:K147">
    <cfRule type="notContainsBlanks" dxfId="157" priority="97">
      <formula>LEN(TRIM(H145))&gt;0</formula>
    </cfRule>
  </conditionalFormatting>
  <conditionalFormatting sqref="L145:O147">
    <cfRule type="notContainsBlanks" dxfId="156" priority="96">
      <formula>LEN(TRIM(L145))&gt;0</formula>
    </cfRule>
  </conditionalFormatting>
  <conditionalFormatting sqref="P161:P165">
    <cfRule type="colorScale" priority="9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61:K165">
    <cfRule type="notContainsBlanks" dxfId="155" priority="94">
      <formula>LEN(TRIM(H161))&gt;0</formula>
    </cfRule>
  </conditionalFormatting>
  <conditionalFormatting sqref="L161:O165">
    <cfRule type="notContainsBlanks" dxfId="154" priority="93">
      <formula>LEN(TRIM(L161))&gt;0</formula>
    </cfRule>
  </conditionalFormatting>
  <conditionalFormatting sqref="H166:K166">
    <cfRule type="notContainsBlanks" dxfId="153" priority="89">
      <formula>LEN(TRIM(H166))&gt;0</formula>
    </cfRule>
  </conditionalFormatting>
  <conditionalFormatting sqref="L166:O166">
    <cfRule type="notContainsBlanks" dxfId="152" priority="88">
      <formula>LEN(TRIM(L166))&gt;0</formula>
    </cfRule>
  </conditionalFormatting>
  <conditionalFormatting sqref="P166">
    <cfRule type="colorScale" priority="8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67:K171">
    <cfRule type="notContainsBlanks" dxfId="151" priority="86">
      <formula>LEN(TRIM(H167))&gt;0</formula>
    </cfRule>
  </conditionalFormatting>
  <conditionalFormatting sqref="L167:O171">
    <cfRule type="notContainsBlanks" dxfId="150" priority="85">
      <formula>LEN(TRIM(L167))&gt;0</formula>
    </cfRule>
  </conditionalFormatting>
  <conditionalFormatting sqref="P167:P171">
    <cfRule type="colorScale" priority="8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02:K102">
    <cfRule type="notContainsBlanks" dxfId="149" priority="83">
      <formula>LEN(TRIM(H102))&gt;0</formula>
    </cfRule>
  </conditionalFormatting>
  <conditionalFormatting sqref="L102:O102">
    <cfRule type="notContainsBlanks" dxfId="148" priority="82">
      <formula>LEN(TRIM(L102))&gt;0</formula>
    </cfRule>
  </conditionalFormatting>
  <conditionalFormatting sqref="H35:K35">
    <cfRule type="notContainsBlanks" dxfId="147" priority="77">
      <formula>LEN(TRIM(H35))&gt;0</formula>
    </cfRule>
  </conditionalFormatting>
  <conditionalFormatting sqref="L35:O35">
    <cfRule type="notContainsBlanks" dxfId="146" priority="76">
      <formula>LEN(TRIM(L35))&gt;0</formula>
    </cfRule>
  </conditionalFormatting>
  <conditionalFormatting sqref="P35">
    <cfRule type="colorScale" priority="7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38">
    <cfRule type="colorScale" priority="7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38:O38">
    <cfRule type="notContainsBlanks" dxfId="145" priority="72">
      <formula>LEN(TRIM(L38))&gt;0</formula>
    </cfRule>
  </conditionalFormatting>
  <conditionalFormatting sqref="H43:K43">
    <cfRule type="notContainsBlanks" dxfId="144" priority="71">
      <formula>LEN(TRIM(H43))&gt;0</formula>
    </cfRule>
  </conditionalFormatting>
  <conditionalFormatting sqref="L43:O43">
    <cfRule type="notContainsBlanks" dxfId="143" priority="70">
      <formula>LEN(TRIM(L43))&gt;0</formula>
    </cfRule>
  </conditionalFormatting>
  <conditionalFormatting sqref="P39:P43">
    <cfRule type="colorScale" priority="6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40:K41">
    <cfRule type="notContainsBlanks" dxfId="142" priority="68">
      <formula>LEN(TRIM(H40))&gt;0</formula>
    </cfRule>
  </conditionalFormatting>
  <conditionalFormatting sqref="L39:O42">
    <cfRule type="notContainsBlanks" dxfId="141" priority="67">
      <formula>LEN(TRIM(L39))&gt;0</formula>
    </cfRule>
  </conditionalFormatting>
  <conditionalFormatting sqref="H76:K77">
    <cfRule type="notContainsBlanks" dxfId="140" priority="66">
      <formula>LEN(TRIM(H76))&gt;0</formula>
    </cfRule>
  </conditionalFormatting>
  <conditionalFormatting sqref="L76:O77">
    <cfRule type="notContainsBlanks" dxfId="139" priority="65">
      <formula>LEN(TRIM(L76))&gt;0</formula>
    </cfRule>
  </conditionalFormatting>
  <conditionalFormatting sqref="H79:K79">
    <cfRule type="notContainsBlanks" dxfId="138" priority="64">
      <formula>LEN(TRIM(H79))&gt;0</formula>
    </cfRule>
  </conditionalFormatting>
  <conditionalFormatting sqref="L79:O79">
    <cfRule type="notContainsBlanks" dxfId="137" priority="63">
      <formula>LEN(TRIM(L79))&gt;0</formula>
    </cfRule>
  </conditionalFormatting>
  <conditionalFormatting sqref="H81:K81">
    <cfRule type="notContainsBlanks" dxfId="136" priority="62">
      <formula>LEN(TRIM(H81))&gt;0</formula>
    </cfRule>
  </conditionalFormatting>
  <conditionalFormatting sqref="H82:K82">
    <cfRule type="notContainsBlanks" dxfId="135" priority="61">
      <formula>LEN(TRIM(H82))&gt;0</formula>
    </cfRule>
  </conditionalFormatting>
  <conditionalFormatting sqref="H83:K83">
    <cfRule type="notContainsBlanks" dxfId="134" priority="60">
      <formula>LEN(TRIM(H83))&gt;0</formula>
    </cfRule>
  </conditionalFormatting>
  <conditionalFormatting sqref="H84:K84">
    <cfRule type="notContainsBlanks" dxfId="133" priority="59">
      <formula>LEN(TRIM(H84))&gt;0</formula>
    </cfRule>
  </conditionalFormatting>
  <conditionalFormatting sqref="H85:K85">
    <cfRule type="notContainsBlanks" dxfId="132" priority="58">
      <formula>LEN(TRIM(H85))&gt;0</formula>
    </cfRule>
  </conditionalFormatting>
  <conditionalFormatting sqref="H86:K86">
    <cfRule type="notContainsBlanks" dxfId="131" priority="57">
      <formula>LEN(TRIM(H86))&gt;0</formula>
    </cfRule>
  </conditionalFormatting>
  <conditionalFormatting sqref="H87:K87">
    <cfRule type="notContainsBlanks" dxfId="130" priority="56">
      <formula>LEN(TRIM(H87))&gt;0</formula>
    </cfRule>
  </conditionalFormatting>
  <conditionalFormatting sqref="H88:K88">
    <cfRule type="notContainsBlanks" dxfId="129" priority="55">
      <formula>LEN(TRIM(H88))&gt;0</formula>
    </cfRule>
  </conditionalFormatting>
  <conditionalFormatting sqref="H89:K89">
    <cfRule type="notContainsBlanks" dxfId="128" priority="54">
      <formula>LEN(TRIM(H89))&gt;0</formula>
    </cfRule>
  </conditionalFormatting>
  <conditionalFormatting sqref="H90:K90">
    <cfRule type="notContainsBlanks" dxfId="127" priority="53">
      <formula>LEN(TRIM(H90))&gt;0</formula>
    </cfRule>
  </conditionalFormatting>
  <conditionalFormatting sqref="L91:O101">
    <cfRule type="notContainsBlanks" dxfId="126" priority="52">
      <formula>LEN(TRIM(L91))&gt;0</formula>
    </cfRule>
  </conditionalFormatting>
  <conditionalFormatting sqref="P91:P102">
    <cfRule type="colorScale" priority="5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91:K101">
    <cfRule type="notContainsBlanks" dxfId="125" priority="50">
      <formula>LEN(TRIM(H91))&gt;0</formula>
    </cfRule>
  </conditionalFormatting>
  <conditionalFormatting sqref="L103:O103">
    <cfRule type="notContainsBlanks" dxfId="124" priority="49">
      <formula>LEN(TRIM(L103))&gt;0</formula>
    </cfRule>
  </conditionalFormatting>
  <conditionalFormatting sqref="P103">
    <cfRule type="colorScale" priority="4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03:K103">
    <cfRule type="notContainsBlanks" dxfId="123" priority="47">
      <formula>LEN(TRIM(H103))&gt;0</formula>
    </cfRule>
  </conditionalFormatting>
  <conditionalFormatting sqref="L104:O114">
    <cfRule type="notContainsBlanks" dxfId="122" priority="46">
      <formula>LEN(TRIM(L104))&gt;0</formula>
    </cfRule>
  </conditionalFormatting>
  <conditionalFormatting sqref="P104:P114">
    <cfRule type="colorScale" priority="45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04:K114">
    <cfRule type="notContainsBlanks" dxfId="121" priority="44">
      <formula>LEN(TRIM(H104))&gt;0</formula>
    </cfRule>
  </conditionalFormatting>
  <conditionalFormatting sqref="P118 P120">
    <cfRule type="colorScale" priority="4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18:K118 H120:K120 H119">
    <cfRule type="notContainsBlanks" dxfId="120" priority="41">
      <formula>LEN(TRIM(H118))&gt;0</formula>
    </cfRule>
  </conditionalFormatting>
  <conditionalFormatting sqref="L118:O118 L120:O120">
    <cfRule type="notContainsBlanks" dxfId="119" priority="40">
      <formula>LEN(TRIM(L118))&gt;0</formula>
    </cfRule>
  </conditionalFormatting>
  <conditionalFormatting sqref="L115:O115">
    <cfRule type="notContainsBlanks" dxfId="118" priority="37">
      <formula>LEN(TRIM(L115))&gt;0</formula>
    </cfRule>
  </conditionalFormatting>
  <conditionalFormatting sqref="P115">
    <cfRule type="colorScale" priority="3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15:K115">
    <cfRule type="notContainsBlanks" dxfId="117" priority="35">
      <formula>LEN(TRIM(H115))&gt;0</formula>
    </cfRule>
  </conditionalFormatting>
  <conditionalFormatting sqref="L116:O117">
    <cfRule type="notContainsBlanks" dxfId="116" priority="34">
      <formula>LEN(TRIM(L116))&gt;0</formula>
    </cfRule>
  </conditionalFormatting>
  <conditionalFormatting sqref="P116:P117">
    <cfRule type="colorScale" priority="33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16:K117">
    <cfRule type="notContainsBlanks" dxfId="115" priority="32">
      <formula>LEN(TRIM(H116))&gt;0</formula>
    </cfRule>
  </conditionalFormatting>
  <conditionalFormatting sqref="L119:O119">
    <cfRule type="notContainsBlanks" dxfId="114" priority="31">
      <formula>LEN(TRIM(L119))&gt;0</formula>
    </cfRule>
  </conditionalFormatting>
  <conditionalFormatting sqref="P119">
    <cfRule type="colorScale" priority="3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19:K119">
    <cfRule type="notContainsBlanks" dxfId="113" priority="29">
      <formula>LEN(TRIM(I119))&gt;0</formula>
    </cfRule>
  </conditionalFormatting>
  <conditionalFormatting sqref="P121">
    <cfRule type="colorScale" priority="2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21:K121">
    <cfRule type="notContainsBlanks" dxfId="112" priority="27">
      <formula>LEN(TRIM(I121))&gt;0</formula>
    </cfRule>
  </conditionalFormatting>
  <conditionalFormatting sqref="L121:O121">
    <cfRule type="notContainsBlanks" dxfId="111" priority="26">
      <formula>LEN(TRIM(L121))&gt;0</formula>
    </cfRule>
  </conditionalFormatting>
  <conditionalFormatting sqref="I122:K122">
    <cfRule type="notContainsBlanks" dxfId="110" priority="24">
      <formula>LEN(TRIM(I122))&gt;0</formula>
    </cfRule>
  </conditionalFormatting>
  <conditionalFormatting sqref="L122:O122">
    <cfRule type="notContainsBlanks" dxfId="109" priority="23">
      <formula>LEN(TRIM(L122))&gt;0</formula>
    </cfRule>
  </conditionalFormatting>
  <conditionalFormatting sqref="P122">
    <cfRule type="colorScale" priority="22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L123:O123">
    <cfRule type="notContainsBlanks" dxfId="108" priority="21">
      <formula>LEN(TRIM(L123))&gt;0</formula>
    </cfRule>
  </conditionalFormatting>
  <conditionalFormatting sqref="P123">
    <cfRule type="colorScale" priority="2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23:K123">
    <cfRule type="notContainsBlanks" dxfId="107" priority="19">
      <formula>LEN(TRIM(H123))&gt;0</formula>
    </cfRule>
  </conditionalFormatting>
  <conditionalFormatting sqref="L124:O124">
    <cfRule type="notContainsBlanks" dxfId="106" priority="18">
      <formula>LEN(TRIM(L124))&gt;0</formula>
    </cfRule>
  </conditionalFormatting>
  <conditionalFormatting sqref="P124">
    <cfRule type="colorScale" priority="1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24:K124">
    <cfRule type="notContainsBlanks" dxfId="105" priority="16">
      <formula>LEN(TRIM(H124))&gt;0</formula>
    </cfRule>
  </conditionalFormatting>
  <conditionalFormatting sqref="L125:O125">
    <cfRule type="notContainsBlanks" dxfId="104" priority="15">
      <formula>LEN(TRIM(L125))&gt;0</formula>
    </cfRule>
  </conditionalFormatting>
  <conditionalFormatting sqref="P125">
    <cfRule type="colorScale" priority="1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25:K125">
    <cfRule type="notContainsBlanks" dxfId="103" priority="13">
      <formula>LEN(TRIM(H125))&gt;0</formula>
    </cfRule>
  </conditionalFormatting>
  <conditionalFormatting sqref="L126:O126">
    <cfRule type="notContainsBlanks" dxfId="102" priority="12">
      <formula>LEN(TRIM(L126))&gt;0</formula>
    </cfRule>
  </conditionalFormatting>
  <conditionalFormatting sqref="P126">
    <cfRule type="colorScale" priority="1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26:K126">
    <cfRule type="notContainsBlanks" dxfId="101" priority="10">
      <formula>LEN(TRIM(H126))&gt;0</formula>
    </cfRule>
  </conditionalFormatting>
  <conditionalFormatting sqref="L127:O127">
    <cfRule type="notContainsBlanks" dxfId="100" priority="8">
      <formula>LEN(TRIM(L127))&gt;0</formula>
    </cfRule>
  </conditionalFormatting>
  <conditionalFormatting sqref="P127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I127:K127">
    <cfRule type="notContainsBlanks" dxfId="99" priority="6">
      <formula>LEN(TRIM(I127))&gt;0</formula>
    </cfRule>
  </conditionalFormatting>
  <conditionalFormatting sqref="H36:K36">
    <cfRule type="notContainsBlanks" dxfId="98" priority="5">
      <formula>LEN(TRIM(H36))&gt;0</formula>
    </cfRule>
  </conditionalFormatting>
  <conditionalFormatting sqref="H37:K37">
    <cfRule type="notContainsBlanks" dxfId="97" priority="4">
      <formula>LEN(TRIM(H37))&gt;0</formula>
    </cfRule>
  </conditionalFormatting>
  <conditionalFormatting sqref="H38:K38">
    <cfRule type="notContainsBlanks" dxfId="96" priority="3">
      <formula>LEN(TRIM(H38))&gt;0</formula>
    </cfRule>
  </conditionalFormatting>
  <conditionalFormatting sqref="H39:K39">
    <cfRule type="notContainsBlanks" dxfId="95" priority="2">
      <formula>LEN(TRIM(H39))&gt;0</formula>
    </cfRule>
  </conditionalFormatting>
  <conditionalFormatting sqref="H42:K42">
    <cfRule type="notContainsBlanks" dxfId="94" priority="1">
      <formula>LEN(TRIM(H42))&gt;0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999"/>
  <sheetViews>
    <sheetView topLeftCell="B3" workbookViewId="0">
      <pane xSplit="3" ySplit="4" topLeftCell="E77" activePane="bottomRight" state="frozen"/>
      <selection activeCell="B3" sqref="B3"/>
      <selection pane="topRight" activeCell="E3" sqref="E3"/>
      <selection pane="bottomLeft" activeCell="B7" sqref="B7"/>
      <selection pane="bottomRight" activeCell="J7" sqref="J7:J78"/>
    </sheetView>
  </sheetViews>
  <sheetFormatPr defaultRowHeight="13.2"/>
  <cols>
    <col min="1" max="1" width="0" hidden="1" customWidth="1"/>
    <col min="2" max="2" width="11.21875" customWidth="1"/>
    <col min="3" max="3" width="29.21875" customWidth="1"/>
    <col min="4" max="4" width="26.5546875" customWidth="1"/>
    <col min="5" max="5" width="7" style="1305" customWidth="1"/>
    <col min="6" max="13" width="5.109375" customWidth="1"/>
    <col min="15" max="15" width="3.21875" customWidth="1"/>
    <col min="16" max="19" width="25.6640625" customWidth="1"/>
    <col min="20" max="20" width="4.21875" customWidth="1"/>
    <col min="21" max="22" width="12.21875" customWidth="1"/>
  </cols>
  <sheetData>
    <row r="1" spans="1:23" ht="18.600000000000001" thickBot="1">
      <c r="A1" s="2289"/>
      <c r="B1" s="2289"/>
      <c r="C1" s="2290" t="s">
        <v>1283</v>
      </c>
      <c r="D1" s="2289"/>
      <c r="E1" s="2291"/>
      <c r="F1" s="2289"/>
      <c r="G1" s="2289"/>
      <c r="H1" s="2289"/>
      <c r="I1" s="2289"/>
      <c r="J1" s="2289"/>
      <c r="K1" s="2289"/>
      <c r="L1" s="2289"/>
      <c r="M1" s="2289"/>
      <c r="N1" s="2289"/>
      <c r="O1" s="2292"/>
      <c r="P1" s="2292"/>
      <c r="Q1" s="2292"/>
      <c r="R1" s="2292"/>
      <c r="S1" s="2292"/>
      <c r="T1" s="2292"/>
      <c r="U1" s="2292"/>
      <c r="V1" s="2292"/>
      <c r="W1" s="2292"/>
    </row>
    <row r="2" spans="1:23" ht="13.8" thickBot="1">
      <c r="C2" s="2289"/>
      <c r="D2" s="2289"/>
      <c r="E2" s="2291"/>
      <c r="F2" s="2289"/>
      <c r="G2" s="2289"/>
      <c r="H2" s="2289"/>
      <c r="I2" s="2289"/>
      <c r="J2" s="2289"/>
      <c r="K2" s="2289"/>
      <c r="L2" s="2289"/>
      <c r="M2" s="2289"/>
      <c r="N2" s="2289"/>
      <c r="O2" s="2292"/>
      <c r="P2" s="2292"/>
      <c r="Q2" s="2292"/>
      <c r="R2" s="2292"/>
      <c r="S2" s="2292"/>
      <c r="T2" s="2292"/>
      <c r="U2" s="2292"/>
      <c r="V2" s="2292"/>
      <c r="W2" s="2292"/>
    </row>
    <row r="3" spans="1:23" ht="14.4" thickBot="1">
      <c r="A3" s="2289"/>
      <c r="B3" s="2289"/>
      <c r="C3" s="2289"/>
      <c r="D3" s="2293"/>
      <c r="E3" s="2291"/>
      <c r="F3" s="2289"/>
      <c r="G3" s="2289"/>
      <c r="H3" s="2289"/>
      <c r="I3" s="2289"/>
      <c r="J3" s="2289"/>
      <c r="K3" s="2294" t="s">
        <v>1284</v>
      </c>
      <c r="L3" s="2293"/>
      <c r="N3" s="12">
        <f>AVERAGE(N7:N78)</f>
        <v>0</v>
      </c>
      <c r="O3" s="2292"/>
      <c r="P3" s="2293"/>
      <c r="Q3" s="2293"/>
      <c r="R3" s="2293"/>
      <c r="S3" s="2293"/>
      <c r="T3" s="2292"/>
      <c r="U3" s="2293"/>
      <c r="V3" s="2293"/>
      <c r="W3" s="2292"/>
    </row>
    <row r="4" spans="1:23" ht="16.2" thickBot="1">
      <c r="A4" s="2289"/>
      <c r="B4" s="2289"/>
      <c r="C4" s="2289"/>
      <c r="D4" s="2289"/>
      <c r="E4" s="2295"/>
      <c r="F4" s="3260" t="s">
        <v>18</v>
      </c>
      <c r="G4" s="3261"/>
      <c r="H4" s="3261"/>
      <c r="I4" s="3262"/>
      <c r="J4" s="3263" t="s">
        <v>18</v>
      </c>
      <c r="K4" s="3264"/>
      <c r="L4" s="3264"/>
      <c r="M4" s="3265"/>
      <c r="N4" s="2289"/>
      <c r="O4" s="2292"/>
      <c r="P4" s="2289"/>
      <c r="Q4" s="2289"/>
      <c r="R4" s="2289"/>
      <c r="S4" s="2289"/>
      <c r="T4" s="2289"/>
      <c r="U4" s="2289"/>
      <c r="V4" s="2289"/>
      <c r="W4" s="2292"/>
    </row>
    <row r="5" spans="1:23" ht="33" customHeight="1" thickBot="1">
      <c r="A5" s="2296" t="s">
        <v>1285</v>
      </c>
      <c r="B5" s="2296" t="s">
        <v>1286</v>
      </c>
      <c r="C5" s="2296" t="s">
        <v>1287</v>
      </c>
      <c r="D5" s="2296" t="s">
        <v>1288</v>
      </c>
      <c r="E5" s="2297" t="s">
        <v>1289</v>
      </c>
      <c r="F5" s="3260" t="s">
        <v>1290</v>
      </c>
      <c r="G5" s="3261"/>
      <c r="H5" s="3261"/>
      <c r="I5" s="3262"/>
      <c r="J5" s="3263" t="s">
        <v>1291</v>
      </c>
      <c r="K5" s="3264"/>
      <c r="L5" s="3264"/>
      <c r="M5" s="3265"/>
      <c r="N5" s="2298" t="s">
        <v>34</v>
      </c>
      <c r="O5" s="2292"/>
      <c r="P5" s="3266" t="s">
        <v>1161</v>
      </c>
      <c r="Q5" s="3267"/>
      <c r="R5" s="3267"/>
      <c r="S5" s="3268"/>
      <c r="T5" s="2289"/>
      <c r="U5" s="3266" t="s">
        <v>20</v>
      </c>
      <c r="V5" s="3268"/>
      <c r="W5" s="2292"/>
    </row>
    <row r="6" spans="1:23" ht="20.55" customHeight="1" thickBot="1">
      <c r="A6" s="2299"/>
      <c r="B6" s="2300"/>
      <c r="C6" s="2300"/>
      <c r="D6" s="2301"/>
      <c r="E6" s="2302" t="s">
        <v>1292</v>
      </c>
      <c r="F6" s="2303" t="s">
        <v>10</v>
      </c>
      <c r="G6" s="2303" t="s">
        <v>21</v>
      </c>
      <c r="H6" s="2303" t="s">
        <v>22</v>
      </c>
      <c r="I6" s="2303" t="s">
        <v>23</v>
      </c>
      <c r="J6" s="2303" t="s">
        <v>10</v>
      </c>
      <c r="K6" s="2303" t="s">
        <v>21</v>
      </c>
      <c r="L6" s="2303" t="s">
        <v>22</v>
      </c>
      <c r="M6" s="2303" t="s">
        <v>23</v>
      </c>
      <c r="N6" s="2301"/>
      <c r="O6" s="2292"/>
      <c r="P6" s="2304" t="s">
        <v>35</v>
      </c>
      <c r="Q6" s="2304" t="s">
        <v>36</v>
      </c>
      <c r="R6" s="2304" t="s">
        <v>37</v>
      </c>
      <c r="S6" s="2304" t="s">
        <v>38</v>
      </c>
      <c r="T6" s="2289"/>
      <c r="U6" s="2305" t="s">
        <v>2</v>
      </c>
      <c r="V6" s="2305" t="s">
        <v>24</v>
      </c>
      <c r="W6" s="2292"/>
    </row>
    <row r="7" spans="1:23" ht="35.549999999999997" customHeight="1" thickBot="1">
      <c r="A7" s="3269" t="s">
        <v>1293</v>
      </c>
      <c r="B7" s="3272" t="s">
        <v>1294</v>
      </c>
      <c r="C7" s="2306" t="s">
        <v>1295</v>
      </c>
      <c r="D7" s="2306" t="s">
        <v>1296</v>
      </c>
      <c r="E7" s="2307">
        <v>4</v>
      </c>
      <c r="F7" s="558">
        <v>1</v>
      </c>
      <c r="G7" s="558">
        <v>1</v>
      </c>
      <c r="H7" s="558">
        <v>1</v>
      </c>
      <c r="I7" s="558">
        <v>1</v>
      </c>
      <c r="J7" s="163"/>
      <c r="K7" s="163"/>
      <c r="L7" s="163"/>
      <c r="M7" s="163"/>
      <c r="N7" s="65">
        <f t="shared" ref="N7:N70" si="0">(SUM(J7:M7)/SUM(F7:I7))</f>
        <v>0</v>
      </c>
      <c r="O7" s="2308"/>
      <c r="P7" s="2289"/>
      <c r="Q7" s="2289"/>
      <c r="R7" s="2299"/>
      <c r="S7" s="2289"/>
      <c r="T7" s="2289"/>
      <c r="U7" s="2289"/>
      <c r="V7" s="2289"/>
      <c r="W7" s="2292"/>
    </row>
    <row r="8" spans="1:23" ht="63" customHeight="1" thickBot="1">
      <c r="A8" s="3270"/>
      <c r="B8" s="3272"/>
      <c r="C8" s="2306" t="s">
        <v>1297</v>
      </c>
      <c r="D8" s="2306" t="s">
        <v>1298</v>
      </c>
      <c r="E8" s="2307">
        <v>4</v>
      </c>
      <c r="F8" s="558">
        <v>1</v>
      </c>
      <c r="G8" s="558">
        <v>1</v>
      </c>
      <c r="H8" s="558">
        <v>1</v>
      </c>
      <c r="I8" s="558">
        <v>1</v>
      </c>
      <c r="J8" s="163"/>
      <c r="K8" s="163"/>
      <c r="L8" s="163"/>
      <c r="M8" s="163"/>
      <c r="N8" s="65">
        <f t="shared" si="0"/>
        <v>0</v>
      </c>
      <c r="O8" s="2308"/>
      <c r="P8" s="2289"/>
      <c r="Q8" s="2289"/>
      <c r="R8" s="2299"/>
      <c r="S8" s="2289"/>
      <c r="T8" s="2289"/>
      <c r="U8" s="2289"/>
      <c r="V8" s="2289"/>
      <c r="W8" s="2292"/>
    </row>
    <row r="9" spans="1:23" ht="47.55" customHeight="1" thickBot="1">
      <c r="A9" s="3270"/>
      <c r="B9" s="3272"/>
      <c r="C9" s="2306" t="s">
        <v>1299</v>
      </c>
      <c r="D9" s="2306" t="s">
        <v>1300</v>
      </c>
      <c r="E9" s="2307">
        <v>10</v>
      </c>
      <c r="F9" s="558">
        <v>2</v>
      </c>
      <c r="G9" s="558">
        <v>3</v>
      </c>
      <c r="H9" s="558">
        <v>3</v>
      </c>
      <c r="I9" s="558">
        <v>2</v>
      </c>
      <c r="J9" s="163"/>
      <c r="K9" s="163"/>
      <c r="L9" s="163"/>
      <c r="M9" s="163"/>
      <c r="N9" s="65">
        <f t="shared" si="0"/>
        <v>0</v>
      </c>
      <c r="O9" s="2308"/>
      <c r="P9" s="2289"/>
      <c r="Q9" s="2289"/>
      <c r="R9" s="2299"/>
      <c r="S9" s="2289"/>
      <c r="T9" s="2289"/>
      <c r="U9" s="2289"/>
      <c r="V9" s="2289"/>
      <c r="W9" s="2292"/>
    </row>
    <row r="10" spans="1:23" ht="45.45" customHeight="1" thickBot="1">
      <c r="A10" s="3270"/>
      <c r="B10" s="3272" t="s">
        <v>1301</v>
      </c>
      <c r="C10" s="2306" t="s">
        <v>1302</v>
      </c>
      <c r="D10" s="2306" t="s">
        <v>1303</v>
      </c>
      <c r="E10" s="2307">
        <v>1</v>
      </c>
      <c r="F10" s="558">
        <v>1</v>
      </c>
      <c r="G10" s="558"/>
      <c r="H10" s="558"/>
      <c r="I10" s="558"/>
      <c r="J10" s="163"/>
      <c r="K10" s="163"/>
      <c r="L10" s="163"/>
      <c r="M10" s="163"/>
      <c r="N10" s="65">
        <f t="shared" si="0"/>
        <v>0</v>
      </c>
      <c r="O10" s="2308"/>
      <c r="P10" s="2289"/>
      <c r="Q10" s="2289"/>
      <c r="R10" s="2299"/>
      <c r="S10" s="2289"/>
      <c r="T10" s="2289"/>
      <c r="U10" s="2289"/>
      <c r="V10" s="2289"/>
      <c r="W10" s="2292"/>
    </row>
    <row r="11" spans="1:23" s="171" customFormat="1" ht="34.5" customHeight="1" thickBot="1">
      <c r="A11" s="3270"/>
      <c r="B11" s="3272"/>
      <c r="C11" s="2309" t="s">
        <v>1304</v>
      </c>
      <c r="D11" s="2309" t="s">
        <v>1305</v>
      </c>
      <c r="E11" s="2310">
        <v>1</v>
      </c>
      <c r="F11" s="567"/>
      <c r="G11" s="567"/>
      <c r="H11" s="567"/>
      <c r="I11" s="567">
        <v>1</v>
      </c>
      <c r="J11" s="164"/>
      <c r="K11" s="164"/>
      <c r="L11" s="164"/>
      <c r="M11" s="164"/>
      <c r="N11" s="237">
        <f t="shared" si="0"/>
        <v>0</v>
      </c>
      <c r="O11" s="2311"/>
      <c r="P11" s="2312"/>
      <c r="Q11" s="2312"/>
      <c r="R11" s="2313"/>
      <c r="S11" s="2312"/>
      <c r="T11" s="2312"/>
      <c r="U11" s="2312"/>
      <c r="V11" s="2312"/>
      <c r="W11" s="2314"/>
    </row>
    <row r="12" spans="1:23" ht="63" customHeight="1" thickBot="1">
      <c r="A12" s="3270"/>
      <c r="B12" s="3273" t="s">
        <v>1306</v>
      </c>
      <c r="C12" s="2315" t="s">
        <v>1307</v>
      </c>
      <c r="D12" s="2315" t="s">
        <v>1308</v>
      </c>
      <c r="E12" s="2316">
        <v>4</v>
      </c>
      <c r="F12" s="681">
        <v>1</v>
      </c>
      <c r="G12" s="681">
        <v>1</v>
      </c>
      <c r="H12" s="681">
        <v>1</v>
      </c>
      <c r="I12" s="681">
        <v>1</v>
      </c>
      <c r="J12" s="166"/>
      <c r="K12" s="166"/>
      <c r="L12" s="166"/>
      <c r="M12" s="166"/>
      <c r="N12" s="34">
        <f t="shared" si="0"/>
        <v>0</v>
      </c>
      <c r="O12" s="2317"/>
      <c r="P12" s="2318"/>
      <c r="Q12" s="2318"/>
      <c r="R12" s="2319"/>
      <c r="S12" s="2318"/>
      <c r="T12" s="2318"/>
      <c r="U12" s="2318"/>
      <c r="V12" s="2318"/>
      <c r="W12" s="2320"/>
    </row>
    <row r="13" spans="1:23" ht="63" customHeight="1" thickBot="1">
      <c r="A13" s="3270"/>
      <c r="B13" s="3273"/>
      <c r="C13" s="2306" t="s">
        <v>1309</v>
      </c>
      <c r="D13" s="2306" t="s">
        <v>1310</v>
      </c>
      <c r="E13" s="2307">
        <v>2</v>
      </c>
      <c r="F13" s="558"/>
      <c r="G13" s="558"/>
      <c r="H13" s="558">
        <v>1</v>
      </c>
      <c r="I13" s="558">
        <v>1</v>
      </c>
      <c r="J13" s="163"/>
      <c r="K13" s="163"/>
      <c r="L13" s="163"/>
      <c r="M13" s="163"/>
      <c r="N13" s="65">
        <f t="shared" si="0"/>
        <v>0</v>
      </c>
      <c r="O13" s="2308"/>
      <c r="P13" s="2289"/>
      <c r="Q13" s="2289"/>
      <c r="R13" s="2299"/>
      <c r="S13" s="2289"/>
      <c r="T13" s="2289"/>
      <c r="U13" s="2289"/>
      <c r="V13" s="2289"/>
      <c r="W13" s="2292"/>
    </row>
    <row r="14" spans="1:23" ht="63" customHeight="1" thickBot="1">
      <c r="A14" s="3270"/>
      <c r="B14" s="3273"/>
      <c r="C14" s="2306" t="s">
        <v>1311</v>
      </c>
      <c r="D14" s="2306" t="s">
        <v>1312</v>
      </c>
      <c r="E14" s="2307">
        <v>4</v>
      </c>
      <c r="F14" s="558">
        <v>1</v>
      </c>
      <c r="G14" s="558">
        <v>1</v>
      </c>
      <c r="H14" s="558">
        <v>1</v>
      </c>
      <c r="I14" s="558">
        <v>1</v>
      </c>
      <c r="J14" s="163"/>
      <c r="K14" s="163"/>
      <c r="L14" s="163"/>
      <c r="M14" s="163"/>
      <c r="N14" s="65">
        <f t="shared" si="0"/>
        <v>0</v>
      </c>
      <c r="O14" s="2321"/>
      <c r="P14" s="2289"/>
      <c r="Q14" s="2289"/>
      <c r="R14" s="2299"/>
      <c r="S14" s="2289"/>
      <c r="T14" s="2289"/>
      <c r="U14" s="2289"/>
      <c r="V14" s="2289"/>
      <c r="W14" s="2292"/>
    </row>
    <row r="15" spans="1:23" s="171" customFormat="1" ht="45" customHeight="1" thickBot="1">
      <c r="A15" s="3270"/>
      <c r="B15" s="3273"/>
      <c r="C15" s="2309" t="s">
        <v>1313</v>
      </c>
      <c r="D15" s="2309" t="s">
        <v>1314</v>
      </c>
      <c r="E15" s="2310">
        <v>4</v>
      </c>
      <c r="F15" s="567">
        <v>1</v>
      </c>
      <c r="G15" s="567">
        <v>1</v>
      </c>
      <c r="H15" s="567">
        <v>1</v>
      </c>
      <c r="I15" s="567">
        <v>1</v>
      </c>
      <c r="J15" s="164"/>
      <c r="K15" s="164"/>
      <c r="L15" s="164"/>
      <c r="M15" s="164"/>
      <c r="N15" s="237">
        <f t="shared" si="0"/>
        <v>0</v>
      </c>
      <c r="O15" s="2311"/>
      <c r="P15" s="2312"/>
      <c r="Q15" s="2312"/>
      <c r="R15" s="2313"/>
      <c r="S15" s="2312"/>
      <c r="T15" s="2312"/>
      <c r="U15" s="2312"/>
      <c r="V15" s="2312"/>
      <c r="W15" s="2314"/>
    </row>
    <row r="16" spans="1:23" ht="45" customHeight="1" thickBot="1">
      <c r="A16" s="3270"/>
      <c r="B16" s="3272" t="s">
        <v>1315</v>
      </c>
      <c r="C16" s="2315" t="s">
        <v>1316</v>
      </c>
      <c r="D16" s="2315" t="s">
        <v>1317</v>
      </c>
      <c r="E16" s="2316">
        <v>4</v>
      </c>
      <c r="F16" s="681">
        <v>1</v>
      </c>
      <c r="G16" s="681">
        <v>1</v>
      </c>
      <c r="H16" s="681">
        <v>1</v>
      </c>
      <c r="I16" s="681">
        <v>1</v>
      </c>
      <c r="J16" s="166"/>
      <c r="K16" s="166"/>
      <c r="L16" s="166"/>
      <c r="M16" s="166"/>
      <c r="N16" s="34">
        <f t="shared" si="0"/>
        <v>0</v>
      </c>
      <c r="O16" s="2317"/>
      <c r="P16" s="2318"/>
      <c r="Q16" s="2318"/>
      <c r="R16" s="2319"/>
      <c r="S16" s="2318"/>
      <c r="T16" s="2318"/>
      <c r="U16" s="2318"/>
      <c r="V16" s="2318"/>
      <c r="W16" s="2320"/>
    </row>
    <row r="17" spans="1:23" ht="45" customHeight="1" thickBot="1">
      <c r="A17" s="3270"/>
      <c r="B17" s="3272"/>
      <c r="C17" s="2306" t="s">
        <v>1318</v>
      </c>
      <c r="D17" s="2306" t="s">
        <v>1319</v>
      </c>
      <c r="E17" s="2307">
        <v>4</v>
      </c>
      <c r="F17" s="558">
        <v>1</v>
      </c>
      <c r="G17" s="558">
        <v>1</v>
      </c>
      <c r="H17" s="558">
        <v>1</v>
      </c>
      <c r="I17" s="558">
        <v>1</v>
      </c>
      <c r="J17" s="163"/>
      <c r="K17" s="163"/>
      <c r="L17" s="163"/>
      <c r="M17" s="163"/>
      <c r="N17" s="65">
        <f t="shared" si="0"/>
        <v>0</v>
      </c>
      <c r="O17" s="2308"/>
      <c r="P17" s="2289"/>
      <c r="Q17" s="2289"/>
      <c r="R17" s="2299"/>
      <c r="S17" s="2289"/>
      <c r="T17" s="2289"/>
      <c r="U17" s="2289"/>
      <c r="V17" s="2289"/>
      <c r="W17" s="2292"/>
    </row>
    <row r="18" spans="1:23" ht="51.45" customHeight="1" thickBot="1">
      <c r="A18" s="3270"/>
      <c r="B18" s="3272"/>
      <c r="C18" s="2306" t="s">
        <v>1320</v>
      </c>
      <c r="D18" s="2306" t="s">
        <v>1321</v>
      </c>
      <c r="E18" s="2307">
        <v>4</v>
      </c>
      <c r="F18" s="558">
        <v>1</v>
      </c>
      <c r="G18" s="558">
        <v>1</v>
      </c>
      <c r="H18" s="558">
        <v>1</v>
      </c>
      <c r="I18" s="558">
        <v>1</v>
      </c>
      <c r="J18" s="163"/>
      <c r="K18" s="163"/>
      <c r="L18" s="163"/>
      <c r="M18" s="163"/>
      <c r="N18" s="65">
        <f t="shared" si="0"/>
        <v>0</v>
      </c>
      <c r="O18" s="2308"/>
      <c r="P18" s="2289"/>
      <c r="Q18" s="2289"/>
      <c r="R18" s="2299"/>
      <c r="S18" s="2289"/>
      <c r="T18" s="2289"/>
      <c r="U18" s="2289"/>
      <c r="V18" s="2289"/>
      <c r="W18" s="2292"/>
    </row>
    <row r="19" spans="1:23" ht="46.95" customHeight="1" thickBot="1">
      <c r="A19" s="3270"/>
      <c r="B19" s="3272"/>
      <c r="C19" s="2306" t="s">
        <v>1322</v>
      </c>
      <c r="D19" s="2306" t="s">
        <v>1323</v>
      </c>
      <c r="E19" s="2307">
        <v>4</v>
      </c>
      <c r="F19" s="558">
        <v>1</v>
      </c>
      <c r="G19" s="558">
        <v>1</v>
      </c>
      <c r="H19" s="558">
        <v>1</v>
      </c>
      <c r="I19" s="558">
        <v>1</v>
      </c>
      <c r="J19" s="163"/>
      <c r="K19" s="163"/>
      <c r="L19" s="163"/>
      <c r="M19" s="163"/>
      <c r="N19" s="65">
        <f t="shared" si="0"/>
        <v>0</v>
      </c>
      <c r="O19" s="2308"/>
      <c r="P19" s="2289"/>
      <c r="Q19" s="2289"/>
      <c r="R19" s="2299"/>
      <c r="S19" s="2289"/>
      <c r="T19" s="2289"/>
      <c r="U19" s="2289"/>
      <c r="V19" s="2289"/>
      <c r="W19" s="2292"/>
    </row>
    <row r="20" spans="1:23" ht="40.950000000000003" customHeight="1" thickBot="1">
      <c r="A20" s="3270"/>
      <c r="B20" s="3272"/>
      <c r="C20" s="2306" t="s">
        <v>1324</v>
      </c>
      <c r="D20" s="2306" t="s">
        <v>1325</v>
      </c>
      <c r="E20" s="2307">
        <v>4</v>
      </c>
      <c r="F20" s="558">
        <v>1</v>
      </c>
      <c r="G20" s="558">
        <v>1</v>
      </c>
      <c r="H20" s="558">
        <v>1</v>
      </c>
      <c r="I20" s="558">
        <v>1</v>
      </c>
      <c r="J20" s="163"/>
      <c r="K20" s="163"/>
      <c r="L20" s="163"/>
      <c r="M20" s="163"/>
      <c r="N20" s="65">
        <f t="shared" si="0"/>
        <v>0</v>
      </c>
      <c r="O20" s="2321"/>
      <c r="P20" s="2289"/>
      <c r="Q20" s="2289"/>
      <c r="R20" s="2299"/>
      <c r="S20" s="2289"/>
      <c r="T20" s="2289"/>
      <c r="U20" s="2289"/>
      <c r="V20" s="2289"/>
      <c r="W20" s="2292"/>
    </row>
    <row r="21" spans="1:23" ht="51.45" customHeight="1" thickBot="1">
      <c r="A21" s="3270"/>
      <c r="B21" s="3272" t="s">
        <v>1326</v>
      </c>
      <c r="C21" s="2306" t="s">
        <v>1327</v>
      </c>
      <c r="D21" s="2306" t="s">
        <v>1328</v>
      </c>
      <c r="E21" s="2307">
        <v>4</v>
      </c>
      <c r="F21" s="558">
        <v>1</v>
      </c>
      <c r="G21" s="558">
        <v>1</v>
      </c>
      <c r="H21" s="558">
        <v>1</v>
      </c>
      <c r="I21" s="558">
        <v>1</v>
      </c>
      <c r="J21" s="163"/>
      <c r="K21" s="163"/>
      <c r="L21" s="163"/>
      <c r="M21" s="163"/>
      <c r="N21" s="65">
        <f t="shared" si="0"/>
        <v>0</v>
      </c>
      <c r="O21" s="2308"/>
      <c r="P21" s="2289"/>
      <c r="Q21" s="2322"/>
      <c r="R21" s="2323"/>
      <c r="S21" s="2322"/>
      <c r="T21" s="2322"/>
      <c r="U21" s="2322"/>
      <c r="V21" s="2322"/>
      <c r="W21" s="2292"/>
    </row>
    <row r="22" spans="1:23" ht="63" customHeight="1" thickBot="1">
      <c r="A22" s="3270"/>
      <c r="B22" s="3272"/>
      <c r="C22" s="2306" t="s">
        <v>1329</v>
      </c>
      <c r="D22" s="2306" t="s">
        <v>1329</v>
      </c>
      <c r="E22" s="2307">
        <v>4</v>
      </c>
      <c r="F22" s="558">
        <v>1</v>
      </c>
      <c r="G22" s="558">
        <v>1</v>
      </c>
      <c r="H22" s="558">
        <v>1</v>
      </c>
      <c r="I22" s="558">
        <v>1</v>
      </c>
      <c r="J22" s="163"/>
      <c r="K22" s="163"/>
      <c r="L22" s="163"/>
      <c r="M22" s="163"/>
      <c r="N22" s="65">
        <f t="shared" si="0"/>
        <v>0</v>
      </c>
      <c r="O22" s="2308"/>
      <c r="P22" s="2299"/>
      <c r="Q22" s="2322"/>
      <c r="R22" s="2323"/>
      <c r="S22" s="2322"/>
      <c r="T22" s="2322"/>
      <c r="U22" s="2322"/>
      <c r="V22" s="2322"/>
      <c r="W22" s="2292"/>
    </row>
    <row r="23" spans="1:23" ht="63" customHeight="1" thickBot="1">
      <c r="A23" s="3271"/>
      <c r="B23" s="3272"/>
      <c r="C23" s="2215" t="s">
        <v>1330</v>
      </c>
      <c r="D23" s="2306" t="s">
        <v>1331</v>
      </c>
      <c r="E23" s="2307">
        <v>4</v>
      </c>
      <c r="F23" s="558">
        <v>1</v>
      </c>
      <c r="G23" s="558">
        <v>1</v>
      </c>
      <c r="H23" s="558">
        <v>1</v>
      </c>
      <c r="I23" s="558">
        <v>1</v>
      </c>
      <c r="J23" s="163"/>
      <c r="K23" s="163"/>
      <c r="L23" s="163"/>
      <c r="M23" s="163"/>
      <c r="N23" s="65">
        <f t="shared" si="0"/>
        <v>0</v>
      </c>
      <c r="O23" s="2308"/>
      <c r="P23" s="2322"/>
      <c r="Q23" s="2322"/>
      <c r="R23" s="2323"/>
      <c r="S23" s="2322"/>
      <c r="T23" s="2322"/>
      <c r="U23" s="2322"/>
      <c r="V23" s="2322"/>
      <c r="W23" s="2292"/>
    </row>
    <row r="24" spans="1:23" s="158" customFormat="1" ht="11.55" customHeight="1" thickBot="1">
      <c r="A24" s="2324"/>
      <c r="B24" s="2325"/>
      <c r="C24" s="2325"/>
      <c r="D24" s="2326"/>
      <c r="E24" s="2327"/>
      <c r="F24" s="2328"/>
      <c r="G24" s="2328"/>
      <c r="H24" s="2328"/>
      <c r="I24" s="2328"/>
      <c r="J24" s="100"/>
      <c r="K24" s="100"/>
      <c r="L24" s="100"/>
      <c r="M24" s="100"/>
      <c r="N24" s="168"/>
      <c r="O24" s="2329"/>
      <c r="P24" s="2330"/>
      <c r="Q24" s="2330"/>
      <c r="R24" s="2331"/>
      <c r="S24" s="2330"/>
      <c r="T24" s="2330"/>
      <c r="U24" s="2330"/>
      <c r="V24" s="2330"/>
      <c r="W24" s="2332"/>
    </row>
    <row r="25" spans="1:23" ht="63" customHeight="1" thickBot="1">
      <c r="A25" s="3269" t="s">
        <v>1332</v>
      </c>
      <c r="B25" s="3272" t="s">
        <v>1333</v>
      </c>
      <c r="C25" s="2215" t="s">
        <v>1334</v>
      </c>
      <c r="D25" s="2215" t="s">
        <v>1335</v>
      </c>
      <c r="E25" s="2307">
        <v>4</v>
      </c>
      <c r="F25" s="558">
        <v>1</v>
      </c>
      <c r="G25" s="558">
        <v>1</v>
      </c>
      <c r="H25" s="558">
        <v>1</v>
      </c>
      <c r="I25" s="558">
        <v>1</v>
      </c>
      <c r="J25" s="163"/>
      <c r="K25" s="163"/>
      <c r="L25" s="163"/>
      <c r="M25" s="163"/>
      <c r="N25" s="65">
        <f t="shared" si="0"/>
        <v>0</v>
      </c>
      <c r="O25" s="2321"/>
      <c r="P25" s="2289"/>
      <c r="Q25" s="2289"/>
      <c r="R25" s="2289"/>
      <c r="S25" s="2289"/>
      <c r="T25" s="2289"/>
      <c r="U25" s="2289"/>
      <c r="V25" s="2289"/>
      <c r="W25" s="2292"/>
    </row>
    <row r="26" spans="1:23" ht="63" customHeight="1" thickBot="1">
      <c r="A26" s="3270"/>
      <c r="B26" s="3272"/>
      <c r="C26" s="2215" t="s">
        <v>1336</v>
      </c>
      <c r="D26" s="2215" t="s">
        <v>1337</v>
      </c>
      <c r="E26" s="2307">
        <v>4</v>
      </c>
      <c r="F26" s="558">
        <v>1</v>
      </c>
      <c r="G26" s="558">
        <v>1</v>
      </c>
      <c r="H26" s="558">
        <v>1</v>
      </c>
      <c r="I26" s="558">
        <v>1</v>
      </c>
      <c r="J26" s="163"/>
      <c r="K26" s="163"/>
      <c r="L26" s="163"/>
      <c r="M26" s="163"/>
      <c r="N26" s="65">
        <f t="shared" si="0"/>
        <v>0</v>
      </c>
      <c r="O26" s="2321"/>
      <c r="P26" s="2289"/>
      <c r="Q26" s="2289"/>
      <c r="R26" s="2289"/>
      <c r="S26" s="2289"/>
      <c r="T26" s="2289"/>
      <c r="U26" s="2289"/>
      <c r="V26" s="2289"/>
      <c r="W26" s="2292"/>
    </row>
    <row r="27" spans="1:23" ht="63" customHeight="1" thickBot="1">
      <c r="A27" s="3270"/>
      <c r="B27" s="3272"/>
      <c r="C27" s="2215" t="s">
        <v>1338</v>
      </c>
      <c r="D27" s="2215" t="s">
        <v>1339</v>
      </c>
      <c r="E27" s="2307">
        <v>4</v>
      </c>
      <c r="F27" s="558">
        <v>1</v>
      </c>
      <c r="G27" s="558">
        <v>1</v>
      </c>
      <c r="H27" s="558">
        <v>1</v>
      </c>
      <c r="I27" s="558">
        <v>1</v>
      </c>
      <c r="J27" s="163"/>
      <c r="K27" s="163"/>
      <c r="L27" s="163"/>
      <c r="M27" s="163"/>
      <c r="N27" s="65">
        <f t="shared" si="0"/>
        <v>0</v>
      </c>
      <c r="O27" s="2321"/>
      <c r="P27" s="2289"/>
      <c r="Q27" s="2289"/>
      <c r="R27" s="2289"/>
      <c r="S27" s="2289"/>
      <c r="T27" s="2289"/>
      <c r="U27" s="2289"/>
      <c r="V27" s="2289"/>
      <c r="W27" s="2292"/>
    </row>
    <row r="28" spans="1:23" ht="72.45" customHeight="1" thickBot="1">
      <c r="A28" s="3270"/>
      <c r="B28" s="3272"/>
      <c r="C28" s="2215" t="s">
        <v>1340</v>
      </c>
      <c r="D28" s="2215" t="s">
        <v>1341</v>
      </c>
      <c r="E28" s="2307">
        <v>4</v>
      </c>
      <c r="F28" s="558">
        <v>1</v>
      </c>
      <c r="G28" s="558">
        <v>1</v>
      </c>
      <c r="H28" s="558">
        <v>1</v>
      </c>
      <c r="I28" s="558">
        <v>1</v>
      </c>
      <c r="J28" s="163"/>
      <c r="K28" s="163"/>
      <c r="L28" s="163"/>
      <c r="M28" s="163"/>
      <c r="N28" s="65">
        <f t="shared" si="0"/>
        <v>0</v>
      </c>
      <c r="O28" s="2321"/>
      <c r="P28" s="2289"/>
      <c r="Q28" s="2289"/>
      <c r="R28" s="2289"/>
      <c r="S28" s="2289"/>
      <c r="T28" s="2289"/>
      <c r="U28" s="2289"/>
      <c r="V28" s="2289"/>
      <c r="W28" s="2292"/>
    </row>
    <row r="29" spans="1:23" ht="63" customHeight="1" thickBot="1">
      <c r="A29" s="3270"/>
      <c r="B29" s="3272" t="s">
        <v>1342</v>
      </c>
      <c r="C29" s="2215" t="s">
        <v>1343</v>
      </c>
      <c r="D29" s="2215" t="s">
        <v>1344</v>
      </c>
      <c r="E29" s="2307">
        <v>4</v>
      </c>
      <c r="F29" s="558">
        <v>1</v>
      </c>
      <c r="G29" s="558">
        <v>1</v>
      </c>
      <c r="H29" s="558">
        <v>1</v>
      </c>
      <c r="I29" s="558">
        <v>1</v>
      </c>
      <c r="J29" s="163"/>
      <c r="K29" s="163"/>
      <c r="L29" s="163"/>
      <c r="M29" s="163"/>
      <c r="N29" s="65">
        <f t="shared" si="0"/>
        <v>0</v>
      </c>
      <c r="O29" s="2321"/>
      <c r="P29" s="2289"/>
      <c r="Q29" s="2289"/>
      <c r="R29" s="2289"/>
      <c r="S29" s="2289"/>
      <c r="T29" s="2289"/>
      <c r="U29" s="2289"/>
      <c r="V29" s="2289"/>
      <c r="W29" s="2292"/>
    </row>
    <row r="30" spans="1:23" ht="51" customHeight="1" thickBot="1">
      <c r="A30" s="3270"/>
      <c r="B30" s="3272"/>
      <c r="C30" s="2215" t="s">
        <v>1345</v>
      </c>
      <c r="D30" s="2215" t="s">
        <v>1346</v>
      </c>
      <c r="E30" s="2307">
        <v>4</v>
      </c>
      <c r="F30" s="558">
        <v>1</v>
      </c>
      <c r="G30" s="558">
        <v>1</v>
      </c>
      <c r="H30" s="558">
        <v>1</v>
      </c>
      <c r="I30" s="558">
        <v>1</v>
      </c>
      <c r="J30" s="163"/>
      <c r="K30" s="163"/>
      <c r="L30" s="163"/>
      <c r="M30" s="163"/>
      <c r="N30" s="65">
        <f t="shared" si="0"/>
        <v>0</v>
      </c>
      <c r="O30" s="2321"/>
      <c r="P30" s="2289"/>
      <c r="Q30" s="2289"/>
      <c r="R30" s="2289"/>
      <c r="S30" s="2289"/>
      <c r="T30" s="2289"/>
      <c r="U30" s="2289"/>
      <c r="V30" s="2289"/>
      <c r="W30" s="2292"/>
    </row>
    <row r="31" spans="1:23" ht="47.55" customHeight="1" thickBot="1">
      <c r="A31" s="3270"/>
      <c r="B31" s="3272"/>
      <c r="C31" s="2306" t="s">
        <v>1347</v>
      </c>
      <c r="D31" s="2215" t="s">
        <v>1348</v>
      </c>
      <c r="E31" s="2307">
        <v>4</v>
      </c>
      <c r="F31" s="558">
        <v>1</v>
      </c>
      <c r="G31" s="558">
        <v>1</v>
      </c>
      <c r="H31" s="558">
        <v>1</v>
      </c>
      <c r="I31" s="558">
        <v>1</v>
      </c>
      <c r="J31" s="163"/>
      <c r="K31" s="163"/>
      <c r="L31" s="163"/>
      <c r="M31" s="163"/>
      <c r="N31" s="65">
        <f t="shared" si="0"/>
        <v>0</v>
      </c>
      <c r="O31" s="2321"/>
      <c r="P31" s="2289"/>
      <c r="Q31" s="2289"/>
      <c r="R31" s="2289"/>
      <c r="S31" s="2289"/>
      <c r="T31" s="2289"/>
      <c r="U31" s="2289"/>
      <c r="V31" s="2289"/>
      <c r="W31" s="2292"/>
    </row>
    <row r="32" spans="1:23" ht="63" customHeight="1" thickBot="1">
      <c r="A32" s="3270"/>
      <c r="B32" s="3272"/>
      <c r="C32" s="2306" t="s">
        <v>1349</v>
      </c>
      <c r="D32" s="2215" t="s">
        <v>1350</v>
      </c>
      <c r="E32" s="2307">
        <v>4</v>
      </c>
      <c r="F32" s="558">
        <v>1</v>
      </c>
      <c r="G32" s="558">
        <v>1</v>
      </c>
      <c r="H32" s="558">
        <v>1</v>
      </c>
      <c r="I32" s="558">
        <v>1</v>
      </c>
      <c r="J32" s="163"/>
      <c r="K32" s="163"/>
      <c r="L32" s="163"/>
      <c r="M32" s="163"/>
      <c r="N32" s="65">
        <f t="shared" si="0"/>
        <v>0</v>
      </c>
      <c r="O32" s="2321"/>
      <c r="P32" s="2289"/>
      <c r="Q32" s="2289"/>
      <c r="R32" s="2289"/>
      <c r="S32" s="2289"/>
      <c r="T32" s="2289"/>
      <c r="U32" s="2289"/>
      <c r="V32" s="2289"/>
      <c r="W32" s="2292"/>
    </row>
    <row r="33" spans="1:23" ht="71.55" customHeight="1" thickBot="1">
      <c r="A33" s="3270"/>
      <c r="B33" s="3273" t="s">
        <v>1351</v>
      </c>
      <c r="C33" s="2215" t="s">
        <v>1352</v>
      </c>
      <c r="D33" s="2215" t="s">
        <v>1353</v>
      </c>
      <c r="E33" s="2307">
        <v>4</v>
      </c>
      <c r="F33" s="558">
        <v>1</v>
      </c>
      <c r="G33" s="558">
        <v>1</v>
      </c>
      <c r="H33" s="558">
        <v>1</v>
      </c>
      <c r="I33" s="558">
        <v>1</v>
      </c>
      <c r="J33" s="163"/>
      <c r="K33" s="163"/>
      <c r="L33" s="163"/>
      <c r="M33" s="163"/>
      <c r="N33" s="65">
        <f t="shared" si="0"/>
        <v>0</v>
      </c>
      <c r="O33" s="2321"/>
      <c r="P33" s="2289"/>
      <c r="Q33" s="2289"/>
      <c r="R33" s="2289"/>
      <c r="S33" s="2289"/>
      <c r="T33" s="2289"/>
      <c r="U33" s="2289"/>
      <c r="V33" s="2289"/>
      <c r="W33" s="2292"/>
    </row>
    <row r="34" spans="1:23" ht="43.8" thickBot="1">
      <c r="A34" s="3270"/>
      <c r="B34" s="3273"/>
      <c r="C34" s="2215" t="s">
        <v>1354</v>
      </c>
      <c r="D34" s="2215" t="s">
        <v>1354</v>
      </c>
      <c r="E34" s="2307">
        <v>4</v>
      </c>
      <c r="F34" s="558">
        <v>1</v>
      </c>
      <c r="G34" s="558">
        <v>1</v>
      </c>
      <c r="H34" s="558">
        <v>1</v>
      </c>
      <c r="I34" s="558">
        <v>1</v>
      </c>
      <c r="J34" s="163"/>
      <c r="K34" s="163"/>
      <c r="L34" s="163"/>
      <c r="M34" s="163"/>
      <c r="N34" s="65">
        <f t="shared" si="0"/>
        <v>0</v>
      </c>
      <c r="O34" s="2321"/>
      <c r="P34" s="2289"/>
      <c r="Q34" s="2289"/>
      <c r="R34" s="2289"/>
      <c r="S34" s="2289"/>
      <c r="T34" s="2289"/>
      <c r="U34" s="2289"/>
      <c r="V34" s="2289"/>
      <c r="W34" s="2292"/>
    </row>
    <row r="35" spans="1:23" ht="43.8" thickBot="1">
      <c r="A35" s="3270"/>
      <c r="B35" s="3273"/>
      <c r="C35" s="2215" t="s">
        <v>1355</v>
      </c>
      <c r="D35" s="2215" t="s">
        <v>1356</v>
      </c>
      <c r="E35" s="2307">
        <v>4</v>
      </c>
      <c r="F35" s="558">
        <v>1</v>
      </c>
      <c r="G35" s="558">
        <v>1</v>
      </c>
      <c r="H35" s="558">
        <v>1</v>
      </c>
      <c r="I35" s="558">
        <v>1</v>
      </c>
      <c r="J35" s="163"/>
      <c r="K35" s="163"/>
      <c r="L35" s="163"/>
      <c r="M35" s="163"/>
      <c r="N35" s="65">
        <f t="shared" si="0"/>
        <v>0</v>
      </c>
      <c r="O35" s="2321"/>
      <c r="P35" s="2289"/>
      <c r="Q35" s="2289"/>
      <c r="R35" s="2289"/>
      <c r="S35" s="2289"/>
      <c r="T35" s="2289"/>
      <c r="U35" s="2289"/>
      <c r="V35" s="2289"/>
      <c r="W35" s="2292"/>
    </row>
    <row r="36" spans="1:23" ht="58.2" thickBot="1">
      <c r="A36" s="3270"/>
      <c r="B36" s="3272" t="s">
        <v>1357</v>
      </c>
      <c r="C36" s="2215" t="s">
        <v>1358</v>
      </c>
      <c r="D36" s="2215" t="s">
        <v>1359</v>
      </c>
      <c r="E36" s="2307">
        <v>4</v>
      </c>
      <c r="F36" s="558">
        <v>1</v>
      </c>
      <c r="G36" s="558">
        <v>1</v>
      </c>
      <c r="H36" s="558">
        <v>1</v>
      </c>
      <c r="I36" s="558">
        <v>1</v>
      </c>
      <c r="J36" s="163"/>
      <c r="K36" s="163"/>
      <c r="L36" s="163"/>
      <c r="M36" s="163"/>
      <c r="N36" s="65">
        <f t="shared" si="0"/>
        <v>0</v>
      </c>
      <c r="O36" s="2321"/>
      <c r="P36" s="2289"/>
      <c r="Q36" s="2289"/>
      <c r="R36" s="2289"/>
      <c r="S36" s="2289"/>
      <c r="T36" s="2289"/>
      <c r="U36" s="2289"/>
      <c r="V36" s="2289"/>
      <c r="W36" s="2292"/>
    </row>
    <row r="37" spans="1:23" ht="43.8" thickBot="1">
      <c r="A37" s="3270"/>
      <c r="B37" s="3272"/>
      <c r="C37" s="2215" t="s">
        <v>1360</v>
      </c>
      <c r="D37" s="2215" t="s">
        <v>1361</v>
      </c>
      <c r="E37" s="2307">
        <v>1</v>
      </c>
      <c r="F37" s="558">
        <v>1</v>
      </c>
      <c r="G37" s="558"/>
      <c r="H37" s="558"/>
      <c r="I37" s="558"/>
      <c r="J37" s="163"/>
      <c r="K37" s="163"/>
      <c r="L37" s="163"/>
      <c r="M37" s="163"/>
      <c r="N37" s="65">
        <f t="shared" si="0"/>
        <v>0</v>
      </c>
      <c r="O37" s="2308"/>
      <c r="P37" s="2289"/>
      <c r="Q37" s="2289"/>
      <c r="R37" s="2289"/>
      <c r="S37" s="2322"/>
      <c r="T37" s="2322"/>
      <c r="U37" s="2322"/>
      <c r="V37" s="2322"/>
      <c r="W37" s="2292"/>
    </row>
    <row r="38" spans="1:23" ht="29.55" customHeight="1" thickBot="1">
      <c r="A38" s="3271"/>
      <c r="B38" s="3272"/>
      <c r="C38" s="2333" t="s">
        <v>1362</v>
      </c>
      <c r="D38" s="2334"/>
      <c r="E38" s="2307">
        <v>4</v>
      </c>
      <c r="F38" s="558">
        <v>1</v>
      </c>
      <c r="G38" s="558">
        <v>1</v>
      </c>
      <c r="H38" s="558">
        <v>1</v>
      </c>
      <c r="I38" s="558">
        <v>1</v>
      </c>
      <c r="J38" s="163"/>
      <c r="K38" s="163"/>
      <c r="L38" s="163"/>
      <c r="M38" s="163"/>
      <c r="N38" s="65">
        <f t="shared" si="0"/>
        <v>0</v>
      </c>
      <c r="O38" s="2308"/>
      <c r="P38" s="2289"/>
      <c r="Q38" s="2289"/>
      <c r="R38" s="2289"/>
      <c r="S38" s="2322"/>
      <c r="T38" s="2322"/>
      <c r="U38" s="2322"/>
      <c r="V38" s="2322"/>
      <c r="W38" s="2292"/>
    </row>
    <row r="39" spans="1:23" s="158" customFormat="1" ht="10.5" customHeight="1" thickBot="1">
      <c r="A39" s="2324"/>
      <c r="B39" s="2325"/>
      <c r="C39" s="2325"/>
      <c r="D39" s="2325"/>
      <c r="E39" s="2327"/>
      <c r="F39" s="2328"/>
      <c r="G39" s="2328"/>
      <c r="H39" s="2328"/>
      <c r="I39" s="2328"/>
      <c r="J39" s="100"/>
      <c r="K39" s="100"/>
      <c r="L39" s="100"/>
      <c r="M39" s="100"/>
      <c r="N39" s="168"/>
      <c r="O39" s="2335"/>
      <c r="P39" s="2336"/>
      <c r="Q39" s="2336"/>
      <c r="R39" s="2336"/>
      <c r="S39" s="2336"/>
      <c r="T39" s="2336"/>
      <c r="U39" s="2336"/>
      <c r="V39" s="2336"/>
      <c r="W39" s="2332"/>
    </row>
    <row r="40" spans="1:23" ht="50.55" customHeight="1" thickBot="1">
      <c r="A40" s="3274" t="s">
        <v>1363</v>
      </c>
      <c r="B40" s="3277" t="s">
        <v>1364</v>
      </c>
      <c r="C40" s="2306" t="s">
        <v>1365</v>
      </c>
      <c r="D40" s="2306" t="s">
        <v>1366</v>
      </c>
      <c r="E40" s="2307">
        <v>4</v>
      </c>
      <c r="F40" s="558">
        <v>1</v>
      </c>
      <c r="G40" s="558">
        <v>1</v>
      </c>
      <c r="H40" s="558">
        <v>1</v>
      </c>
      <c r="I40" s="558">
        <v>1</v>
      </c>
      <c r="J40" s="163"/>
      <c r="K40" s="163"/>
      <c r="L40" s="163"/>
      <c r="M40" s="163"/>
      <c r="N40" s="65">
        <f t="shared" si="0"/>
        <v>0</v>
      </c>
      <c r="O40" s="2321"/>
      <c r="P40" s="2289"/>
      <c r="Q40" s="2289"/>
      <c r="R40" s="2289"/>
      <c r="S40" s="2289"/>
      <c r="T40" s="2289"/>
      <c r="U40" s="2289"/>
      <c r="V40" s="2289"/>
      <c r="W40" s="2292"/>
    </row>
    <row r="41" spans="1:23" ht="50.55" customHeight="1" thickBot="1">
      <c r="A41" s="3275"/>
      <c r="B41" s="3277"/>
      <c r="C41" s="2306" t="s">
        <v>1367</v>
      </c>
      <c r="D41" s="2306" t="s">
        <v>1368</v>
      </c>
      <c r="E41" s="2307">
        <v>2</v>
      </c>
      <c r="F41" s="558">
        <v>1</v>
      </c>
      <c r="G41" s="558">
        <v>1</v>
      </c>
      <c r="H41" s="558"/>
      <c r="I41" s="558"/>
      <c r="J41" s="163"/>
      <c r="K41" s="163"/>
      <c r="L41" s="163"/>
      <c r="M41" s="163"/>
      <c r="N41" s="65">
        <f t="shared" si="0"/>
        <v>0</v>
      </c>
      <c r="O41" s="2321"/>
      <c r="P41" s="2289"/>
      <c r="Q41" s="2289"/>
      <c r="R41" s="2289"/>
      <c r="S41" s="2289"/>
      <c r="T41" s="2289"/>
      <c r="U41" s="2289"/>
      <c r="V41" s="2289"/>
      <c r="W41" s="2292"/>
    </row>
    <row r="42" spans="1:23" ht="50.55" customHeight="1" thickBot="1">
      <c r="A42" s="3275"/>
      <c r="B42" s="3277"/>
      <c r="C42" s="2306" t="s">
        <v>1369</v>
      </c>
      <c r="D42" s="2306" t="s">
        <v>1370</v>
      </c>
      <c r="E42" s="2307">
        <v>1</v>
      </c>
      <c r="F42" s="558"/>
      <c r="G42" s="558">
        <v>1</v>
      </c>
      <c r="H42" s="558"/>
      <c r="I42" s="558"/>
      <c r="J42" s="163"/>
      <c r="K42" s="163"/>
      <c r="L42" s="163"/>
      <c r="M42" s="163"/>
      <c r="N42" s="65">
        <f t="shared" si="0"/>
        <v>0</v>
      </c>
      <c r="O42" s="2321"/>
      <c r="P42" s="2289"/>
      <c r="Q42" s="2289"/>
      <c r="R42" s="2289"/>
      <c r="S42" s="2289"/>
      <c r="T42" s="2289"/>
      <c r="U42" s="2289"/>
      <c r="V42" s="2289"/>
      <c r="W42" s="2292"/>
    </row>
    <row r="43" spans="1:23" ht="35.549999999999997" customHeight="1" thickBot="1">
      <c r="A43" s="3275"/>
      <c r="B43" s="3277"/>
      <c r="C43" s="3272" t="s">
        <v>1371</v>
      </c>
      <c r="D43" s="2306" t="s">
        <v>1372</v>
      </c>
      <c r="E43" s="2307">
        <v>1</v>
      </c>
      <c r="F43" s="558"/>
      <c r="G43" s="558">
        <v>1</v>
      </c>
      <c r="H43" s="558"/>
      <c r="I43" s="558"/>
      <c r="J43" s="163"/>
      <c r="K43" s="163"/>
      <c r="L43" s="163"/>
      <c r="M43" s="163"/>
      <c r="N43" s="65">
        <f t="shared" si="0"/>
        <v>0</v>
      </c>
      <c r="O43" s="2321"/>
      <c r="P43" s="2289"/>
      <c r="Q43" s="2299"/>
      <c r="R43" s="2289"/>
      <c r="S43" s="2289"/>
      <c r="T43" s="2289"/>
      <c r="U43" s="2289"/>
      <c r="V43" s="2289"/>
      <c r="W43" s="2292"/>
    </row>
    <row r="44" spans="1:23" ht="58.5" customHeight="1" thickBot="1">
      <c r="A44" s="3275"/>
      <c r="B44" s="3277"/>
      <c r="C44" s="3272"/>
      <c r="D44" s="2306" t="s">
        <v>1373</v>
      </c>
      <c r="E44" s="2307">
        <v>2</v>
      </c>
      <c r="F44" s="558"/>
      <c r="G44" s="558"/>
      <c r="H44" s="558">
        <v>1</v>
      </c>
      <c r="I44" s="558">
        <v>1</v>
      </c>
      <c r="J44" s="163"/>
      <c r="K44" s="163"/>
      <c r="L44" s="163"/>
      <c r="M44" s="163"/>
      <c r="N44" s="65">
        <f t="shared" si="0"/>
        <v>0</v>
      </c>
      <c r="O44" s="2321"/>
      <c r="P44" s="2289"/>
      <c r="Q44" s="2299"/>
      <c r="R44" s="2289"/>
      <c r="S44" s="2289"/>
      <c r="T44" s="2289"/>
      <c r="U44" s="2289"/>
      <c r="V44" s="2289"/>
      <c r="W44" s="2292"/>
    </row>
    <row r="45" spans="1:23" ht="43.5" customHeight="1" thickBot="1">
      <c r="A45" s="3275"/>
      <c r="B45" s="3277"/>
      <c r="C45" s="2306" t="s">
        <v>1374</v>
      </c>
      <c r="D45" s="2306" t="s">
        <v>1375</v>
      </c>
      <c r="E45" s="2307">
        <v>1</v>
      </c>
      <c r="F45" s="558"/>
      <c r="G45" s="558"/>
      <c r="H45" s="558">
        <v>1</v>
      </c>
      <c r="I45" s="558"/>
      <c r="J45" s="163"/>
      <c r="K45" s="163"/>
      <c r="L45" s="163"/>
      <c r="M45" s="163"/>
      <c r="N45" s="65">
        <f t="shared" si="0"/>
        <v>0</v>
      </c>
      <c r="O45" s="2321"/>
      <c r="P45" s="2289"/>
      <c r="Q45" s="2299"/>
      <c r="R45" s="2289"/>
      <c r="S45" s="2289"/>
      <c r="T45" s="2289"/>
      <c r="U45" s="2289"/>
      <c r="V45" s="2289"/>
      <c r="W45" s="2292"/>
    </row>
    <row r="46" spans="1:23" ht="51.45" customHeight="1" thickBot="1">
      <c r="A46" s="3275"/>
      <c r="B46" s="3277"/>
      <c r="C46" s="2306" t="s">
        <v>1376</v>
      </c>
      <c r="D46" s="2306" t="s">
        <v>1377</v>
      </c>
      <c r="E46" s="2307">
        <v>4</v>
      </c>
      <c r="F46" s="558">
        <v>1</v>
      </c>
      <c r="G46" s="558">
        <v>1</v>
      </c>
      <c r="H46" s="558">
        <v>1</v>
      </c>
      <c r="I46" s="558">
        <v>1</v>
      </c>
      <c r="J46" s="163"/>
      <c r="K46" s="163"/>
      <c r="L46" s="163"/>
      <c r="M46" s="163"/>
      <c r="N46" s="65">
        <f t="shared" si="0"/>
        <v>0</v>
      </c>
      <c r="O46" s="2321"/>
      <c r="P46" s="2289"/>
      <c r="Q46" s="2289"/>
      <c r="R46" s="2289"/>
      <c r="S46" s="2289"/>
      <c r="T46" s="2289"/>
      <c r="U46" s="2289"/>
      <c r="V46" s="2289"/>
      <c r="W46" s="2292"/>
    </row>
    <row r="47" spans="1:23" ht="39" customHeight="1" thickBot="1">
      <c r="A47" s="3275"/>
      <c r="B47" s="3278" t="s">
        <v>1378</v>
      </c>
      <c r="C47" s="2306" t="s">
        <v>1379</v>
      </c>
      <c r="D47" s="2306" t="s">
        <v>1380</v>
      </c>
      <c r="E47" s="2307">
        <v>1</v>
      </c>
      <c r="F47" s="558">
        <v>1</v>
      </c>
      <c r="G47" s="558"/>
      <c r="H47" s="558"/>
      <c r="I47" s="558"/>
      <c r="J47" s="163"/>
      <c r="K47" s="163"/>
      <c r="L47" s="163"/>
      <c r="M47" s="163"/>
      <c r="N47" s="65">
        <f t="shared" si="0"/>
        <v>0</v>
      </c>
      <c r="O47" s="2321"/>
      <c r="P47" s="2289"/>
      <c r="Q47" s="2289"/>
      <c r="R47" s="2289"/>
      <c r="S47" s="2289"/>
      <c r="T47" s="2289"/>
      <c r="U47" s="2289"/>
      <c r="V47" s="2289"/>
      <c r="W47" s="2292"/>
    </row>
    <row r="48" spans="1:23" ht="42" customHeight="1" thickBot="1">
      <c r="A48" s="3275"/>
      <c r="B48" s="3278"/>
      <c r="C48" s="2306" t="s">
        <v>1381</v>
      </c>
      <c r="D48" s="2306" t="s">
        <v>1382</v>
      </c>
      <c r="E48" s="2307">
        <v>4</v>
      </c>
      <c r="F48" s="558">
        <v>1</v>
      </c>
      <c r="G48" s="558">
        <v>1</v>
      </c>
      <c r="H48" s="558">
        <v>1</v>
      </c>
      <c r="I48" s="558">
        <v>1</v>
      </c>
      <c r="J48" s="163"/>
      <c r="K48" s="163"/>
      <c r="L48" s="163"/>
      <c r="M48" s="163"/>
      <c r="N48" s="65">
        <f t="shared" si="0"/>
        <v>0</v>
      </c>
      <c r="O48" s="2321"/>
      <c r="P48" s="2289"/>
      <c r="Q48" s="2289"/>
      <c r="R48" s="2289"/>
      <c r="S48" s="2289"/>
      <c r="T48" s="2289"/>
      <c r="U48" s="2289"/>
      <c r="V48" s="2289"/>
      <c r="W48" s="2292"/>
    </row>
    <row r="49" spans="1:23" ht="38.549999999999997" customHeight="1" thickBot="1">
      <c r="A49" s="3275"/>
      <c r="B49" s="3278"/>
      <c r="C49" s="2306" t="s">
        <v>1383</v>
      </c>
      <c r="D49" s="2306" t="s">
        <v>1384</v>
      </c>
      <c r="E49" s="2307">
        <v>1</v>
      </c>
      <c r="F49" s="558">
        <v>1</v>
      </c>
      <c r="G49" s="558"/>
      <c r="H49" s="558"/>
      <c r="I49" s="558"/>
      <c r="J49" s="163"/>
      <c r="K49" s="163"/>
      <c r="L49" s="163"/>
      <c r="M49" s="163"/>
      <c r="N49" s="65">
        <f t="shared" si="0"/>
        <v>0</v>
      </c>
      <c r="O49" s="2321"/>
      <c r="P49" s="2289"/>
      <c r="Q49" s="2289"/>
      <c r="R49" s="2289"/>
      <c r="S49" s="2289"/>
      <c r="T49" s="2289"/>
      <c r="U49" s="2289"/>
      <c r="V49" s="2289"/>
      <c r="W49" s="2292"/>
    </row>
    <row r="50" spans="1:23" ht="43.95" customHeight="1" thickBot="1">
      <c r="A50" s="3275"/>
      <c r="B50" s="3278"/>
      <c r="C50" s="3272" t="s">
        <v>1385</v>
      </c>
      <c r="D50" s="2306" t="s">
        <v>1386</v>
      </c>
      <c r="E50" s="2307">
        <v>1</v>
      </c>
      <c r="F50" s="558">
        <v>1</v>
      </c>
      <c r="G50" s="558"/>
      <c r="H50" s="558"/>
      <c r="I50" s="558"/>
      <c r="J50" s="163"/>
      <c r="K50" s="163"/>
      <c r="L50" s="163"/>
      <c r="M50" s="163"/>
      <c r="N50" s="65">
        <f t="shared" si="0"/>
        <v>0</v>
      </c>
      <c r="O50" s="2337"/>
      <c r="P50" s="2289"/>
      <c r="Q50" s="2289"/>
      <c r="R50" s="2289"/>
      <c r="S50" s="2289"/>
      <c r="T50" s="2322"/>
      <c r="U50" s="2292"/>
      <c r="V50" s="2322"/>
      <c r="W50" s="2292"/>
    </row>
    <row r="51" spans="1:23" ht="40.950000000000003" customHeight="1" thickBot="1">
      <c r="A51" s="3275"/>
      <c r="B51" s="3278"/>
      <c r="C51" s="3272"/>
      <c r="D51" s="2306" t="s">
        <v>1387</v>
      </c>
      <c r="E51" s="2307">
        <v>1</v>
      </c>
      <c r="F51" s="558"/>
      <c r="G51" s="558"/>
      <c r="H51" s="558"/>
      <c r="I51" s="558">
        <v>1</v>
      </c>
      <c r="J51" s="163"/>
      <c r="K51" s="163"/>
      <c r="L51" s="163"/>
      <c r="M51" s="163"/>
      <c r="N51" s="65">
        <f t="shared" si="0"/>
        <v>0</v>
      </c>
      <c r="O51" s="2337"/>
      <c r="P51" s="2289"/>
      <c r="Q51" s="2289"/>
      <c r="R51" s="2289"/>
      <c r="S51" s="2289"/>
      <c r="T51" s="2289"/>
      <c r="U51" s="2293"/>
      <c r="V51" s="2289"/>
      <c r="W51" s="2292"/>
    </row>
    <row r="52" spans="1:23" ht="43.5" customHeight="1" thickBot="1">
      <c r="A52" s="3275"/>
      <c r="B52" s="3278"/>
      <c r="C52" s="2306" t="s">
        <v>1388</v>
      </c>
      <c r="D52" s="2306" t="s">
        <v>1389</v>
      </c>
      <c r="E52" s="2307">
        <v>1</v>
      </c>
      <c r="F52" s="558">
        <v>1</v>
      </c>
      <c r="G52" s="558"/>
      <c r="H52" s="558"/>
      <c r="I52" s="558"/>
      <c r="J52" s="163"/>
      <c r="K52" s="163"/>
      <c r="L52" s="163"/>
      <c r="M52" s="163"/>
      <c r="N52" s="65">
        <f t="shared" si="0"/>
        <v>0</v>
      </c>
      <c r="O52" s="2321"/>
      <c r="P52" s="2289"/>
      <c r="Q52" s="2289"/>
      <c r="R52" s="2289"/>
      <c r="S52" s="2289"/>
      <c r="T52" s="2289"/>
      <c r="U52" s="2289"/>
      <c r="V52" s="2289"/>
      <c r="W52" s="2292"/>
    </row>
    <row r="53" spans="1:23" ht="39" customHeight="1" thickBot="1">
      <c r="A53" s="3275"/>
      <c r="B53" s="3278"/>
      <c r="C53" s="2306" t="s">
        <v>1390</v>
      </c>
      <c r="D53" s="2306" t="s">
        <v>1391</v>
      </c>
      <c r="E53" s="2307">
        <v>1</v>
      </c>
      <c r="F53" s="558"/>
      <c r="G53" s="558">
        <v>1</v>
      </c>
      <c r="H53" s="558"/>
      <c r="I53" s="558"/>
      <c r="J53" s="163"/>
      <c r="K53" s="163"/>
      <c r="L53" s="163"/>
      <c r="M53" s="163"/>
      <c r="N53" s="65">
        <f t="shared" si="0"/>
        <v>0</v>
      </c>
      <c r="O53" s="2321"/>
      <c r="P53" s="2289"/>
      <c r="Q53" s="2289"/>
      <c r="R53" s="2289"/>
      <c r="S53" s="2289"/>
      <c r="T53" s="2289"/>
      <c r="U53" s="2289"/>
      <c r="V53" s="2289"/>
      <c r="W53" s="2292"/>
    </row>
    <row r="54" spans="1:23" ht="58.5" customHeight="1" thickBot="1">
      <c r="A54" s="3275"/>
      <c r="B54" s="3273" t="s">
        <v>1392</v>
      </c>
      <c r="C54" s="2306" t="s">
        <v>1393</v>
      </c>
      <c r="D54" s="2306" t="s">
        <v>1394</v>
      </c>
      <c r="E54" s="2307">
        <v>2</v>
      </c>
      <c r="F54" s="558"/>
      <c r="G54" s="558">
        <v>1</v>
      </c>
      <c r="H54" s="558">
        <v>1</v>
      </c>
      <c r="I54" s="558"/>
      <c r="J54" s="163"/>
      <c r="K54" s="163"/>
      <c r="L54" s="163"/>
      <c r="M54" s="163"/>
      <c r="N54" s="65">
        <f t="shared" si="0"/>
        <v>0</v>
      </c>
      <c r="O54" s="2321"/>
      <c r="P54" s="2289"/>
      <c r="Q54" s="2289"/>
      <c r="R54" s="2289"/>
      <c r="S54" s="2289"/>
      <c r="T54" s="2289"/>
      <c r="U54" s="2289"/>
      <c r="V54" s="2289"/>
      <c r="W54" s="2292"/>
    </row>
    <row r="55" spans="1:23" ht="58.5" customHeight="1" thickBot="1">
      <c r="A55" s="3275"/>
      <c r="B55" s="3273"/>
      <c r="C55" s="2306" t="s">
        <v>1395</v>
      </c>
      <c r="D55" s="2306" t="s">
        <v>1396</v>
      </c>
      <c r="E55" s="2060">
        <v>4</v>
      </c>
      <c r="F55" s="558">
        <v>1</v>
      </c>
      <c r="G55" s="558">
        <v>1</v>
      </c>
      <c r="H55" s="558">
        <v>1</v>
      </c>
      <c r="I55" s="558">
        <v>1</v>
      </c>
      <c r="J55" s="163"/>
      <c r="K55" s="163"/>
      <c r="L55" s="163"/>
      <c r="M55" s="163"/>
      <c r="N55" s="65">
        <f t="shared" si="0"/>
        <v>0</v>
      </c>
      <c r="O55" s="2308"/>
      <c r="P55" s="2289"/>
      <c r="Q55" s="2289"/>
      <c r="R55" s="2289"/>
      <c r="S55" s="2289"/>
      <c r="T55" s="2322"/>
      <c r="U55" s="2292"/>
      <c r="V55" s="2322"/>
      <c r="W55" s="2292"/>
    </row>
    <row r="56" spans="1:23" ht="51.45" customHeight="1" thickBot="1">
      <c r="A56" s="3275"/>
      <c r="B56" s="3273"/>
      <c r="C56" s="2306" t="s">
        <v>1397</v>
      </c>
      <c r="D56" s="2306" t="s">
        <v>1398</v>
      </c>
      <c r="E56" s="2307">
        <v>4</v>
      </c>
      <c r="F56" s="558">
        <v>1</v>
      </c>
      <c r="G56" s="558">
        <v>1</v>
      </c>
      <c r="H56" s="558">
        <v>1</v>
      </c>
      <c r="I56" s="558">
        <v>1</v>
      </c>
      <c r="J56" s="163"/>
      <c r="K56" s="163"/>
      <c r="L56" s="163"/>
      <c r="M56" s="163"/>
      <c r="N56" s="65">
        <f t="shared" si="0"/>
        <v>0</v>
      </c>
      <c r="O56" s="2308"/>
      <c r="P56" s="2289"/>
      <c r="Q56" s="2289"/>
      <c r="R56" s="2289"/>
      <c r="S56" s="2289"/>
      <c r="T56" s="2322"/>
      <c r="U56" s="2292"/>
      <c r="V56" s="2322"/>
      <c r="W56" s="2292"/>
    </row>
    <row r="57" spans="1:23" ht="43.95" customHeight="1" thickBot="1">
      <c r="A57" s="3275"/>
      <c r="B57" s="3273"/>
      <c r="C57" s="2306" t="s">
        <v>1399</v>
      </c>
      <c r="D57" s="2306" t="s">
        <v>1400</v>
      </c>
      <c r="E57" s="2307">
        <v>4</v>
      </c>
      <c r="F57" s="558">
        <v>1</v>
      </c>
      <c r="G57" s="558">
        <v>1</v>
      </c>
      <c r="H57" s="558">
        <v>1</v>
      </c>
      <c r="I57" s="558">
        <v>1</v>
      </c>
      <c r="J57" s="163"/>
      <c r="K57" s="163"/>
      <c r="L57" s="163"/>
      <c r="M57" s="163"/>
      <c r="N57" s="65">
        <f t="shared" si="0"/>
        <v>0</v>
      </c>
      <c r="O57" s="2308"/>
      <c r="P57" s="2289"/>
      <c r="Q57" s="2289"/>
      <c r="R57" s="2289"/>
      <c r="S57" s="2289"/>
      <c r="T57" s="2322"/>
      <c r="U57" s="2292"/>
      <c r="V57" s="2322"/>
      <c r="W57" s="2292"/>
    </row>
    <row r="58" spans="1:23" ht="58.5" customHeight="1" thickBot="1">
      <c r="A58" s="3275"/>
      <c r="B58" s="3273"/>
      <c r="C58" s="2306" t="s">
        <v>1401</v>
      </c>
      <c r="D58" s="2306" t="s">
        <v>1402</v>
      </c>
      <c r="E58" s="2307">
        <v>4</v>
      </c>
      <c r="F58" s="558">
        <v>1</v>
      </c>
      <c r="G58" s="558">
        <v>1</v>
      </c>
      <c r="H58" s="558">
        <v>1</v>
      </c>
      <c r="I58" s="558">
        <v>1</v>
      </c>
      <c r="J58" s="163"/>
      <c r="K58" s="163"/>
      <c r="L58" s="163"/>
      <c r="M58" s="163"/>
      <c r="N58" s="65">
        <f t="shared" si="0"/>
        <v>0</v>
      </c>
      <c r="O58" s="2308"/>
      <c r="P58" s="2289"/>
      <c r="Q58" s="2289"/>
      <c r="R58" s="2289"/>
      <c r="S58" s="2289"/>
      <c r="T58" s="2322"/>
      <c r="U58" s="2292"/>
      <c r="V58" s="2322"/>
      <c r="W58" s="2292"/>
    </row>
    <row r="59" spans="1:23" ht="58.5" customHeight="1" thickBot="1">
      <c r="A59" s="3275"/>
      <c r="B59" s="3273"/>
      <c r="C59" s="2306" t="s">
        <v>1403</v>
      </c>
      <c r="D59" s="2306" t="s">
        <v>1404</v>
      </c>
      <c r="E59" s="2307">
        <v>4</v>
      </c>
      <c r="F59" s="558">
        <v>1</v>
      </c>
      <c r="G59" s="558">
        <v>1</v>
      </c>
      <c r="H59" s="558">
        <v>1</v>
      </c>
      <c r="I59" s="558">
        <v>1</v>
      </c>
      <c r="J59" s="163"/>
      <c r="K59" s="163"/>
      <c r="L59" s="163"/>
      <c r="M59" s="163"/>
      <c r="N59" s="65">
        <f t="shared" si="0"/>
        <v>0</v>
      </c>
      <c r="O59" s="2308"/>
      <c r="P59" s="2289"/>
      <c r="Q59" s="2289"/>
      <c r="R59" s="2289"/>
      <c r="S59" s="2289"/>
      <c r="T59" s="2322"/>
      <c r="U59" s="2292"/>
      <c r="V59" s="2322"/>
      <c r="W59" s="2292"/>
    </row>
    <row r="60" spans="1:23" ht="58.5" customHeight="1" thickBot="1">
      <c r="A60" s="3275"/>
      <c r="B60" s="3273"/>
      <c r="C60" s="2306" t="s">
        <v>1405</v>
      </c>
      <c r="D60" s="2306" t="s">
        <v>1406</v>
      </c>
      <c r="E60" s="2307">
        <v>4</v>
      </c>
      <c r="F60" s="558">
        <v>1</v>
      </c>
      <c r="G60" s="558">
        <v>1</v>
      </c>
      <c r="H60" s="558">
        <v>1</v>
      </c>
      <c r="I60" s="558">
        <v>1</v>
      </c>
      <c r="J60" s="163"/>
      <c r="K60" s="163"/>
      <c r="L60" s="163"/>
      <c r="M60" s="163"/>
      <c r="N60" s="65">
        <f t="shared" si="0"/>
        <v>0</v>
      </c>
      <c r="O60" s="2308"/>
      <c r="P60" s="2289"/>
      <c r="Q60" s="2289"/>
      <c r="R60" s="2289"/>
      <c r="S60" s="2289"/>
      <c r="T60" s="2322"/>
      <c r="U60" s="2292"/>
      <c r="V60" s="2322"/>
      <c r="W60" s="2292"/>
    </row>
    <row r="61" spans="1:23" ht="58.5" customHeight="1" thickBot="1">
      <c r="A61" s="3276"/>
      <c r="B61" s="3273"/>
      <c r="C61" s="2306" t="s">
        <v>1407</v>
      </c>
      <c r="D61" s="2306" t="s">
        <v>1408</v>
      </c>
      <c r="E61" s="2307">
        <v>2</v>
      </c>
      <c r="F61" s="558"/>
      <c r="G61" s="558"/>
      <c r="H61" s="558">
        <v>1</v>
      </c>
      <c r="I61" s="558">
        <v>1</v>
      </c>
      <c r="J61" s="163"/>
      <c r="K61" s="163"/>
      <c r="L61" s="163"/>
      <c r="M61" s="163"/>
      <c r="N61" s="65">
        <f t="shared" si="0"/>
        <v>0</v>
      </c>
      <c r="O61" s="2321"/>
      <c r="P61" s="2289"/>
      <c r="Q61" s="2289"/>
      <c r="R61" s="2289"/>
      <c r="S61" s="2289"/>
      <c r="T61" s="2289"/>
      <c r="U61" s="2293"/>
      <c r="V61" s="2289"/>
      <c r="W61" s="2292"/>
    </row>
    <row r="62" spans="1:23" s="158" customFormat="1" ht="15.45" customHeight="1" thickBot="1">
      <c r="A62" s="2324"/>
      <c r="B62" s="2326"/>
      <c r="C62" s="2326"/>
      <c r="D62" s="2326"/>
      <c r="E62" s="2327"/>
      <c r="F62" s="2328"/>
      <c r="G62" s="2328"/>
      <c r="H62" s="2328"/>
      <c r="I62" s="2328"/>
      <c r="J62" s="100"/>
      <c r="K62" s="100"/>
      <c r="L62" s="100"/>
      <c r="M62" s="100"/>
      <c r="N62" s="168"/>
      <c r="O62" s="2335"/>
      <c r="P62" s="2338"/>
      <c r="Q62" s="2338"/>
      <c r="R62" s="2338"/>
      <c r="S62" s="2336"/>
      <c r="T62" s="2336"/>
      <c r="U62" s="2338"/>
      <c r="V62" s="2336"/>
      <c r="W62" s="2332"/>
    </row>
    <row r="63" spans="1:23" ht="49.05" customHeight="1" thickBot="1">
      <c r="A63" s="3269" t="s">
        <v>1409</v>
      </c>
      <c r="B63" s="3273" t="s">
        <v>1410</v>
      </c>
      <c r="C63" s="2215" t="s">
        <v>1411</v>
      </c>
      <c r="D63" s="2215" t="s">
        <v>1412</v>
      </c>
      <c r="E63" s="2307">
        <v>2</v>
      </c>
      <c r="F63" s="558"/>
      <c r="G63" s="558">
        <v>1</v>
      </c>
      <c r="H63" s="558">
        <v>1</v>
      </c>
      <c r="I63" s="558"/>
      <c r="J63" s="163"/>
      <c r="K63" s="163"/>
      <c r="L63" s="163"/>
      <c r="M63" s="163"/>
      <c r="N63" s="65">
        <f t="shared" si="0"/>
        <v>0</v>
      </c>
      <c r="O63" s="2321"/>
      <c r="P63" s="2299"/>
      <c r="Q63" s="2289"/>
      <c r="R63" s="2289"/>
      <c r="S63" s="2289"/>
      <c r="T63" s="2289"/>
      <c r="U63" s="2289"/>
      <c r="V63" s="2289"/>
      <c r="W63" s="2292"/>
    </row>
    <row r="64" spans="1:23" ht="58.5" customHeight="1" thickBot="1">
      <c r="A64" s="3270"/>
      <c r="B64" s="3273"/>
      <c r="C64" s="2215" t="s">
        <v>1413</v>
      </c>
      <c r="D64" s="2215" t="s">
        <v>1414</v>
      </c>
      <c r="E64" s="2307">
        <v>4</v>
      </c>
      <c r="F64" s="558">
        <v>1</v>
      </c>
      <c r="G64" s="558">
        <v>1</v>
      </c>
      <c r="H64" s="558">
        <v>1</v>
      </c>
      <c r="I64" s="558">
        <v>1</v>
      </c>
      <c r="J64" s="163"/>
      <c r="K64" s="163"/>
      <c r="L64" s="163"/>
      <c r="M64" s="163"/>
      <c r="N64" s="65">
        <f t="shared" si="0"/>
        <v>0</v>
      </c>
      <c r="O64" s="2321"/>
      <c r="P64" s="2299"/>
      <c r="Q64" s="2289"/>
      <c r="R64" s="2289"/>
      <c r="S64" s="2289"/>
      <c r="T64" s="2289"/>
      <c r="U64" s="2289"/>
      <c r="V64" s="2289"/>
      <c r="W64" s="2292"/>
    </row>
    <row r="65" spans="1:23" ht="58.5" customHeight="1" thickBot="1">
      <c r="A65" s="3270"/>
      <c r="B65" s="3273"/>
      <c r="C65" s="2215" t="s">
        <v>1415</v>
      </c>
      <c r="D65" s="2215" t="s">
        <v>1416</v>
      </c>
      <c r="E65" s="2307">
        <v>4</v>
      </c>
      <c r="F65" s="558">
        <v>1</v>
      </c>
      <c r="G65" s="558">
        <v>1</v>
      </c>
      <c r="H65" s="558">
        <v>1</v>
      </c>
      <c r="I65" s="558">
        <v>1</v>
      </c>
      <c r="J65" s="163"/>
      <c r="K65" s="163"/>
      <c r="L65" s="163"/>
      <c r="M65" s="163"/>
      <c r="N65" s="65">
        <f t="shared" si="0"/>
        <v>0</v>
      </c>
      <c r="O65" s="2321"/>
      <c r="P65" s="2299"/>
      <c r="Q65" s="2289"/>
      <c r="R65" s="2289"/>
      <c r="S65" s="2289"/>
      <c r="T65" s="2289"/>
      <c r="U65" s="2289"/>
      <c r="V65" s="2289"/>
      <c r="W65" s="2292"/>
    </row>
    <row r="66" spans="1:23" ht="58.5" customHeight="1" thickBot="1">
      <c r="A66" s="3270"/>
      <c r="B66" s="3273"/>
      <c r="C66" s="2215" t="s">
        <v>1417</v>
      </c>
      <c r="D66" s="2215" t="s">
        <v>1418</v>
      </c>
      <c r="E66" s="2307">
        <v>4</v>
      </c>
      <c r="F66" s="558">
        <v>1</v>
      </c>
      <c r="G66" s="558">
        <v>1</v>
      </c>
      <c r="H66" s="558">
        <v>1</v>
      </c>
      <c r="I66" s="558">
        <v>1</v>
      </c>
      <c r="J66" s="163"/>
      <c r="K66" s="163"/>
      <c r="L66" s="163"/>
      <c r="M66" s="163"/>
      <c r="N66" s="65">
        <f t="shared" si="0"/>
        <v>0</v>
      </c>
      <c r="O66" s="2321"/>
      <c r="P66" s="2299"/>
      <c r="Q66" s="2289"/>
      <c r="R66" s="2289"/>
      <c r="S66" s="2289"/>
      <c r="T66" s="2289"/>
      <c r="U66" s="2289"/>
      <c r="V66" s="2289"/>
      <c r="W66" s="2292"/>
    </row>
    <row r="67" spans="1:23" ht="52.95" customHeight="1" thickBot="1">
      <c r="A67" s="3270"/>
      <c r="B67" s="3273"/>
      <c r="C67" s="2215" t="s">
        <v>1419</v>
      </c>
      <c r="D67" s="2215" t="s">
        <v>1420</v>
      </c>
      <c r="E67" s="2307">
        <v>2</v>
      </c>
      <c r="F67" s="558">
        <v>1</v>
      </c>
      <c r="G67" s="558">
        <v>1</v>
      </c>
      <c r="H67" s="558">
        <v>1</v>
      </c>
      <c r="I67" s="558">
        <v>1</v>
      </c>
      <c r="J67" s="163"/>
      <c r="K67" s="163"/>
      <c r="L67" s="163"/>
      <c r="M67" s="163"/>
      <c r="N67" s="65">
        <f t="shared" si="0"/>
        <v>0</v>
      </c>
      <c r="O67" s="2321"/>
      <c r="P67" s="2299"/>
      <c r="Q67" s="2289"/>
      <c r="R67" s="2289"/>
      <c r="S67" s="2289"/>
      <c r="T67" s="2289"/>
      <c r="U67" s="2289"/>
      <c r="V67" s="2289"/>
      <c r="W67" s="2292"/>
    </row>
    <row r="68" spans="1:23" ht="58.5" customHeight="1" thickBot="1">
      <c r="A68" s="3270"/>
      <c r="B68" s="3273" t="s">
        <v>1421</v>
      </c>
      <c r="C68" s="2215" t="s">
        <v>1422</v>
      </c>
      <c r="D68" s="2339" t="s">
        <v>1423</v>
      </c>
      <c r="E68" s="2307">
        <v>4</v>
      </c>
      <c r="F68" s="558">
        <v>1</v>
      </c>
      <c r="G68" s="558">
        <v>1</v>
      </c>
      <c r="H68" s="558">
        <v>1</v>
      </c>
      <c r="I68" s="558">
        <v>1</v>
      </c>
      <c r="J68" s="163"/>
      <c r="K68" s="163"/>
      <c r="L68" s="163"/>
      <c r="M68" s="163"/>
      <c r="N68" s="65">
        <f t="shared" si="0"/>
        <v>0</v>
      </c>
      <c r="O68" s="2321"/>
      <c r="P68" s="2289"/>
      <c r="Q68" s="2289"/>
      <c r="R68" s="2289"/>
      <c r="S68" s="2289"/>
      <c r="T68" s="2289"/>
      <c r="U68" s="2289"/>
      <c r="V68" s="2289"/>
      <c r="W68" s="2292"/>
    </row>
    <row r="69" spans="1:23" ht="58.5" customHeight="1" thickBot="1">
      <c r="A69" s="3270"/>
      <c r="B69" s="3273"/>
      <c r="C69" s="2215" t="s">
        <v>1424</v>
      </c>
      <c r="D69" s="2339" t="s">
        <v>1425</v>
      </c>
      <c r="E69" s="2307">
        <v>4</v>
      </c>
      <c r="F69" s="558">
        <v>1</v>
      </c>
      <c r="G69" s="558">
        <v>1</v>
      </c>
      <c r="H69" s="558">
        <v>1</v>
      </c>
      <c r="I69" s="558">
        <v>1</v>
      </c>
      <c r="J69" s="163"/>
      <c r="K69" s="163"/>
      <c r="L69" s="163"/>
      <c r="M69" s="163"/>
      <c r="N69" s="65">
        <f t="shared" si="0"/>
        <v>0</v>
      </c>
      <c r="O69" s="2321"/>
      <c r="P69" s="2289"/>
      <c r="Q69" s="2289"/>
      <c r="R69" s="2289"/>
      <c r="S69" s="2289"/>
      <c r="T69" s="2289"/>
      <c r="U69" s="2289"/>
      <c r="V69" s="2289"/>
      <c r="W69" s="2292"/>
    </row>
    <row r="70" spans="1:23" ht="49.95" customHeight="1" thickBot="1">
      <c r="A70" s="3270"/>
      <c r="B70" s="3273"/>
      <c r="C70" s="2215" t="s">
        <v>1426</v>
      </c>
      <c r="D70" s="2339" t="s">
        <v>1427</v>
      </c>
      <c r="E70" s="2307">
        <v>4</v>
      </c>
      <c r="F70" s="558">
        <v>1</v>
      </c>
      <c r="G70" s="558">
        <v>1</v>
      </c>
      <c r="H70" s="558">
        <v>1</v>
      </c>
      <c r="I70" s="558">
        <v>1</v>
      </c>
      <c r="J70" s="163"/>
      <c r="K70" s="163"/>
      <c r="L70" s="163"/>
      <c r="M70" s="163"/>
      <c r="N70" s="65">
        <f t="shared" si="0"/>
        <v>0</v>
      </c>
      <c r="O70" s="2321"/>
      <c r="P70" s="2289"/>
      <c r="Q70" s="2289"/>
      <c r="R70" s="2289"/>
      <c r="S70" s="2289"/>
      <c r="T70" s="2289"/>
      <c r="U70" s="2289"/>
      <c r="V70" s="2289"/>
      <c r="W70" s="2292"/>
    </row>
    <row r="71" spans="1:23" ht="49.05" customHeight="1" thickBot="1">
      <c r="A71" s="3270"/>
      <c r="B71" s="3273"/>
      <c r="C71" s="2215" t="s">
        <v>1428</v>
      </c>
      <c r="D71" s="2339" t="s">
        <v>1429</v>
      </c>
      <c r="E71" s="2307">
        <v>2</v>
      </c>
      <c r="F71" s="558"/>
      <c r="G71" s="558">
        <v>1</v>
      </c>
      <c r="H71" s="558">
        <v>1</v>
      </c>
      <c r="I71" s="558"/>
      <c r="J71" s="163"/>
      <c r="K71" s="163"/>
      <c r="L71" s="163"/>
      <c r="M71" s="163"/>
      <c r="N71" s="65">
        <f t="shared" ref="N71:N78" si="1">(SUM(J71:M71)/SUM(F71:I71))</f>
        <v>0</v>
      </c>
      <c r="O71" s="2321"/>
      <c r="P71" s="2289"/>
      <c r="Q71" s="2289"/>
      <c r="R71" s="2289"/>
      <c r="S71" s="2289"/>
      <c r="T71" s="2289"/>
      <c r="U71" s="2289"/>
      <c r="V71" s="2289"/>
      <c r="W71" s="2292"/>
    </row>
    <row r="72" spans="1:23" ht="51" customHeight="1" thickBot="1">
      <c r="A72" s="3270"/>
      <c r="B72" s="3273"/>
      <c r="C72" s="2215" t="s">
        <v>1430</v>
      </c>
      <c r="D72" s="2339" t="s">
        <v>1431</v>
      </c>
      <c r="E72" s="2307">
        <v>4</v>
      </c>
      <c r="F72" s="558">
        <v>1</v>
      </c>
      <c r="G72" s="558">
        <v>1</v>
      </c>
      <c r="H72" s="558">
        <v>1</v>
      </c>
      <c r="I72" s="558">
        <v>1</v>
      </c>
      <c r="J72" s="163"/>
      <c r="K72" s="163"/>
      <c r="L72" s="163"/>
      <c r="M72" s="163"/>
      <c r="N72" s="65">
        <f t="shared" si="1"/>
        <v>0</v>
      </c>
      <c r="O72" s="2321"/>
      <c r="P72" s="2289"/>
      <c r="Q72" s="2289"/>
      <c r="R72" s="2289"/>
      <c r="S72" s="2289"/>
      <c r="T72" s="2289"/>
      <c r="U72" s="2289"/>
      <c r="V72" s="2289"/>
      <c r="W72" s="2292"/>
    </row>
    <row r="73" spans="1:23" ht="48.45" customHeight="1" thickBot="1">
      <c r="A73" s="3270"/>
      <c r="B73" s="3273" t="s">
        <v>1432</v>
      </c>
      <c r="C73" s="2215" t="s">
        <v>1433</v>
      </c>
      <c r="D73" s="2215" t="s">
        <v>1434</v>
      </c>
      <c r="E73" s="2307">
        <v>4</v>
      </c>
      <c r="F73" s="558">
        <v>1</v>
      </c>
      <c r="G73" s="558">
        <v>1</v>
      </c>
      <c r="H73" s="558">
        <v>1</v>
      </c>
      <c r="I73" s="558">
        <v>1</v>
      </c>
      <c r="J73" s="163"/>
      <c r="K73" s="163"/>
      <c r="L73" s="163"/>
      <c r="M73" s="163"/>
      <c r="N73" s="65">
        <f t="shared" si="1"/>
        <v>0</v>
      </c>
      <c r="O73" s="2321"/>
      <c r="P73" s="2289"/>
      <c r="Q73" s="2289"/>
      <c r="R73" s="2289"/>
      <c r="S73" s="2289"/>
      <c r="T73" s="2289"/>
      <c r="U73" s="2289"/>
      <c r="V73" s="2289"/>
      <c r="W73" s="2292"/>
    </row>
    <row r="74" spans="1:23" ht="45.45" customHeight="1" thickBot="1">
      <c r="A74" s="3271"/>
      <c r="B74" s="3273"/>
      <c r="C74" s="2215" t="s">
        <v>1435</v>
      </c>
      <c r="D74" s="2215" t="s">
        <v>1436</v>
      </c>
      <c r="E74" s="2307">
        <v>3</v>
      </c>
      <c r="F74" s="558"/>
      <c r="G74" s="558">
        <v>1</v>
      </c>
      <c r="H74" s="558">
        <v>1</v>
      </c>
      <c r="I74" s="558">
        <v>1</v>
      </c>
      <c r="J74" s="163"/>
      <c r="K74" s="163"/>
      <c r="L74" s="163"/>
      <c r="M74" s="163"/>
      <c r="N74" s="65">
        <f t="shared" si="1"/>
        <v>0</v>
      </c>
      <c r="O74" s="2321"/>
      <c r="P74" s="2289"/>
      <c r="Q74" s="2289"/>
      <c r="R74" s="2289"/>
      <c r="S74" s="2289"/>
      <c r="T74" s="2289"/>
      <c r="U74" s="2289"/>
      <c r="V74" s="2289"/>
      <c r="W74" s="2292"/>
    </row>
    <row r="75" spans="1:23" s="158" customFormat="1" ht="15" customHeight="1" thickBot="1">
      <c r="A75" s="2324"/>
      <c r="B75" s="2326"/>
      <c r="C75" s="2325"/>
      <c r="D75" s="2325"/>
      <c r="E75" s="2327"/>
      <c r="F75" s="2328"/>
      <c r="G75" s="2328"/>
      <c r="H75" s="2328"/>
      <c r="I75" s="2328"/>
      <c r="J75" s="100"/>
      <c r="K75" s="100"/>
      <c r="L75" s="100"/>
      <c r="M75" s="100"/>
      <c r="N75" s="168"/>
      <c r="O75" s="2329"/>
      <c r="P75" s="2332"/>
      <c r="Q75" s="2332"/>
      <c r="R75" s="2332"/>
      <c r="S75" s="2330"/>
      <c r="T75" s="2336"/>
      <c r="U75" s="2338"/>
      <c r="V75" s="2336"/>
      <c r="W75" s="2332"/>
    </row>
    <row r="76" spans="1:23" ht="49.5" customHeight="1" thickBot="1">
      <c r="A76" s="3279" t="s">
        <v>1437</v>
      </c>
      <c r="B76" s="2340" t="s">
        <v>1438</v>
      </c>
      <c r="C76" s="2306" t="s">
        <v>1439</v>
      </c>
      <c r="D76" s="2306" t="s">
        <v>1440</v>
      </c>
      <c r="E76" s="2060">
        <v>4</v>
      </c>
      <c r="F76" s="558">
        <v>1</v>
      </c>
      <c r="G76" s="558">
        <v>1</v>
      </c>
      <c r="H76" s="558">
        <v>1</v>
      </c>
      <c r="I76" s="558">
        <v>1</v>
      </c>
      <c r="J76" s="163"/>
      <c r="K76" s="163"/>
      <c r="L76" s="163"/>
      <c r="M76" s="163"/>
      <c r="N76" s="65">
        <f t="shared" si="1"/>
        <v>0</v>
      </c>
      <c r="O76" s="2308"/>
      <c r="P76" s="2289"/>
      <c r="Q76" s="2289"/>
      <c r="R76" s="2289"/>
      <c r="S76" s="2289"/>
      <c r="T76" s="2289"/>
      <c r="U76" s="2289"/>
      <c r="V76" s="2289"/>
      <c r="W76" s="2292"/>
    </row>
    <row r="77" spans="1:23" ht="57" customHeight="1" thickBot="1">
      <c r="A77" s="3280"/>
      <c r="B77" s="2340" t="s">
        <v>1441</v>
      </c>
      <c r="C77" s="2341" t="s">
        <v>1442</v>
      </c>
      <c r="D77" s="2306" t="s">
        <v>1443</v>
      </c>
      <c r="E77" s="2060">
        <v>4</v>
      </c>
      <c r="F77" s="558">
        <v>1</v>
      </c>
      <c r="G77" s="558">
        <v>1</v>
      </c>
      <c r="H77" s="558">
        <v>1</v>
      </c>
      <c r="I77" s="558">
        <v>1</v>
      </c>
      <c r="J77" s="163"/>
      <c r="K77" s="163"/>
      <c r="L77" s="163"/>
      <c r="M77" s="163"/>
      <c r="N77" s="65">
        <f t="shared" si="1"/>
        <v>0</v>
      </c>
      <c r="O77" s="2308"/>
      <c r="P77" s="2289"/>
      <c r="Q77" s="2289"/>
      <c r="R77" s="2289"/>
      <c r="S77" s="2289"/>
      <c r="T77" s="2289"/>
      <c r="U77" s="2289"/>
      <c r="V77" s="2289"/>
      <c r="W77" s="2292"/>
    </row>
    <row r="78" spans="1:23" ht="57" customHeight="1" thickBot="1">
      <c r="A78" s="3281"/>
      <c r="B78" s="2340" t="s">
        <v>1444</v>
      </c>
      <c r="C78" s="2341" t="s">
        <v>1445</v>
      </c>
      <c r="D78" s="2306" t="s">
        <v>1446</v>
      </c>
      <c r="E78" s="2060">
        <v>4</v>
      </c>
      <c r="F78" s="558">
        <v>1</v>
      </c>
      <c r="G78" s="558">
        <v>1</v>
      </c>
      <c r="H78" s="558">
        <v>1</v>
      </c>
      <c r="I78" s="558">
        <v>1</v>
      </c>
      <c r="J78" s="163"/>
      <c r="K78" s="163"/>
      <c r="L78" s="163"/>
      <c r="M78" s="163"/>
      <c r="N78" s="65">
        <f t="shared" si="1"/>
        <v>0</v>
      </c>
      <c r="O78" s="2321"/>
      <c r="P78" s="2289"/>
      <c r="Q78" s="2289"/>
      <c r="R78" s="2289"/>
      <c r="S78" s="2289"/>
      <c r="T78" s="2289"/>
      <c r="U78" s="2289"/>
      <c r="V78" s="2289"/>
      <c r="W78" s="2292"/>
    </row>
    <row r="79" spans="1:23" s="161" customFormat="1" ht="15" customHeight="1" thickBot="1">
      <c r="A79" s="2342"/>
      <c r="B79" s="2343"/>
      <c r="C79" s="2344"/>
      <c r="D79" s="2345"/>
      <c r="E79" s="2346"/>
      <c r="F79" s="2347"/>
      <c r="G79" s="2347"/>
      <c r="H79" s="2347"/>
      <c r="I79" s="2347"/>
      <c r="J79" s="2348"/>
      <c r="K79" s="2348"/>
      <c r="L79" s="2348"/>
      <c r="M79" s="2348"/>
      <c r="N79" s="2349"/>
      <c r="O79" s="2350"/>
      <c r="P79" s="2351"/>
      <c r="Q79" s="2351"/>
      <c r="R79" s="2351"/>
      <c r="S79" s="2351"/>
      <c r="T79" s="2351"/>
      <c r="U79" s="2351"/>
      <c r="V79" s="2351"/>
      <c r="W79" s="2352"/>
    </row>
    <row r="80" spans="1:23" ht="16.2" thickBot="1">
      <c r="A80" s="2289"/>
      <c r="B80" s="2318"/>
      <c r="C80" s="2318"/>
      <c r="D80" s="2353" t="s">
        <v>3</v>
      </c>
      <c r="E80" s="2354"/>
      <c r="F80" s="2318"/>
      <c r="G80" s="2318"/>
      <c r="H80" s="2318"/>
      <c r="I80" s="2318"/>
      <c r="J80" s="2318"/>
      <c r="K80" s="2318"/>
      <c r="L80" s="2318"/>
      <c r="M80" s="2318"/>
      <c r="N80" s="2318"/>
      <c r="O80" s="2292"/>
      <c r="P80" s="2292"/>
      <c r="Q80" s="2292"/>
      <c r="R80" s="2292"/>
      <c r="S80" s="2292"/>
      <c r="T80" s="2292"/>
      <c r="U80" s="2292"/>
      <c r="V80" s="2292"/>
      <c r="W80" s="2292"/>
    </row>
    <row r="81" spans="1:23" ht="13.8" thickBot="1">
      <c r="A81" s="2292"/>
      <c r="B81" s="2322"/>
      <c r="C81" s="2292"/>
      <c r="D81" s="2292"/>
      <c r="E81" s="2355"/>
      <c r="F81" s="2292"/>
      <c r="G81" s="2292"/>
      <c r="H81" s="2292"/>
      <c r="I81" s="2292"/>
      <c r="J81" s="2292"/>
      <c r="K81" s="2292"/>
      <c r="L81" s="2292"/>
      <c r="M81" s="2292"/>
      <c r="N81" s="2292"/>
      <c r="O81" s="2292"/>
      <c r="P81" s="2292"/>
      <c r="Q81" s="2292"/>
      <c r="R81" s="2292"/>
      <c r="S81" s="2292"/>
      <c r="T81" s="2292"/>
      <c r="U81" s="2292"/>
      <c r="V81" s="2292"/>
      <c r="W81" s="2292"/>
    </row>
    <row r="82" spans="1:23" ht="13.8" thickBot="1">
      <c r="A82" s="2292"/>
      <c r="B82" s="2322"/>
      <c r="C82" s="2292"/>
      <c r="D82" s="2292"/>
      <c r="E82" s="2355"/>
      <c r="F82" s="2292"/>
      <c r="G82" s="2292"/>
      <c r="H82" s="2292"/>
      <c r="I82" s="2292"/>
      <c r="J82" s="2292"/>
      <c r="K82" s="2292"/>
      <c r="L82" s="2292"/>
      <c r="M82" s="2292"/>
      <c r="N82" s="2292"/>
      <c r="O82" s="2292"/>
      <c r="P82" s="2292"/>
      <c r="Q82" s="2292"/>
      <c r="R82" s="2292"/>
      <c r="S82" s="2292"/>
      <c r="T82" s="2292"/>
      <c r="U82" s="2292"/>
      <c r="V82" s="2292"/>
      <c r="W82" s="2292"/>
    </row>
    <row r="83" spans="1:23" ht="13.8" thickBot="1">
      <c r="A83" s="2292"/>
      <c r="B83" s="2322"/>
      <c r="C83" s="2292"/>
      <c r="D83" s="2292"/>
      <c r="E83" s="2355"/>
      <c r="F83" s="2292"/>
      <c r="G83" s="2292"/>
      <c r="H83" s="2292"/>
      <c r="I83" s="2292"/>
      <c r="J83" s="2292"/>
      <c r="K83" s="2292"/>
      <c r="L83" s="2292"/>
      <c r="M83" s="2292"/>
      <c r="N83" s="2292"/>
      <c r="O83" s="2292"/>
      <c r="P83" s="2292"/>
      <c r="Q83" s="2292"/>
      <c r="R83" s="2292"/>
      <c r="S83" s="2292"/>
      <c r="T83" s="2292"/>
      <c r="U83" s="2292"/>
      <c r="V83" s="2292"/>
      <c r="W83" s="2292"/>
    </row>
    <row r="84" spans="1:23" ht="13.8" thickBot="1">
      <c r="A84" s="2292"/>
      <c r="B84" s="2322"/>
      <c r="C84" s="2292"/>
      <c r="D84" s="2292"/>
      <c r="E84" s="2355"/>
      <c r="F84" s="2292"/>
      <c r="G84" s="2292"/>
      <c r="H84" s="2292"/>
      <c r="I84" s="2292"/>
      <c r="J84" s="2292"/>
      <c r="K84" s="2292"/>
      <c r="L84" s="2292"/>
      <c r="M84" s="2292"/>
      <c r="N84" s="2292"/>
      <c r="O84" s="2292"/>
      <c r="P84" s="2292"/>
      <c r="Q84" s="2292"/>
      <c r="R84" s="2292"/>
      <c r="S84" s="2292"/>
      <c r="T84" s="2292"/>
      <c r="U84" s="2292"/>
      <c r="V84" s="2292"/>
      <c r="W84" s="2292"/>
    </row>
    <row r="85" spans="1:23" ht="13.8" thickBot="1">
      <c r="A85" s="2292"/>
      <c r="B85" s="2322"/>
      <c r="C85" s="2292"/>
      <c r="D85" s="2292"/>
      <c r="E85" s="2355"/>
      <c r="F85" s="2292"/>
      <c r="G85" s="2292"/>
      <c r="H85" s="2292"/>
      <c r="I85" s="2292"/>
      <c r="J85" s="2292"/>
      <c r="K85" s="2292"/>
      <c r="L85" s="2292"/>
      <c r="M85" s="2292"/>
      <c r="N85" s="2292"/>
      <c r="O85" s="2292"/>
      <c r="P85" s="2292"/>
      <c r="Q85" s="2292"/>
      <c r="R85" s="2292"/>
      <c r="S85" s="2292"/>
      <c r="T85" s="2292"/>
      <c r="U85" s="2292"/>
      <c r="V85" s="2292"/>
      <c r="W85" s="2292"/>
    </row>
    <row r="86" spans="1:23" ht="13.8" thickBot="1">
      <c r="A86" s="2292"/>
      <c r="B86" s="2322"/>
      <c r="C86" s="2292"/>
      <c r="D86" s="2292"/>
      <c r="E86" s="2355"/>
      <c r="F86" s="2292"/>
      <c r="G86" s="2292"/>
      <c r="H86" s="2292"/>
      <c r="I86" s="2292"/>
      <c r="J86" s="2292"/>
      <c r="K86" s="2292"/>
      <c r="L86" s="2292"/>
      <c r="M86" s="2292"/>
      <c r="N86" s="2292"/>
      <c r="O86" s="2292"/>
      <c r="P86" s="2292"/>
      <c r="Q86" s="2292"/>
      <c r="R86" s="2292"/>
      <c r="S86" s="2292"/>
      <c r="T86" s="2292"/>
      <c r="U86" s="2292"/>
      <c r="V86" s="2292"/>
      <c r="W86" s="2292"/>
    </row>
    <row r="87" spans="1:23" ht="13.8" thickBot="1">
      <c r="A87" s="2292"/>
      <c r="B87" s="2322"/>
      <c r="C87" s="2292"/>
      <c r="D87" s="2292"/>
      <c r="E87" s="2355"/>
      <c r="F87" s="2292"/>
      <c r="G87" s="2292"/>
      <c r="H87" s="2292"/>
      <c r="I87" s="2292"/>
      <c r="J87" s="2292"/>
      <c r="K87" s="2292"/>
      <c r="L87" s="2292"/>
      <c r="M87" s="2292"/>
      <c r="N87" s="2292"/>
      <c r="O87" s="2292"/>
      <c r="P87" s="2292"/>
      <c r="Q87" s="2292"/>
      <c r="R87" s="2292"/>
      <c r="S87" s="2292"/>
      <c r="T87" s="2292"/>
      <c r="U87" s="2292"/>
      <c r="V87" s="2292"/>
      <c r="W87" s="2292"/>
    </row>
    <row r="88" spans="1:23" ht="13.8" thickBot="1">
      <c r="A88" s="2292"/>
      <c r="B88" s="2322"/>
      <c r="C88" s="2292"/>
      <c r="D88" s="2292"/>
      <c r="E88" s="2355"/>
      <c r="F88" s="2292"/>
      <c r="G88" s="2292"/>
      <c r="H88" s="2292"/>
      <c r="I88" s="2292"/>
      <c r="J88" s="2292"/>
      <c r="K88" s="2292"/>
      <c r="L88" s="2292"/>
      <c r="M88" s="2292"/>
      <c r="N88" s="2292"/>
      <c r="O88" s="2292"/>
      <c r="P88" s="2292"/>
      <c r="Q88" s="2292"/>
      <c r="R88" s="2292"/>
      <c r="S88" s="2292"/>
      <c r="T88" s="2292"/>
      <c r="U88" s="2292"/>
      <c r="V88" s="2292"/>
      <c r="W88" s="2292"/>
    </row>
    <row r="89" spans="1:23" ht="13.8" thickBot="1">
      <c r="A89" s="2292"/>
      <c r="B89" s="2322"/>
      <c r="C89" s="2292"/>
      <c r="D89" s="2292"/>
      <c r="E89" s="2355"/>
      <c r="F89" s="2292"/>
      <c r="G89" s="2292"/>
      <c r="H89" s="2292"/>
      <c r="I89" s="2292"/>
      <c r="J89" s="2292"/>
      <c r="K89" s="2292"/>
      <c r="L89" s="2292"/>
      <c r="M89" s="2292"/>
      <c r="N89" s="2292"/>
      <c r="O89" s="2292"/>
      <c r="P89" s="2292"/>
      <c r="Q89" s="2292"/>
      <c r="R89" s="2292"/>
      <c r="S89" s="2292"/>
      <c r="T89" s="2292"/>
      <c r="U89" s="2292"/>
      <c r="V89" s="2292"/>
      <c r="W89" s="2292"/>
    </row>
    <row r="90" spans="1:23" ht="13.8" thickBot="1">
      <c r="A90" s="2292"/>
      <c r="B90" s="2322"/>
      <c r="C90" s="2292"/>
      <c r="D90" s="2292"/>
      <c r="E90" s="2355"/>
      <c r="F90" s="2292"/>
      <c r="G90" s="2292"/>
      <c r="H90" s="2292"/>
      <c r="I90" s="2292"/>
      <c r="J90" s="2292"/>
      <c r="K90" s="2292"/>
      <c r="L90" s="2292"/>
      <c r="M90" s="2292"/>
      <c r="N90" s="2292"/>
      <c r="O90" s="2292"/>
      <c r="P90" s="2292"/>
      <c r="Q90" s="2292"/>
      <c r="R90" s="2292"/>
      <c r="S90" s="2292"/>
      <c r="T90" s="2292"/>
      <c r="U90" s="2292"/>
      <c r="V90" s="2292"/>
      <c r="W90" s="2292"/>
    </row>
    <row r="91" spans="1:23" ht="13.8" thickBot="1">
      <c r="A91" s="2292"/>
      <c r="B91" s="2322"/>
      <c r="C91" s="2292"/>
      <c r="D91" s="2292"/>
      <c r="E91" s="2355"/>
      <c r="F91" s="2292"/>
      <c r="G91" s="2292"/>
      <c r="H91" s="2292"/>
      <c r="I91" s="2292"/>
      <c r="J91" s="2292"/>
      <c r="K91" s="2292"/>
      <c r="L91" s="2292"/>
      <c r="M91" s="2292"/>
      <c r="N91" s="2292"/>
      <c r="O91" s="2292"/>
      <c r="P91" s="2292"/>
      <c r="Q91" s="2292"/>
      <c r="R91" s="2292"/>
      <c r="S91" s="2292"/>
      <c r="T91" s="2292"/>
      <c r="U91" s="2292"/>
      <c r="V91" s="2292"/>
      <c r="W91" s="2292"/>
    </row>
    <row r="92" spans="1:23" ht="13.8" thickBot="1">
      <c r="A92" s="2292"/>
      <c r="B92" s="2322"/>
      <c r="C92" s="2292"/>
      <c r="D92" s="2292"/>
      <c r="E92" s="2355"/>
      <c r="F92" s="2292"/>
      <c r="G92" s="2292"/>
      <c r="H92" s="2292"/>
      <c r="I92" s="2292"/>
      <c r="J92" s="2292"/>
      <c r="K92" s="2292"/>
      <c r="L92" s="2292"/>
      <c r="M92" s="2292"/>
      <c r="N92" s="2292"/>
      <c r="O92" s="2292"/>
      <c r="P92" s="2292"/>
      <c r="Q92" s="2292"/>
      <c r="R92" s="2292"/>
      <c r="S92" s="2292"/>
      <c r="T92" s="2292"/>
      <c r="U92" s="2292"/>
      <c r="V92" s="2292"/>
      <c r="W92" s="2292"/>
    </row>
    <row r="93" spans="1:23" ht="13.8" thickBot="1">
      <c r="A93" s="2292"/>
      <c r="B93" s="2322"/>
      <c r="C93" s="2292"/>
      <c r="D93" s="2292"/>
      <c r="E93" s="2355"/>
      <c r="F93" s="2292"/>
      <c r="G93" s="2292"/>
      <c r="H93" s="2292"/>
      <c r="I93" s="2292"/>
      <c r="J93" s="2292"/>
      <c r="K93" s="2292"/>
      <c r="L93" s="2292"/>
      <c r="M93" s="2292"/>
      <c r="N93" s="2292"/>
      <c r="O93" s="2292"/>
      <c r="P93" s="2292"/>
      <c r="Q93" s="2292"/>
      <c r="R93" s="2292"/>
      <c r="S93" s="2292"/>
      <c r="T93" s="2292"/>
      <c r="U93" s="2292"/>
      <c r="V93" s="2292"/>
      <c r="W93" s="2292"/>
    </row>
    <row r="94" spans="1:23" ht="13.8" thickBot="1">
      <c r="A94" s="2292"/>
      <c r="B94" s="2322"/>
      <c r="C94" s="2292"/>
      <c r="D94" s="2292"/>
      <c r="E94" s="2355"/>
      <c r="F94" s="2292"/>
      <c r="G94" s="2292"/>
      <c r="H94" s="2292"/>
      <c r="I94" s="2292"/>
      <c r="J94" s="2292"/>
      <c r="K94" s="2292"/>
      <c r="L94" s="2292"/>
      <c r="M94" s="2292"/>
      <c r="N94" s="2292"/>
      <c r="O94" s="2292"/>
      <c r="P94" s="2292"/>
      <c r="Q94" s="2292"/>
      <c r="R94" s="2292"/>
      <c r="S94" s="2292"/>
      <c r="T94" s="2292"/>
      <c r="U94" s="2292"/>
      <c r="V94" s="2292"/>
      <c r="W94" s="2292"/>
    </row>
    <row r="95" spans="1:23" ht="13.8" thickBot="1">
      <c r="A95" s="2292"/>
      <c r="B95" s="2322"/>
      <c r="C95" s="2292"/>
      <c r="D95" s="2292"/>
      <c r="E95" s="2355"/>
      <c r="F95" s="2292"/>
      <c r="G95" s="2292"/>
      <c r="H95" s="2292"/>
      <c r="I95" s="2292"/>
      <c r="J95" s="2292"/>
      <c r="K95" s="2292"/>
      <c r="L95" s="2292"/>
      <c r="M95" s="2292"/>
      <c r="N95" s="2292"/>
      <c r="O95" s="2292"/>
      <c r="P95" s="2292"/>
      <c r="Q95" s="2292"/>
      <c r="R95" s="2292"/>
      <c r="S95" s="2292"/>
      <c r="T95" s="2292"/>
      <c r="U95" s="2292"/>
      <c r="V95" s="2292"/>
      <c r="W95" s="2292"/>
    </row>
    <row r="96" spans="1:23" ht="13.8" thickBot="1">
      <c r="A96" s="2292"/>
      <c r="B96" s="2322"/>
      <c r="C96" s="2292"/>
      <c r="D96" s="2292"/>
      <c r="E96" s="2355"/>
      <c r="F96" s="2292"/>
      <c r="G96" s="2292"/>
      <c r="H96" s="2292"/>
      <c r="I96" s="2292"/>
      <c r="J96" s="2292"/>
      <c r="K96" s="2292"/>
      <c r="L96" s="2292"/>
      <c r="M96" s="2292"/>
      <c r="N96" s="2292"/>
      <c r="O96" s="2292"/>
      <c r="P96" s="2292"/>
      <c r="Q96" s="2292"/>
      <c r="R96" s="2292"/>
      <c r="S96" s="2292"/>
      <c r="T96" s="2292"/>
      <c r="U96" s="2292"/>
      <c r="V96" s="2292"/>
      <c r="W96" s="2292"/>
    </row>
    <row r="97" spans="1:23" ht="13.8" thickBot="1">
      <c r="A97" s="2292"/>
      <c r="B97" s="2322"/>
      <c r="C97" s="2292"/>
      <c r="D97" s="2292"/>
      <c r="E97" s="2355"/>
      <c r="F97" s="2292"/>
      <c r="G97" s="2292"/>
      <c r="H97" s="2292"/>
      <c r="I97" s="2292"/>
      <c r="J97" s="2292"/>
      <c r="K97" s="2292"/>
      <c r="L97" s="2292"/>
      <c r="M97" s="2292"/>
      <c r="N97" s="2292"/>
      <c r="O97" s="2292"/>
      <c r="P97" s="2292"/>
      <c r="Q97" s="2292"/>
      <c r="R97" s="2292"/>
      <c r="S97" s="2292"/>
      <c r="T97" s="2292"/>
      <c r="U97" s="2292"/>
      <c r="V97" s="2292"/>
      <c r="W97" s="2292"/>
    </row>
    <row r="98" spans="1:23" ht="13.8" thickBot="1">
      <c r="A98" s="2292"/>
      <c r="B98" s="2322"/>
      <c r="C98" s="2292"/>
      <c r="D98" s="2292"/>
      <c r="E98" s="2355"/>
      <c r="F98" s="2292"/>
      <c r="G98" s="2292"/>
      <c r="H98" s="2292"/>
      <c r="I98" s="2292"/>
      <c r="J98" s="2292"/>
      <c r="K98" s="2292"/>
      <c r="L98" s="2292"/>
      <c r="M98" s="2292"/>
      <c r="N98" s="2292"/>
      <c r="O98" s="2292"/>
      <c r="P98" s="2292"/>
      <c r="Q98" s="2292"/>
      <c r="R98" s="2292"/>
      <c r="S98" s="2292"/>
      <c r="T98" s="2292"/>
      <c r="U98" s="2292"/>
      <c r="V98" s="2292"/>
      <c r="W98" s="2292"/>
    </row>
    <row r="99" spans="1:23" ht="13.8" thickBot="1">
      <c r="A99" s="2292"/>
      <c r="B99" s="2322"/>
      <c r="C99" s="2292"/>
      <c r="D99" s="2292"/>
      <c r="E99" s="2355"/>
      <c r="F99" s="2292"/>
      <c r="G99" s="2292"/>
      <c r="H99" s="2292"/>
      <c r="I99" s="2292"/>
      <c r="J99" s="2292"/>
      <c r="K99" s="2292"/>
      <c r="L99" s="2292"/>
      <c r="M99" s="2292"/>
      <c r="N99" s="2292"/>
      <c r="O99" s="2292"/>
      <c r="P99" s="2292"/>
      <c r="Q99" s="2292"/>
      <c r="R99" s="2292"/>
      <c r="S99" s="2292"/>
      <c r="T99" s="2292"/>
      <c r="U99" s="2292"/>
      <c r="V99" s="2292"/>
      <c r="W99" s="2292"/>
    </row>
    <row r="100" spans="1:23" ht="13.8" thickBot="1">
      <c r="A100" s="2292"/>
      <c r="B100" s="2322"/>
      <c r="C100" s="2292"/>
      <c r="D100" s="2292"/>
      <c r="E100" s="2355"/>
      <c r="F100" s="2292"/>
      <c r="G100" s="2292"/>
      <c r="H100" s="2292"/>
      <c r="I100" s="2292"/>
      <c r="J100" s="2292"/>
      <c r="K100" s="2292"/>
      <c r="L100" s="2292"/>
      <c r="M100" s="2292"/>
      <c r="N100" s="2292"/>
      <c r="O100" s="2292"/>
      <c r="P100" s="2292"/>
      <c r="Q100" s="2292"/>
      <c r="R100" s="2292"/>
      <c r="S100" s="2292"/>
      <c r="T100" s="2292"/>
      <c r="U100" s="2292"/>
      <c r="V100" s="2292"/>
      <c r="W100" s="2292"/>
    </row>
    <row r="101" spans="1:23" ht="13.8" thickBot="1">
      <c r="A101" s="2292"/>
      <c r="B101" s="2322"/>
      <c r="C101" s="2292"/>
      <c r="D101" s="2292"/>
      <c r="E101" s="2355"/>
      <c r="F101" s="2292"/>
      <c r="G101" s="2292"/>
      <c r="H101" s="2292"/>
      <c r="I101" s="2292"/>
      <c r="J101" s="2292"/>
      <c r="K101" s="2292"/>
      <c r="L101" s="2292"/>
      <c r="M101" s="2292"/>
      <c r="N101" s="2292"/>
      <c r="O101" s="2292"/>
      <c r="P101" s="2292"/>
      <c r="Q101" s="2292"/>
      <c r="R101" s="2292"/>
      <c r="S101" s="2292"/>
      <c r="T101" s="2292"/>
      <c r="U101" s="2292"/>
      <c r="V101" s="2292"/>
      <c r="W101" s="2292"/>
    </row>
    <row r="102" spans="1:23" ht="13.8" thickBot="1">
      <c r="A102" s="2292"/>
      <c r="B102" s="2322"/>
      <c r="C102" s="2292"/>
      <c r="D102" s="2292"/>
      <c r="E102" s="2355"/>
      <c r="F102" s="2292"/>
      <c r="G102" s="2292"/>
      <c r="H102" s="2292"/>
      <c r="I102" s="2292"/>
      <c r="J102" s="2292"/>
      <c r="K102" s="2292"/>
      <c r="L102" s="2292"/>
      <c r="M102" s="2292"/>
      <c r="N102" s="2292"/>
      <c r="O102" s="2292"/>
      <c r="P102" s="2292"/>
      <c r="Q102" s="2292"/>
      <c r="R102" s="2292"/>
      <c r="S102" s="2292"/>
      <c r="T102" s="2292"/>
      <c r="U102" s="2292"/>
      <c r="V102" s="2292"/>
      <c r="W102" s="2292"/>
    </row>
    <row r="103" spans="1:23" ht="13.8" thickBot="1">
      <c r="A103" s="2292"/>
      <c r="B103" s="2322"/>
      <c r="C103" s="2292"/>
      <c r="D103" s="2292"/>
      <c r="E103" s="2355"/>
      <c r="F103" s="2292"/>
      <c r="G103" s="2292"/>
      <c r="H103" s="2292"/>
      <c r="I103" s="2292"/>
      <c r="J103" s="2292"/>
      <c r="K103" s="2292"/>
      <c r="L103" s="2292"/>
      <c r="M103" s="2292"/>
      <c r="N103" s="2292"/>
      <c r="O103" s="2292"/>
      <c r="P103" s="2292"/>
      <c r="Q103" s="2292"/>
      <c r="R103" s="2292"/>
      <c r="S103" s="2292"/>
      <c r="T103" s="2292"/>
      <c r="U103" s="2292"/>
      <c r="V103" s="2292"/>
      <c r="W103" s="2292"/>
    </row>
    <row r="104" spans="1:23" ht="13.8" thickBot="1">
      <c r="A104" s="2292"/>
      <c r="B104" s="2322"/>
      <c r="C104" s="2292"/>
      <c r="D104" s="2292"/>
      <c r="E104" s="2355"/>
      <c r="F104" s="2292"/>
      <c r="G104" s="2292"/>
      <c r="H104" s="2292"/>
      <c r="I104" s="2292"/>
      <c r="J104" s="2292"/>
      <c r="K104" s="2292"/>
      <c r="L104" s="2292"/>
      <c r="M104" s="2292"/>
      <c r="N104" s="2292"/>
      <c r="O104" s="2292"/>
      <c r="P104" s="2292"/>
      <c r="Q104" s="2292"/>
      <c r="R104" s="2292"/>
      <c r="S104" s="2292"/>
      <c r="T104" s="2292"/>
      <c r="U104" s="2292"/>
      <c r="V104" s="2292"/>
      <c r="W104" s="2292"/>
    </row>
    <row r="105" spans="1:23" ht="13.8" thickBot="1">
      <c r="A105" s="2292"/>
      <c r="B105" s="2322"/>
      <c r="C105" s="2292"/>
      <c r="D105" s="2292"/>
      <c r="E105" s="2355"/>
      <c r="F105" s="2292"/>
      <c r="G105" s="2292"/>
      <c r="H105" s="2292"/>
      <c r="I105" s="2292"/>
      <c r="J105" s="2292"/>
      <c r="K105" s="2292"/>
      <c r="L105" s="2292"/>
      <c r="M105" s="2292"/>
      <c r="N105" s="2292"/>
      <c r="O105" s="2292"/>
      <c r="P105" s="2292"/>
      <c r="Q105" s="2292"/>
      <c r="R105" s="2292"/>
      <c r="S105" s="2292"/>
      <c r="T105" s="2292"/>
      <c r="U105" s="2292"/>
      <c r="V105" s="2292"/>
      <c r="W105" s="2292"/>
    </row>
    <row r="106" spans="1:23" ht="13.8" thickBot="1">
      <c r="A106" s="2292"/>
      <c r="B106" s="2322"/>
      <c r="C106" s="2292"/>
      <c r="D106" s="2292"/>
      <c r="E106" s="2355"/>
      <c r="F106" s="2292"/>
      <c r="G106" s="2292"/>
      <c r="H106" s="2292"/>
      <c r="I106" s="2292"/>
      <c r="J106" s="2292"/>
      <c r="K106" s="2292"/>
      <c r="L106" s="2292"/>
      <c r="M106" s="2292"/>
      <c r="N106" s="2292"/>
      <c r="O106" s="2292"/>
      <c r="P106" s="2292"/>
      <c r="Q106" s="2292"/>
      <c r="R106" s="2292"/>
      <c r="S106" s="2292"/>
      <c r="T106" s="2292"/>
      <c r="U106" s="2292"/>
      <c r="V106" s="2292"/>
      <c r="W106" s="2292"/>
    </row>
    <row r="107" spans="1:23" ht="13.8" thickBot="1">
      <c r="A107" s="2292"/>
      <c r="B107" s="2322"/>
      <c r="C107" s="2292"/>
      <c r="D107" s="2292"/>
      <c r="E107" s="2355"/>
      <c r="F107" s="2292"/>
      <c r="G107" s="2292"/>
      <c r="H107" s="2292"/>
      <c r="I107" s="2292"/>
      <c r="J107" s="2292"/>
      <c r="K107" s="2292"/>
      <c r="L107" s="2292"/>
      <c r="M107" s="2292"/>
      <c r="N107" s="2292"/>
      <c r="O107" s="2292"/>
      <c r="P107" s="2292"/>
      <c r="Q107" s="2292"/>
      <c r="R107" s="2292"/>
      <c r="S107" s="2292"/>
      <c r="T107" s="2292"/>
      <c r="U107" s="2292"/>
      <c r="V107" s="2292"/>
      <c r="W107" s="2292"/>
    </row>
    <row r="108" spans="1:23" ht="13.8" thickBot="1">
      <c r="A108" s="2292"/>
      <c r="B108" s="2322"/>
      <c r="C108" s="2292"/>
      <c r="D108" s="2292"/>
      <c r="E108" s="2355"/>
      <c r="F108" s="2292"/>
      <c r="G108" s="2292"/>
      <c r="H108" s="2292"/>
      <c r="I108" s="2292"/>
      <c r="J108" s="2292"/>
      <c r="K108" s="2292"/>
      <c r="L108" s="2292"/>
      <c r="M108" s="2292"/>
      <c r="N108" s="2292"/>
      <c r="O108" s="2292"/>
      <c r="P108" s="2292"/>
      <c r="Q108" s="2292"/>
      <c r="R108" s="2292"/>
      <c r="S108" s="2292"/>
      <c r="T108" s="2292"/>
      <c r="U108" s="2292"/>
      <c r="V108" s="2292"/>
      <c r="W108" s="2292"/>
    </row>
    <row r="109" spans="1:23" ht="13.8" thickBot="1">
      <c r="A109" s="2292"/>
      <c r="B109" s="2322"/>
      <c r="C109" s="2292"/>
      <c r="D109" s="2292"/>
      <c r="E109" s="2355"/>
      <c r="F109" s="2292"/>
      <c r="G109" s="2292"/>
      <c r="H109" s="2292"/>
      <c r="I109" s="2292"/>
      <c r="J109" s="2292"/>
      <c r="K109" s="2292"/>
      <c r="L109" s="2292"/>
      <c r="M109" s="2292"/>
      <c r="N109" s="2292"/>
      <c r="O109" s="2292"/>
      <c r="P109" s="2292"/>
      <c r="Q109" s="2292"/>
      <c r="R109" s="2292"/>
      <c r="S109" s="2292"/>
      <c r="T109" s="2292"/>
      <c r="U109" s="2292"/>
      <c r="V109" s="2292"/>
      <c r="W109" s="2292"/>
    </row>
    <row r="110" spans="1:23" ht="13.8" thickBot="1">
      <c r="A110" s="2292"/>
      <c r="B110" s="2322"/>
      <c r="C110" s="2292"/>
      <c r="D110" s="2292"/>
      <c r="E110" s="2355"/>
      <c r="F110" s="2292"/>
      <c r="G110" s="2292"/>
      <c r="H110" s="2292"/>
      <c r="I110" s="2292"/>
      <c r="J110" s="2292"/>
      <c r="K110" s="2292"/>
      <c r="L110" s="2292"/>
      <c r="M110" s="2292"/>
      <c r="N110" s="2292"/>
      <c r="O110" s="2292"/>
      <c r="P110" s="2292"/>
      <c r="Q110" s="2292"/>
      <c r="R110" s="2292"/>
      <c r="S110" s="2292"/>
      <c r="T110" s="2292"/>
      <c r="U110" s="2292"/>
      <c r="V110" s="2292"/>
      <c r="W110" s="2292"/>
    </row>
    <row r="111" spans="1:23" ht="13.8" thickBot="1">
      <c r="A111" s="2292"/>
      <c r="B111" s="2322"/>
      <c r="C111" s="2292"/>
      <c r="D111" s="2292"/>
      <c r="E111" s="2355"/>
      <c r="F111" s="2292"/>
      <c r="G111" s="2292"/>
      <c r="H111" s="2292"/>
      <c r="I111" s="2292"/>
      <c r="J111" s="2292"/>
      <c r="K111" s="2292"/>
      <c r="L111" s="2292"/>
      <c r="M111" s="2292"/>
      <c r="N111" s="2292"/>
      <c r="O111" s="2292"/>
      <c r="P111" s="2292"/>
      <c r="Q111" s="2292"/>
      <c r="R111" s="2292"/>
      <c r="S111" s="2292"/>
      <c r="T111" s="2292"/>
      <c r="U111" s="2292"/>
      <c r="V111" s="2292"/>
      <c r="W111" s="2292"/>
    </row>
    <row r="112" spans="1:23" ht="13.8" thickBot="1">
      <c r="A112" s="2292"/>
      <c r="B112" s="2322"/>
      <c r="C112" s="2292"/>
      <c r="D112" s="2292"/>
      <c r="E112" s="2355"/>
      <c r="F112" s="2292"/>
      <c r="G112" s="2292"/>
      <c r="H112" s="2292"/>
      <c r="I112" s="2292"/>
      <c r="J112" s="2292"/>
      <c r="K112" s="2292"/>
      <c r="L112" s="2292"/>
      <c r="M112" s="2292"/>
      <c r="N112" s="2292"/>
      <c r="O112" s="2292"/>
      <c r="P112" s="2292"/>
      <c r="Q112" s="2292"/>
      <c r="R112" s="2292"/>
      <c r="S112" s="2292"/>
      <c r="T112" s="2292"/>
      <c r="U112" s="2292"/>
      <c r="V112" s="2292"/>
      <c r="W112" s="2292"/>
    </row>
    <row r="113" spans="1:23" ht="13.8" thickBot="1">
      <c r="A113" s="2292"/>
      <c r="B113" s="2322"/>
      <c r="C113" s="2292"/>
      <c r="D113" s="2292"/>
      <c r="E113" s="2355"/>
      <c r="F113" s="2292"/>
      <c r="G113" s="2292"/>
      <c r="H113" s="2292"/>
      <c r="I113" s="2292"/>
      <c r="J113" s="2292"/>
      <c r="K113" s="2292"/>
      <c r="L113" s="2292"/>
      <c r="M113" s="2292"/>
      <c r="N113" s="2292"/>
      <c r="O113" s="2292"/>
      <c r="P113" s="2292"/>
      <c r="Q113" s="2292"/>
      <c r="R113" s="2292"/>
      <c r="S113" s="2292"/>
      <c r="T113" s="2292"/>
      <c r="U113" s="2292"/>
      <c r="V113" s="2292"/>
      <c r="W113" s="2292"/>
    </row>
    <row r="114" spans="1:23" ht="13.8" thickBot="1">
      <c r="A114" s="2292"/>
      <c r="B114" s="2322"/>
      <c r="C114" s="2292"/>
      <c r="D114" s="2292"/>
      <c r="E114" s="2355"/>
      <c r="F114" s="2292"/>
      <c r="G114" s="2292"/>
      <c r="H114" s="2292"/>
      <c r="I114" s="2292"/>
      <c r="J114" s="2292"/>
      <c r="K114" s="2292"/>
      <c r="L114" s="2292"/>
      <c r="M114" s="2292"/>
      <c r="N114" s="2292"/>
      <c r="O114" s="2292"/>
      <c r="P114" s="2292"/>
      <c r="Q114" s="2292"/>
      <c r="R114" s="2292"/>
      <c r="S114" s="2292"/>
      <c r="T114" s="2292"/>
      <c r="U114" s="2292"/>
      <c r="V114" s="2292"/>
      <c r="W114" s="2292"/>
    </row>
    <row r="115" spans="1:23" ht="13.8" thickBot="1">
      <c r="A115" s="2292"/>
      <c r="B115" s="2322"/>
      <c r="C115" s="2292"/>
      <c r="D115" s="2292"/>
      <c r="E115" s="2355"/>
      <c r="F115" s="2292"/>
      <c r="G115" s="2292"/>
      <c r="H115" s="2292"/>
      <c r="I115" s="2292"/>
      <c r="J115" s="2292"/>
      <c r="K115" s="2292"/>
      <c r="L115" s="2292"/>
      <c r="M115" s="2292"/>
      <c r="N115" s="2292"/>
      <c r="O115" s="2292"/>
      <c r="P115" s="2292"/>
      <c r="Q115" s="2292"/>
      <c r="R115" s="2292"/>
      <c r="S115" s="2292"/>
      <c r="T115" s="2292"/>
      <c r="U115" s="2292"/>
      <c r="V115" s="2292"/>
      <c r="W115" s="2292"/>
    </row>
    <row r="116" spans="1:23" ht="13.8" thickBot="1">
      <c r="A116" s="2292"/>
      <c r="B116" s="2322"/>
      <c r="C116" s="2292"/>
      <c r="D116" s="2292"/>
      <c r="E116" s="2355"/>
      <c r="F116" s="2292"/>
      <c r="G116" s="2292"/>
      <c r="H116" s="2292"/>
      <c r="I116" s="2292"/>
      <c r="J116" s="2292"/>
      <c r="K116" s="2292"/>
      <c r="L116" s="2292"/>
      <c r="M116" s="2292"/>
      <c r="N116" s="2292"/>
      <c r="O116" s="2292"/>
      <c r="P116" s="2292"/>
      <c r="Q116" s="2292"/>
      <c r="R116" s="2292"/>
      <c r="S116" s="2292"/>
      <c r="T116" s="2292"/>
      <c r="U116" s="2292"/>
      <c r="V116" s="2292"/>
      <c r="W116" s="2292"/>
    </row>
    <row r="117" spans="1:23" ht="13.8" thickBot="1">
      <c r="A117" s="2292"/>
      <c r="B117" s="2322"/>
      <c r="C117" s="2292"/>
      <c r="D117" s="2292"/>
      <c r="E117" s="2355"/>
      <c r="F117" s="2292"/>
      <c r="G117" s="2292"/>
      <c r="H117" s="2292"/>
      <c r="I117" s="2292"/>
      <c r="J117" s="2292"/>
      <c r="K117" s="2292"/>
      <c r="L117" s="2292"/>
      <c r="M117" s="2292"/>
      <c r="N117" s="2292"/>
      <c r="O117" s="2292"/>
      <c r="P117" s="2292"/>
      <c r="Q117" s="2292"/>
      <c r="R117" s="2292"/>
      <c r="S117" s="2292"/>
      <c r="T117" s="2292"/>
      <c r="U117" s="2292"/>
      <c r="V117" s="2292"/>
      <c r="W117" s="2292"/>
    </row>
    <row r="118" spans="1:23" ht="13.8" thickBot="1">
      <c r="A118" s="2292"/>
      <c r="B118" s="2322"/>
      <c r="C118" s="2292"/>
      <c r="D118" s="2292"/>
      <c r="E118" s="2355"/>
      <c r="F118" s="2292"/>
      <c r="G118" s="2292"/>
      <c r="H118" s="2292"/>
      <c r="I118" s="2292"/>
      <c r="J118" s="2292"/>
      <c r="K118" s="2292"/>
      <c r="L118" s="2292"/>
      <c r="M118" s="2292"/>
      <c r="N118" s="2292"/>
      <c r="O118" s="2292"/>
      <c r="P118" s="2292"/>
      <c r="Q118" s="2292"/>
      <c r="R118" s="2292"/>
      <c r="S118" s="2292"/>
      <c r="T118" s="2292"/>
      <c r="U118" s="2292"/>
      <c r="V118" s="2292"/>
      <c r="W118" s="2292"/>
    </row>
    <row r="119" spans="1:23" ht="13.8" thickBot="1">
      <c r="A119" s="2292"/>
      <c r="B119" s="2322"/>
      <c r="C119" s="2292"/>
      <c r="D119" s="2292"/>
      <c r="E119" s="2355"/>
      <c r="F119" s="2292"/>
      <c r="G119" s="2292"/>
      <c r="H119" s="2292"/>
      <c r="I119" s="2292"/>
      <c r="J119" s="2292"/>
      <c r="K119" s="2292"/>
      <c r="L119" s="2292"/>
      <c r="M119" s="2292"/>
      <c r="N119" s="2292"/>
      <c r="O119" s="2292"/>
      <c r="P119" s="2292"/>
      <c r="Q119" s="2292"/>
      <c r="R119" s="2292"/>
      <c r="S119" s="2292"/>
      <c r="T119" s="2292"/>
      <c r="U119" s="2292"/>
      <c r="V119" s="2292"/>
      <c r="W119" s="2292"/>
    </row>
    <row r="120" spans="1:23" ht="13.8" thickBot="1">
      <c r="A120" s="2292"/>
      <c r="B120" s="2322"/>
      <c r="C120" s="2292"/>
      <c r="D120" s="2292"/>
      <c r="E120" s="2355"/>
      <c r="F120" s="2292"/>
      <c r="G120" s="2292"/>
      <c r="H120" s="2292"/>
      <c r="I120" s="2292"/>
      <c r="J120" s="2292"/>
      <c r="K120" s="2292"/>
      <c r="L120" s="2292"/>
      <c r="M120" s="2292"/>
      <c r="N120" s="2292"/>
      <c r="O120" s="2292"/>
      <c r="P120" s="2292"/>
      <c r="Q120" s="2292"/>
      <c r="R120" s="2292"/>
      <c r="S120" s="2292"/>
      <c r="T120" s="2292"/>
      <c r="U120" s="2292"/>
      <c r="V120" s="2292"/>
      <c r="W120" s="2292"/>
    </row>
    <row r="121" spans="1:23" ht="13.8" thickBot="1">
      <c r="A121" s="2292"/>
      <c r="B121" s="2322"/>
      <c r="C121" s="2292"/>
      <c r="D121" s="2292"/>
      <c r="E121" s="2355"/>
      <c r="F121" s="2292"/>
      <c r="G121" s="2292"/>
      <c r="H121" s="2292"/>
      <c r="I121" s="2292"/>
      <c r="J121" s="2292"/>
      <c r="K121" s="2292"/>
      <c r="L121" s="2292"/>
      <c r="M121" s="2292"/>
      <c r="N121" s="2292"/>
      <c r="O121" s="2292"/>
      <c r="P121" s="2292"/>
      <c r="Q121" s="2292"/>
      <c r="R121" s="2292"/>
      <c r="S121" s="2292"/>
      <c r="T121" s="2292"/>
      <c r="U121" s="2292"/>
      <c r="V121" s="2292"/>
      <c r="W121" s="2292"/>
    </row>
    <row r="122" spans="1:23" ht="13.8" thickBot="1">
      <c r="A122" s="2292"/>
      <c r="B122" s="2322"/>
      <c r="C122" s="2292"/>
      <c r="D122" s="2292"/>
      <c r="E122" s="2355"/>
      <c r="F122" s="2292"/>
      <c r="G122" s="2292"/>
      <c r="H122" s="2292"/>
      <c r="I122" s="2292"/>
      <c r="J122" s="2292"/>
      <c r="K122" s="2292"/>
      <c r="L122" s="2292"/>
      <c r="M122" s="2292"/>
      <c r="N122" s="2292"/>
      <c r="O122" s="2292"/>
      <c r="P122" s="2292"/>
      <c r="Q122" s="2292"/>
      <c r="R122" s="2292"/>
      <c r="S122" s="2292"/>
      <c r="T122" s="2292"/>
      <c r="U122" s="2292"/>
      <c r="V122" s="2292"/>
      <c r="W122" s="2292"/>
    </row>
    <row r="123" spans="1:23" ht="13.8" thickBot="1">
      <c r="A123" s="2292"/>
      <c r="B123" s="2322"/>
      <c r="C123" s="2292"/>
      <c r="D123" s="2292"/>
      <c r="E123" s="2355"/>
      <c r="F123" s="2292"/>
      <c r="G123" s="2292"/>
      <c r="H123" s="2292"/>
      <c r="I123" s="2292"/>
      <c r="J123" s="2292"/>
      <c r="K123" s="2292"/>
      <c r="L123" s="2292"/>
      <c r="M123" s="2292"/>
      <c r="N123" s="2292"/>
      <c r="O123" s="2292"/>
      <c r="P123" s="2292"/>
      <c r="Q123" s="2292"/>
      <c r="R123" s="2292"/>
      <c r="S123" s="2292"/>
      <c r="T123" s="2292"/>
      <c r="U123" s="2292"/>
      <c r="V123" s="2292"/>
      <c r="W123" s="2292"/>
    </row>
    <row r="124" spans="1:23" ht="13.8" thickBot="1">
      <c r="A124" s="2292"/>
      <c r="B124" s="2322"/>
      <c r="C124" s="2292"/>
      <c r="D124" s="2292"/>
      <c r="E124" s="2355"/>
      <c r="F124" s="2292"/>
      <c r="G124" s="2292"/>
      <c r="H124" s="2292"/>
      <c r="I124" s="2292"/>
      <c r="J124" s="2292"/>
      <c r="K124" s="2292"/>
      <c r="L124" s="2292"/>
      <c r="M124" s="2292"/>
      <c r="N124" s="2292"/>
      <c r="O124" s="2292"/>
      <c r="P124" s="2292"/>
      <c r="Q124" s="2292"/>
      <c r="R124" s="2292"/>
      <c r="S124" s="2292"/>
      <c r="T124" s="2292"/>
      <c r="U124" s="2292"/>
      <c r="V124" s="2292"/>
      <c r="W124" s="2292"/>
    </row>
    <row r="125" spans="1:23" ht="13.8" thickBot="1">
      <c r="A125" s="2292"/>
      <c r="B125" s="2322"/>
      <c r="C125" s="2292"/>
      <c r="D125" s="2292"/>
      <c r="E125" s="2355"/>
      <c r="F125" s="2292"/>
      <c r="G125" s="2292"/>
      <c r="H125" s="2292"/>
      <c r="I125" s="2292"/>
      <c r="J125" s="2292"/>
      <c r="K125" s="2292"/>
      <c r="L125" s="2292"/>
      <c r="M125" s="2292"/>
      <c r="N125" s="2292"/>
      <c r="O125" s="2292"/>
      <c r="P125" s="2292"/>
      <c r="Q125" s="2292"/>
      <c r="R125" s="2292"/>
      <c r="S125" s="2292"/>
      <c r="T125" s="2292"/>
      <c r="U125" s="2292"/>
      <c r="V125" s="2292"/>
      <c r="W125" s="2292"/>
    </row>
    <row r="126" spans="1:23" ht="13.8" thickBot="1">
      <c r="A126" s="2292"/>
      <c r="B126" s="2322"/>
      <c r="C126" s="2292"/>
      <c r="D126" s="2292"/>
      <c r="E126" s="2355"/>
      <c r="F126" s="2292"/>
      <c r="G126" s="2292"/>
      <c r="H126" s="2292"/>
      <c r="I126" s="2292"/>
      <c r="J126" s="2292"/>
      <c r="K126" s="2292"/>
      <c r="L126" s="2292"/>
      <c r="M126" s="2292"/>
      <c r="N126" s="2292"/>
      <c r="O126" s="2292"/>
      <c r="P126" s="2292"/>
      <c r="Q126" s="2292"/>
      <c r="R126" s="2292"/>
      <c r="S126" s="2292"/>
      <c r="T126" s="2292"/>
      <c r="U126" s="2292"/>
      <c r="V126" s="2292"/>
      <c r="W126" s="2292"/>
    </row>
    <row r="127" spans="1:23" ht="13.8" thickBot="1">
      <c r="A127" s="2292"/>
      <c r="B127" s="2322"/>
      <c r="C127" s="2292"/>
      <c r="D127" s="2292"/>
      <c r="E127" s="2355"/>
      <c r="F127" s="2292"/>
      <c r="G127" s="2292"/>
      <c r="H127" s="2292"/>
      <c r="I127" s="2292"/>
      <c r="J127" s="2292"/>
      <c r="K127" s="2292"/>
      <c r="L127" s="2292"/>
      <c r="M127" s="2292"/>
      <c r="N127" s="2292"/>
      <c r="O127" s="2292"/>
      <c r="P127" s="2292"/>
      <c r="Q127" s="2292"/>
      <c r="R127" s="2292"/>
      <c r="S127" s="2292"/>
      <c r="T127" s="2292"/>
      <c r="U127" s="2292"/>
      <c r="V127" s="2292"/>
      <c r="W127" s="2292"/>
    </row>
    <row r="128" spans="1:23" ht="13.8" thickBot="1">
      <c r="A128" s="2292"/>
      <c r="B128" s="2322"/>
      <c r="C128" s="2292"/>
      <c r="D128" s="2292"/>
      <c r="E128" s="2355"/>
      <c r="F128" s="2292"/>
      <c r="G128" s="2292"/>
      <c r="H128" s="2292"/>
      <c r="I128" s="2292"/>
      <c r="J128" s="2292"/>
      <c r="K128" s="2292"/>
      <c r="L128" s="2292"/>
      <c r="M128" s="2292"/>
      <c r="N128" s="2292"/>
      <c r="O128" s="2292"/>
      <c r="P128" s="2292"/>
      <c r="Q128" s="2292"/>
      <c r="R128" s="2292"/>
      <c r="S128" s="2292"/>
      <c r="T128" s="2292"/>
      <c r="U128" s="2292"/>
      <c r="V128" s="2292"/>
      <c r="W128" s="2292"/>
    </row>
    <row r="129" spans="1:23" ht="13.8" thickBot="1">
      <c r="A129" s="2292"/>
      <c r="B129" s="2322"/>
      <c r="C129" s="2292"/>
      <c r="D129" s="2292"/>
      <c r="E129" s="2355"/>
      <c r="F129" s="2292"/>
      <c r="G129" s="2292"/>
      <c r="H129" s="2292"/>
      <c r="I129" s="2292"/>
      <c r="J129" s="2292"/>
      <c r="K129" s="2292"/>
      <c r="L129" s="2292"/>
      <c r="M129" s="2292"/>
      <c r="N129" s="2292"/>
      <c r="O129" s="2292"/>
      <c r="P129" s="2292"/>
      <c r="Q129" s="2292"/>
      <c r="R129" s="2292"/>
      <c r="S129" s="2292"/>
      <c r="T129" s="2292"/>
      <c r="U129" s="2292"/>
      <c r="V129" s="2292"/>
      <c r="W129" s="2292"/>
    </row>
    <row r="130" spans="1:23" ht="13.8" thickBot="1">
      <c r="A130" s="2292"/>
      <c r="B130" s="2322"/>
      <c r="C130" s="2292"/>
      <c r="D130" s="2292"/>
      <c r="E130" s="2355"/>
      <c r="F130" s="2292"/>
      <c r="G130" s="2292"/>
      <c r="H130" s="2292"/>
      <c r="I130" s="2292"/>
      <c r="J130" s="2292"/>
      <c r="K130" s="2292"/>
      <c r="L130" s="2292"/>
      <c r="M130" s="2292"/>
      <c r="N130" s="2292"/>
      <c r="O130" s="2292"/>
      <c r="P130" s="2292"/>
      <c r="Q130" s="2292"/>
      <c r="R130" s="2292"/>
      <c r="S130" s="2292"/>
      <c r="T130" s="2292"/>
      <c r="U130" s="2292"/>
      <c r="V130" s="2292"/>
      <c r="W130" s="2292"/>
    </row>
    <row r="131" spans="1:23" ht="13.8" thickBot="1">
      <c r="A131" s="2292"/>
      <c r="B131" s="2322"/>
      <c r="C131" s="2292"/>
      <c r="D131" s="2292"/>
      <c r="E131" s="2355"/>
      <c r="F131" s="2292"/>
      <c r="G131" s="2292"/>
      <c r="H131" s="2292"/>
      <c r="I131" s="2292"/>
      <c r="J131" s="2292"/>
      <c r="K131" s="2292"/>
      <c r="L131" s="2292"/>
      <c r="M131" s="2292"/>
      <c r="N131" s="2292"/>
      <c r="O131" s="2292"/>
      <c r="P131" s="2292"/>
      <c r="Q131" s="2292"/>
      <c r="R131" s="2292"/>
      <c r="S131" s="2292"/>
      <c r="T131" s="2292"/>
      <c r="U131" s="2292"/>
      <c r="V131" s="2292"/>
      <c r="W131" s="2292"/>
    </row>
    <row r="132" spans="1:23" ht="13.8" thickBot="1">
      <c r="A132" s="2292"/>
      <c r="B132" s="2322"/>
      <c r="C132" s="2292"/>
      <c r="D132" s="2292"/>
      <c r="E132" s="2355"/>
      <c r="F132" s="2292"/>
      <c r="G132" s="2292"/>
      <c r="H132" s="2292"/>
      <c r="I132" s="2292"/>
      <c r="J132" s="2292"/>
      <c r="K132" s="2292"/>
      <c r="L132" s="2292"/>
      <c r="M132" s="2292"/>
      <c r="N132" s="2292"/>
      <c r="O132" s="2292"/>
      <c r="P132" s="2292"/>
      <c r="Q132" s="2292"/>
      <c r="R132" s="2292"/>
      <c r="S132" s="2292"/>
      <c r="T132" s="2292"/>
      <c r="U132" s="2292"/>
      <c r="V132" s="2292"/>
      <c r="W132" s="2292"/>
    </row>
    <row r="133" spans="1:23" ht="13.8" thickBot="1">
      <c r="A133" s="2292"/>
      <c r="B133" s="2322"/>
      <c r="C133" s="2292"/>
      <c r="D133" s="2292"/>
      <c r="E133" s="2355"/>
      <c r="F133" s="2292"/>
      <c r="G133" s="2292"/>
      <c r="H133" s="2292"/>
      <c r="I133" s="2292"/>
      <c r="J133" s="2292"/>
      <c r="K133" s="2292"/>
      <c r="L133" s="2292"/>
      <c r="M133" s="2292"/>
      <c r="N133" s="2292"/>
      <c r="O133" s="2292"/>
      <c r="P133" s="2292"/>
      <c r="Q133" s="2292"/>
      <c r="R133" s="2292"/>
      <c r="S133" s="2292"/>
      <c r="T133" s="2292"/>
      <c r="U133" s="2292"/>
      <c r="V133" s="2292"/>
      <c r="W133" s="2292"/>
    </row>
    <row r="134" spans="1:23" ht="13.8" thickBot="1">
      <c r="A134" s="2292"/>
      <c r="B134" s="2322"/>
      <c r="C134" s="2292"/>
      <c r="D134" s="2292"/>
      <c r="E134" s="2355"/>
      <c r="F134" s="2292"/>
      <c r="G134" s="2292"/>
      <c r="H134" s="2292"/>
      <c r="I134" s="2292"/>
      <c r="J134" s="2292"/>
      <c r="K134" s="2292"/>
      <c r="L134" s="2292"/>
      <c r="M134" s="2292"/>
      <c r="N134" s="2292"/>
      <c r="O134" s="2292"/>
      <c r="P134" s="2292"/>
      <c r="Q134" s="2292"/>
      <c r="R134" s="2292"/>
      <c r="S134" s="2292"/>
      <c r="T134" s="2292"/>
      <c r="U134" s="2292"/>
      <c r="V134" s="2292"/>
      <c r="W134" s="2292"/>
    </row>
    <row r="135" spans="1:23" ht="13.8" thickBot="1">
      <c r="A135" s="2292"/>
      <c r="B135" s="2322"/>
      <c r="C135" s="2292"/>
      <c r="D135" s="2292"/>
      <c r="E135" s="2355"/>
      <c r="F135" s="2292"/>
      <c r="G135" s="2292"/>
      <c r="H135" s="2292"/>
      <c r="I135" s="2292"/>
      <c r="J135" s="2292"/>
      <c r="K135" s="2292"/>
      <c r="L135" s="2292"/>
      <c r="M135" s="2292"/>
      <c r="N135" s="2292"/>
      <c r="O135" s="2292"/>
      <c r="P135" s="2292"/>
      <c r="Q135" s="2292"/>
      <c r="R135" s="2292"/>
      <c r="S135" s="2292"/>
      <c r="T135" s="2292"/>
      <c r="U135" s="2292"/>
      <c r="V135" s="2292"/>
      <c r="W135" s="2292"/>
    </row>
    <row r="136" spans="1:23" ht="13.8" thickBot="1">
      <c r="A136" s="2292"/>
      <c r="B136" s="2322"/>
      <c r="C136" s="2292"/>
      <c r="D136" s="2292"/>
      <c r="E136" s="2355"/>
      <c r="F136" s="2292"/>
      <c r="G136" s="2292"/>
      <c r="H136" s="2292"/>
      <c r="I136" s="2292"/>
      <c r="J136" s="2292"/>
      <c r="K136" s="2292"/>
      <c r="L136" s="2292"/>
      <c r="M136" s="2292"/>
      <c r="N136" s="2292"/>
      <c r="O136" s="2292"/>
      <c r="P136" s="2292"/>
      <c r="Q136" s="2292"/>
      <c r="R136" s="2292"/>
      <c r="S136" s="2292"/>
      <c r="T136" s="2292"/>
      <c r="U136" s="2292"/>
      <c r="V136" s="2292"/>
      <c r="W136" s="2292"/>
    </row>
    <row r="137" spans="1:23" ht="13.8" thickBot="1">
      <c r="A137" s="2292"/>
      <c r="B137" s="2322"/>
      <c r="C137" s="2292"/>
      <c r="D137" s="2292"/>
      <c r="E137" s="2355"/>
      <c r="F137" s="2292"/>
      <c r="G137" s="2292"/>
      <c r="H137" s="2292"/>
      <c r="I137" s="2292"/>
      <c r="J137" s="2292"/>
      <c r="K137" s="2292"/>
      <c r="L137" s="2292"/>
      <c r="M137" s="2292"/>
      <c r="N137" s="2292"/>
      <c r="O137" s="2292"/>
      <c r="P137" s="2292"/>
      <c r="Q137" s="2292"/>
      <c r="R137" s="2292"/>
      <c r="S137" s="2292"/>
      <c r="T137" s="2292"/>
      <c r="U137" s="2292"/>
      <c r="V137" s="2292"/>
      <c r="W137" s="2292"/>
    </row>
    <row r="138" spans="1:23" ht="13.8" thickBot="1">
      <c r="A138" s="2292"/>
      <c r="B138" s="2322"/>
      <c r="C138" s="2292"/>
      <c r="D138" s="2292"/>
      <c r="E138" s="2355"/>
      <c r="F138" s="2292"/>
      <c r="G138" s="2292"/>
      <c r="H138" s="2292"/>
      <c r="I138" s="2292"/>
      <c r="J138" s="2292"/>
      <c r="K138" s="2292"/>
      <c r="L138" s="2292"/>
      <c r="M138" s="2292"/>
      <c r="N138" s="2292"/>
      <c r="O138" s="2292"/>
      <c r="P138" s="2292"/>
      <c r="Q138" s="2292"/>
      <c r="R138" s="2292"/>
      <c r="S138" s="2292"/>
      <c r="T138" s="2292"/>
      <c r="U138" s="2292"/>
      <c r="V138" s="2292"/>
      <c r="W138" s="2292"/>
    </row>
    <row r="139" spans="1:23" ht="13.8" thickBot="1">
      <c r="A139" s="2292"/>
      <c r="B139" s="2322"/>
      <c r="C139" s="2292"/>
      <c r="D139" s="2292"/>
      <c r="E139" s="2355"/>
      <c r="F139" s="2292"/>
      <c r="G139" s="2292"/>
      <c r="H139" s="2292"/>
      <c r="I139" s="2292"/>
      <c r="J139" s="2292"/>
      <c r="K139" s="2292"/>
      <c r="L139" s="2292"/>
      <c r="M139" s="2292"/>
      <c r="N139" s="2292"/>
      <c r="O139" s="2292"/>
      <c r="P139" s="2292"/>
      <c r="Q139" s="2292"/>
      <c r="R139" s="2292"/>
      <c r="S139" s="2292"/>
      <c r="T139" s="2292"/>
      <c r="U139" s="2292"/>
      <c r="V139" s="2292"/>
      <c r="W139" s="2292"/>
    </row>
    <row r="140" spans="1:23" ht="13.8" thickBot="1">
      <c r="A140" s="2292"/>
      <c r="B140" s="2322"/>
      <c r="C140" s="2292"/>
      <c r="D140" s="2292"/>
      <c r="E140" s="2355"/>
      <c r="F140" s="2292"/>
      <c r="G140" s="2292"/>
      <c r="H140" s="2292"/>
      <c r="I140" s="2292"/>
      <c r="J140" s="2292"/>
      <c r="K140" s="2292"/>
      <c r="L140" s="2292"/>
      <c r="M140" s="2292"/>
      <c r="N140" s="2292"/>
      <c r="O140" s="2292"/>
      <c r="P140" s="2292"/>
      <c r="Q140" s="2292"/>
      <c r="R140" s="2292"/>
      <c r="S140" s="2292"/>
      <c r="T140" s="2292"/>
      <c r="U140" s="2292"/>
      <c r="V140" s="2292"/>
      <c r="W140" s="2292"/>
    </row>
    <row r="141" spans="1:23" ht="13.8" thickBot="1">
      <c r="A141" s="2292"/>
      <c r="B141" s="2322"/>
      <c r="C141" s="2292"/>
      <c r="D141" s="2292"/>
      <c r="E141" s="2355"/>
      <c r="F141" s="2292"/>
      <c r="G141" s="2292"/>
      <c r="H141" s="2292"/>
      <c r="I141" s="2292"/>
      <c r="J141" s="2292"/>
      <c r="K141" s="2292"/>
      <c r="L141" s="2292"/>
      <c r="M141" s="2292"/>
      <c r="N141" s="2292"/>
      <c r="O141" s="2292"/>
      <c r="P141" s="2292"/>
      <c r="Q141" s="2292"/>
      <c r="R141" s="2292"/>
      <c r="S141" s="2292"/>
      <c r="T141" s="2292"/>
      <c r="U141" s="2292"/>
      <c r="V141" s="2292"/>
      <c r="W141" s="2292"/>
    </row>
    <row r="142" spans="1:23" ht="13.8" thickBot="1">
      <c r="A142" s="2292"/>
      <c r="B142" s="2322"/>
      <c r="C142" s="2292"/>
      <c r="D142" s="2292"/>
      <c r="E142" s="2355"/>
      <c r="F142" s="2292"/>
      <c r="G142" s="2292"/>
      <c r="H142" s="2292"/>
      <c r="I142" s="2292"/>
      <c r="J142" s="2292"/>
      <c r="K142" s="2292"/>
      <c r="L142" s="2292"/>
      <c r="M142" s="2292"/>
      <c r="N142" s="2292"/>
      <c r="O142" s="2292"/>
      <c r="P142" s="2292"/>
      <c r="Q142" s="2292"/>
      <c r="R142" s="2292"/>
      <c r="S142" s="2292"/>
      <c r="T142" s="2292"/>
      <c r="U142" s="2292"/>
      <c r="V142" s="2292"/>
      <c r="W142" s="2292"/>
    </row>
    <row r="143" spans="1:23" ht="13.8" thickBot="1">
      <c r="A143" s="2292"/>
      <c r="B143" s="2322"/>
      <c r="C143" s="2292"/>
      <c r="D143" s="2292"/>
      <c r="E143" s="2355"/>
      <c r="F143" s="2292"/>
      <c r="G143" s="2292"/>
      <c r="H143" s="2292"/>
      <c r="I143" s="2292"/>
      <c r="J143" s="2292"/>
      <c r="K143" s="2292"/>
      <c r="L143" s="2292"/>
      <c r="M143" s="2292"/>
      <c r="N143" s="2292"/>
      <c r="O143" s="2292"/>
      <c r="P143" s="2292"/>
      <c r="Q143" s="2292"/>
      <c r="R143" s="2292"/>
      <c r="S143" s="2292"/>
      <c r="T143" s="2292"/>
      <c r="U143" s="2292"/>
      <c r="V143" s="2292"/>
      <c r="W143" s="2292"/>
    </row>
    <row r="144" spans="1:23" ht="13.8" thickBot="1">
      <c r="A144" s="2292"/>
      <c r="B144" s="2322"/>
      <c r="C144" s="2292"/>
      <c r="D144" s="2292"/>
      <c r="E144" s="2355"/>
      <c r="F144" s="2292"/>
      <c r="G144" s="2292"/>
      <c r="H144" s="2292"/>
      <c r="I144" s="2292"/>
      <c r="J144" s="2292"/>
      <c r="K144" s="2292"/>
      <c r="L144" s="2292"/>
      <c r="M144" s="2292"/>
      <c r="N144" s="2292"/>
      <c r="O144" s="2292"/>
      <c r="P144" s="2292"/>
      <c r="Q144" s="2292"/>
      <c r="R144" s="2292"/>
      <c r="S144" s="2292"/>
      <c r="T144" s="2292"/>
      <c r="U144" s="2292"/>
      <c r="V144" s="2292"/>
      <c r="W144" s="2292"/>
    </row>
    <row r="145" spans="1:23" ht="13.8" thickBot="1">
      <c r="A145" s="2292"/>
      <c r="B145" s="2322"/>
      <c r="C145" s="2292"/>
      <c r="D145" s="2292"/>
      <c r="E145" s="2355"/>
      <c r="F145" s="2292"/>
      <c r="G145" s="2292"/>
      <c r="H145" s="2292"/>
      <c r="I145" s="2292"/>
      <c r="J145" s="2292"/>
      <c r="K145" s="2292"/>
      <c r="L145" s="2292"/>
      <c r="M145" s="2292"/>
      <c r="N145" s="2292"/>
      <c r="O145" s="2292"/>
      <c r="P145" s="2292"/>
      <c r="Q145" s="2292"/>
      <c r="R145" s="2292"/>
      <c r="S145" s="2292"/>
      <c r="T145" s="2292"/>
      <c r="U145" s="2292"/>
      <c r="V145" s="2292"/>
      <c r="W145" s="2292"/>
    </row>
    <row r="146" spans="1:23" ht="13.8" thickBot="1">
      <c r="A146" s="2292"/>
      <c r="B146" s="2322"/>
      <c r="C146" s="2292"/>
      <c r="D146" s="2292"/>
      <c r="E146" s="2355"/>
      <c r="F146" s="2292"/>
      <c r="G146" s="2292"/>
      <c r="H146" s="2292"/>
      <c r="I146" s="2292"/>
      <c r="J146" s="2292"/>
      <c r="K146" s="2292"/>
      <c r="L146" s="2292"/>
      <c r="M146" s="2292"/>
      <c r="N146" s="2292"/>
      <c r="O146" s="2292"/>
      <c r="P146" s="2292"/>
      <c r="Q146" s="2292"/>
      <c r="R146" s="2292"/>
      <c r="S146" s="2292"/>
      <c r="T146" s="2292"/>
      <c r="U146" s="2292"/>
      <c r="V146" s="2292"/>
      <c r="W146" s="2292"/>
    </row>
    <row r="147" spans="1:23" ht="13.8" thickBot="1">
      <c r="A147" s="2292"/>
      <c r="B147" s="2322"/>
      <c r="C147" s="2292"/>
      <c r="D147" s="2292"/>
      <c r="E147" s="2355"/>
      <c r="F147" s="2292"/>
      <c r="G147" s="2292"/>
      <c r="H147" s="2292"/>
      <c r="I147" s="2292"/>
      <c r="J147" s="2292"/>
      <c r="K147" s="2292"/>
      <c r="L147" s="2292"/>
      <c r="M147" s="2292"/>
      <c r="N147" s="2292"/>
      <c r="O147" s="2292"/>
      <c r="P147" s="2292"/>
      <c r="Q147" s="2292"/>
      <c r="R147" s="2292"/>
      <c r="S147" s="2292"/>
      <c r="T147" s="2292"/>
      <c r="U147" s="2292"/>
      <c r="V147" s="2292"/>
      <c r="W147" s="2292"/>
    </row>
    <row r="148" spans="1:23" ht="13.8" thickBot="1">
      <c r="A148" s="2292"/>
      <c r="B148" s="2322"/>
      <c r="C148" s="2292"/>
      <c r="D148" s="2292"/>
      <c r="E148" s="2355"/>
      <c r="F148" s="2292"/>
      <c r="G148" s="2292"/>
      <c r="H148" s="2292"/>
      <c r="I148" s="2292"/>
      <c r="J148" s="2292"/>
      <c r="K148" s="2292"/>
      <c r="L148" s="2292"/>
      <c r="M148" s="2292"/>
      <c r="N148" s="2292"/>
      <c r="O148" s="2292"/>
      <c r="P148" s="2292"/>
      <c r="Q148" s="2292"/>
      <c r="R148" s="2292"/>
      <c r="S148" s="2292"/>
      <c r="T148" s="2292"/>
      <c r="U148" s="2292"/>
      <c r="V148" s="2292"/>
      <c r="W148" s="2292"/>
    </row>
    <row r="149" spans="1:23" ht="13.8" thickBot="1">
      <c r="A149" s="2292"/>
      <c r="B149" s="2322"/>
      <c r="C149" s="2292"/>
      <c r="D149" s="2292"/>
      <c r="E149" s="2355"/>
      <c r="F149" s="2292"/>
      <c r="G149" s="2292"/>
      <c r="H149" s="2292"/>
      <c r="I149" s="2292"/>
      <c r="J149" s="2292"/>
      <c r="K149" s="2292"/>
      <c r="L149" s="2292"/>
      <c r="M149" s="2292"/>
      <c r="N149" s="2292"/>
      <c r="O149" s="2292"/>
      <c r="P149" s="2292"/>
      <c r="Q149" s="2292"/>
      <c r="R149" s="2292"/>
      <c r="S149" s="2292"/>
      <c r="T149" s="2292"/>
      <c r="U149" s="2292"/>
      <c r="V149" s="2292"/>
      <c r="W149" s="2292"/>
    </row>
    <row r="150" spans="1:23" ht="13.8" thickBot="1">
      <c r="A150" s="2292"/>
      <c r="B150" s="2322"/>
      <c r="C150" s="2292"/>
      <c r="D150" s="2292"/>
      <c r="E150" s="2355"/>
      <c r="F150" s="2292"/>
      <c r="G150" s="2292"/>
      <c r="H150" s="2292"/>
      <c r="I150" s="2292"/>
      <c r="J150" s="2292"/>
      <c r="K150" s="2292"/>
      <c r="L150" s="2292"/>
      <c r="M150" s="2292"/>
      <c r="N150" s="2292"/>
      <c r="O150" s="2292"/>
      <c r="P150" s="2292"/>
      <c r="Q150" s="2292"/>
      <c r="R150" s="2292"/>
      <c r="S150" s="2292"/>
      <c r="T150" s="2292"/>
      <c r="U150" s="2292"/>
      <c r="V150" s="2292"/>
      <c r="W150" s="2292"/>
    </row>
    <row r="151" spans="1:23" ht="13.8" thickBot="1">
      <c r="A151" s="2292"/>
      <c r="B151" s="2322"/>
      <c r="C151" s="2292"/>
      <c r="D151" s="2292"/>
      <c r="E151" s="2355"/>
      <c r="F151" s="2292"/>
      <c r="G151" s="2292"/>
      <c r="H151" s="2292"/>
      <c r="I151" s="2292"/>
      <c r="J151" s="2292"/>
      <c r="K151" s="2292"/>
      <c r="L151" s="2292"/>
      <c r="M151" s="2292"/>
      <c r="N151" s="2292"/>
      <c r="O151" s="2292"/>
      <c r="P151" s="2292"/>
      <c r="Q151" s="2292"/>
      <c r="R151" s="2292"/>
      <c r="S151" s="2292"/>
      <c r="T151" s="2292"/>
      <c r="U151" s="2292"/>
      <c r="V151" s="2292"/>
      <c r="W151" s="2292"/>
    </row>
    <row r="152" spans="1:23" ht="13.8" thickBot="1">
      <c r="A152" s="2292"/>
      <c r="B152" s="2322"/>
      <c r="C152" s="2292"/>
      <c r="D152" s="2292"/>
      <c r="E152" s="2355"/>
      <c r="F152" s="2292"/>
      <c r="G152" s="2292"/>
      <c r="H152" s="2292"/>
      <c r="I152" s="2292"/>
      <c r="J152" s="2292"/>
      <c r="K152" s="2292"/>
      <c r="L152" s="2292"/>
      <c r="M152" s="2292"/>
      <c r="N152" s="2292"/>
      <c r="O152" s="2292"/>
      <c r="P152" s="2292"/>
      <c r="Q152" s="2292"/>
      <c r="R152" s="2292"/>
      <c r="S152" s="2292"/>
      <c r="T152" s="2292"/>
      <c r="U152" s="2292"/>
      <c r="V152" s="2292"/>
      <c r="W152" s="2292"/>
    </row>
    <row r="153" spans="1:23" ht="13.8" thickBot="1">
      <c r="A153" s="2292"/>
      <c r="B153" s="2322"/>
      <c r="C153" s="2292"/>
      <c r="D153" s="2292"/>
      <c r="E153" s="2355"/>
      <c r="F153" s="2292"/>
      <c r="G153" s="2292"/>
      <c r="H153" s="2292"/>
      <c r="I153" s="2292"/>
      <c r="J153" s="2292"/>
      <c r="K153" s="2292"/>
      <c r="L153" s="2292"/>
      <c r="M153" s="2292"/>
      <c r="N153" s="2292"/>
      <c r="O153" s="2292"/>
      <c r="P153" s="2292"/>
      <c r="Q153" s="2292"/>
      <c r="R153" s="2292"/>
      <c r="S153" s="2292"/>
      <c r="T153" s="2292"/>
      <c r="U153" s="2292"/>
      <c r="V153" s="2292"/>
      <c r="W153" s="2292"/>
    </row>
    <row r="154" spans="1:23" ht="13.8" thickBot="1">
      <c r="A154" s="2292"/>
      <c r="B154" s="2322"/>
      <c r="C154" s="2292"/>
      <c r="D154" s="2292"/>
      <c r="E154" s="2355"/>
      <c r="F154" s="2292"/>
      <c r="G154" s="2292"/>
      <c r="H154" s="2292"/>
      <c r="I154" s="2292"/>
      <c r="J154" s="2292"/>
      <c r="K154" s="2292"/>
      <c r="L154" s="2292"/>
      <c r="M154" s="2292"/>
      <c r="N154" s="2292"/>
      <c r="O154" s="2292"/>
      <c r="P154" s="2292"/>
      <c r="Q154" s="2292"/>
      <c r="R154" s="2292"/>
      <c r="S154" s="2292"/>
      <c r="T154" s="2292"/>
      <c r="U154" s="2292"/>
      <c r="V154" s="2292"/>
      <c r="W154" s="2292"/>
    </row>
    <row r="155" spans="1:23" ht="13.8" thickBot="1">
      <c r="A155" s="2292"/>
      <c r="B155" s="2322"/>
      <c r="C155" s="2292"/>
      <c r="D155" s="2292"/>
      <c r="E155" s="2355"/>
      <c r="F155" s="2292"/>
      <c r="G155" s="2292"/>
      <c r="H155" s="2292"/>
      <c r="I155" s="2292"/>
      <c r="J155" s="2292"/>
      <c r="K155" s="2292"/>
      <c r="L155" s="2292"/>
      <c r="M155" s="2292"/>
      <c r="N155" s="2292"/>
      <c r="O155" s="2292"/>
      <c r="P155" s="2292"/>
      <c r="Q155" s="2292"/>
      <c r="R155" s="2292"/>
      <c r="S155" s="2292"/>
      <c r="T155" s="2292"/>
      <c r="U155" s="2292"/>
      <c r="V155" s="2292"/>
      <c r="W155" s="2292"/>
    </row>
    <row r="156" spans="1:23" ht="13.8" thickBot="1">
      <c r="A156" s="2292"/>
      <c r="B156" s="2322"/>
      <c r="C156" s="2292"/>
      <c r="D156" s="2292"/>
      <c r="E156" s="2355"/>
      <c r="F156" s="2292"/>
      <c r="G156" s="2292"/>
      <c r="H156" s="2292"/>
      <c r="I156" s="2292"/>
      <c r="J156" s="2292"/>
      <c r="K156" s="2292"/>
      <c r="L156" s="2292"/>
      <c r="M156" s="2292"/>
      <c r="N156" s="2292"/>
      <c r="O156" s="2292"/>
      <c r="P156" s="2292"/>
      <c r="Q156" s="2292"/>
      <c r="R156" s="2292"/>
      <c r="S156" s="2292"/>
      <c r="T156" s="2292"/>
      <c r="U156" s="2292"/>
      <c r="V156" s="2292"/>
      <c r="W156" s="2292"/>
    </row>
    <row r="157" spans="1:23" ht="13.8" thickBot="1">
      <c r="A157" s="2292"/>
      <c r="B157" s="2322"/>
      <c r="C157" s="2292"/>
      <c r="D157" s="2292"/>
      <c r="E157" s="2355"/>
      <c r="F157" s="2292"/>
      <c r="G157" s="2292"/>
      <c r="H157" s="2292"/>
      <c r="I157" s="2292"/>
      <c r="J157" s="2292"/>
      <c r="K157" s="2292"/>
      <c r="L157" s="2292"/>
      <c r="M157" s="2292"/>
      <c r="N157" s="2292"/>
      <c r="O157" s="2292"/>
      <c r="P157" s="2292"/>
      <c r="Q157" s="2292"/>
      <c r="R157" s="2292"/>
      <c r="S157" s="2292"/>
      <c r="T157" s="2292"/>
      <c r="U157" s="2292"/>
      <c r="V157" s="2292"/>
      <c r="W157" s="2292"/>
    </row>
    <row r="158" spans="1:23" ht="13.8" thickBot="1">
      <c r="A158" s="2292"/>
      <c r="B158" s="2322"/>
      <c r="C158" s="2292"/>
      <c r="D158" s="2292"/>
      <c r="E158" s="2355"/>
      <c r="F158" s="2292"/>
      <c r="G158" s="2292"/>
      <c r="H158" s="2292"/>
      <c r="I158" s="2292"/>
      <c r="J158" s="2292"/>
      <c r="K158" s="2292"/>
      <c r="L158" s="2292"/>
      <c r="M158" s="2292"/>
      <c r="N158" s="2292"/>
      <c r="O158" s="2292"/>
      <c r="P158" s="2292"/>
      <c r="Q158" s="2292"/>
      <c r="R158" s="2292"/>
      <c r="S158" s="2292"/>
      <c r="T158" s="2292"/>
      <c r="U158" s="2292"/>
      <c r="V158" s="2292"/>
      <c r="W158" s="2292"/>
    </row>
    <row r="159" spans="1:23" ht="13.8" thickBot="1">
      <c r="A159" s="2292"/>
      <c r="B159" s="2322"/>
      <c r="C159" s="2292"/>
      <c r="D159" s="2292"/>
      <c r="E159" s="2355"/>
      <c r="F159" s="2292"/>
      <c r="G159" s="2292"/>
      <c r="H159" s="2292"/>
      <c r="I159" s="2292"/>
      <c r="J159" s="2292"/>
      <c r="K159" s="2292"/>
      <c r="L159" s="2292"/>
      <c r="M159" s="2292"/>
      <c r="N159" s="2292"/>
      <c r="O159" s="2292"/>
      <c r="P159" s="2292"/>
      <c r="Q159" s="2292"/>
      <c r="R159" s="2292"/>
      <c r="S159" s="2292"/>
      <c r="T159" s="2292"/>
      <c r="U159" s="2292"/>
      <c r="V159" s="2292"/>
      <c r="W159" s="2292"/>
    </row>
    <row r="160" spans="1:23" ht="13.8" thickBot="1">
      <c r="A160" s="2292"/>
      <c r="B160" s="2322"/>
      <c r="C160" s="2292"/>
      <c r="D160" s="2292"/>
      <c r="E160" s="2355"/>
      <c r="F160" s="2292"/>
      <c r="G160" s="2292"/>
      <c r="H160" s="2292"/>
      <c r="I160" s="2292"/>
      <c r="J160" s="2292"/>
      <c r="K160" s="2292"/>
      <c r="L160" s="2292"/>
      <c r="M160" s="2292"/>
      <c r="N160" s="2292"/>
      <c r="O160" s="2292"/>
      <c r="P160" s="2292"/>
      <c r="Q160" s="2292"/>
      <c r="R160" s="2292"/>
      <c r="S160" s="2292"/>
      <c r="T160" s="2292"/>
      <c r="U160" s="2292"/>
      <c r="V160" s="2292"/>
      <c r="W160" s="2292"/>
    </row>
    <row r="161" spans="1:23" ht="13.8" thickBot="1">
      <c r="A161" s="2292"/>
      <c r="B161" s="2322"/>
      <c r="C161" s="2292"/>
      <c r="D161" s="2292"/>
      <c r="E161" s="2355"/>
      <c r="F161" s="2292"/>
      <c r="G161" s="2292"/>
      <c r="H161" s="2292"/>
      <c r="I161" s="2292"/>
      <c r="J161" s="2292"/>
      <c r="K161" s="2292"/>
      <c r="L161" s="2292"/>
      <c r="M161" s="2292"/>
      <c r="N161" s="2292"/>
      <c r="O161" s="2292"/>
      <c r="P161" s="2292"/>
      <c r="Q161" s="2292"/>
      <c r="R161" s="2292"/>
      <c r="S161" s="2292"/>
      <c r="T161" s="2292"/>
      <c r="U161" s="2292"/>
      <c r="V161" s="2292"/>
      <c r="W161" s="2292"/>
    </row>
    <row r="162" spans="1:23" ht="13.8" thickBot="1">
      <c r="A162" s="2292"/>
      <c r="B162" s="2322"/>
      <c r="C162" s="2292"/>
      <c r="D162" s="2292"/>
      <c r="E162" s="2355"/>
      <c r="F162" s="2292"/>
      <c r="G162" s="2292"/>
      <c r="H162" s="2292"/>
      <c r="I162" s="2292"/>
      <c r="J162" s="2292"/>
      <c r="K162" s="2292"/>
      <c r="L162" s="2292"/>
      <c r="M162" s="2292"/>
      <c r="N162" s="2292"/>
      <c r="O162" s="2292"/>
      <c r="P162" s="2292"/>
      <c r="Q162" s="2292"/>
      <c r="R162" s="2292"/>
      <c r="S162" s="2292"/>
      <c r="T162" s="2292"/>
      <c r="U162" s="2292"/>
      <c r="V162" s="2292"/>
      <c r="W162" s="2292"/>
    </row>
    <row r="163" spans="1:23" ht="13.8" thickBot="1">
      <c r="A163" s="2292"/>
      <c r="B163" s="2322"/>
      <c r="C163" s="2292"/>
      <c r="D163" s="2292"/>
      <c r="E163" s="2355"/>
      <c r="F163" s="2292"/>
      <c r="G163" s="2292"/>
      <c r="H163" s="2292"/>
      <c r="I163" s="2292"/>
      <c r="J163" s="2292"/>
      <c r="K163" s="2292"/>
      <c r="L163" s="2292"/>
      <c r="M163" s="2292"/>
      <c r="N163" s="2292"/>
      <c r="O163" s="2292"/>
      <c r="P163" s="2292"/>
      <c r="Q163" s="2292"/>
      <c r="R163" s="2292"/>
      <c r="S163" s="2292"/>
      <c r="T163" s="2292"/>
      <c r="U163" s="2292"/>
      <c r="V163" s="2292"/>
      <c r="W163" s="2292"/>
    </row>
    <row r="164" spans="1:23" ht="13.8" thickBot="1">
      <c r="A164" s="2292"/>
      <c r="B164" s="2322"/>
      <c r="C164" s="2292"/>
      <c r="D164" s="2292"/>
      <c r="E164" s="2355"/>
      <c r="F164" s="2292"/>
      <c r="G164" s="2292"/>
      <c r="H164" s="2292"/>
      <c r="I164" s="2292"/>
      <c r="J164" s="2292"/>
      <c r="K164" s="2292"/>
      <c r="L164" s="2292"/>
      <c r="M164" s="2292"/>
      <c r="N164" s="2292"/>
      <c r="O164" s="2292"/>
      <c r="P164" s="2292"/>
      <c r="Q164" s="2292"/>
      <c r="R164" s="2292"/>
      <c r="S164" s="2292"/>
      <c r="T164" s="2292"/>
      <c r="U164" s="2292"/>
      <c r="V164" s="2292"/>
      <c r="W164" s="2292"/>
    </row>
    <row r="165" spans="1:23" ht="13.8" thickBot="1">
      <c r="A165" s="2292"/>
      <c r="B165" s="2322"/>
      <c r="C165" s="2292"/>
      <c r="D165" s="2292"/>
      <c r="E165" s="2355"/>
      <c r="F165" s="2292"/>
      <c r="G165" s="2292"/>
      <c r="H165" s="2292"/>
      <c r="I165" s="2292"/>
      <c r="J165" s="2292"/>
      <c r="K165" s="2292"/>
      <c r="L165" s="2292"/>
      <c r="M165" s="2292"/>
      <c r="N165" s="2292"/>
      <c r="O165" s="2292"/>
      <c r="P165" s="2292"/>
      <c r="Q165" s="2292"/>
      <c r="R165" s="2292"/>
      <c r="S165" s="2292"/>
      <c r="T165" s="2292"/>
      <c r="U165" s="2292"/>
      <c r="V165" s="2292"/>
      <c r="W165" s="2292"/>
    </row>
    <row r="166" spans="1:23" ht="13.8" thickBot="1">
      <c r="A166" s="2292"/>
      <c r="B166" s="2322"/>
      <c r="C166" s="2292"/>
      <c r="D166" s="2292"/>
      <c r="E166" s="2355"/>
      <c r="F166" s="2292"/>
      <c r="G166" s="2292"/>
      <c r="H166" s="2292"/>
      <c r="I166" s="2292"/>
      <c r="J166" s="2292"/>
      <c r="K166" s="2292"/>
      <c r="L166" s="2292"/>
      <c r="M166" s="2292"/>
      <c r="N166" s="2292"/>
      <c r="O166" s="2292"/>
      <c r="P166" s="2292"/>
      <c r="Q166" s="2292"/>
      <c r="R166" s="2292"/>
      <c r="S166" s="2292"/>
      <c r="T166" s="2292"/>
      <c r="U166" s="2292"/>
      <c r="V166" s="2292"/>
      <c r="W166" s="2292"/>
    </row>
    <row r="167" spans="1:23" ht="13.8" thickBot="1">
      <c r="A167" s="2292"/>
      <c r="B167" s="2322"/>
      <c r="C167" s="2292"/>
      <c r="D167" s="2292"/>
      <c r="E167" s="2355"/>
      <c r="F167" s="2292"/>
      <c r="G167" s="2292"/>
      <c r="H167" s="2292"/>
      <c r="I167" s="2292"/>
      <c r="J167" s="2292"/>
      <c r="K167" s="2292"/>
      <c r="L167" s="2292"/>
      <c r="M167" s="2292"/>
      <c r="N167" s="2292"/>
      <c r="O167" s="2292"/>
      <c r="P167" s="2292"/>
      <c r="Q167" s="2292"/>
      <c r="R167" s="2292"/>
      <c r="S167" s="2292"/>
      <c r="T167" s="2292"/>
      <c r="U167" s="2292"/>
      <c r="V167" s="2292"/>
      <c r="W167" s="2292"/>
    </row>
    <row r="168" spans="1:23" ht="13.8" thickBot="1">
      <c r="A168" s="2292"/>
      <c r="B168" s="2322"/>
      <c r="C168" s="2292"/>
      <c r="D168" s="2292"/>
      <c r="E168" s="2355"/>
      <c r="F168" s="2292"/>
      <c r="G168" s="2292"/>
      <c r="H168" s="2292"/>
      <c r="I168" s="2292"/>
      <c r="J168" s="2292"/>
      <c r="K168" s="2292"/>
      <c r="L168" s="2292"/>
      <c r="M168" s="2292"/>
      <c r="N168" s="2292"/>
      <c r="O168" s="2292"/>
      <c r="P168" s="2292"/>
      <c r="Q168" s="2292"/>
      <c r="R168" s="2292"/>
      <c r="S168" s="2292"/>
      <c r="T168" s="2292"/>
      <c r="U168" s="2292"/>
      <c r="V168" s="2292"/>
      <c r="W168" s="2292"/>
    </row>
    <row r="169" spans="1:23" ht="13.8" thickBot="1">
      <c r="A169" s="2292"/>
      <c r="B169" s="2322"/>
      <c r="C169" s="2292"/>
      <c r="D169" s="2292"/>
      <c r="E169" s="2355"/>
      <c r="F169" s="2292"/>
      <c r="G169" s="2292"/>
      <c r="H169" s="2292"/>
      <c r="I169" s="2292"/>
      <c r="J169" s="2292"/>
      <c r="K169" s="2292"/>
      <c r="L169" s="2292"/>
      <c r="M169" s="2292"/>
      <c r="N169" s="2292"/>
      <c r="O169" s="2292"/>
      <c r="P169" s="2292"/>
      <c r="Q169" s="2292"/>
      <c r="R169" s="2292"/>
      <c r="S169" s="2292"/>
      <c r="T169" s="2292"/>
      <c r="U169" s="2292"/>
      <c r="V169" s="2292"/>
      <c r="W169" s="2292"/>
    </row>
    <row r="170" spans="1:23" ht="13.8" thickBot="1">
      <c r="A170" s="2292"/>
      <c r="B170" s="2322"/>
      <c r="C170" s="2292"/>
      <c r="D170" s="2292"/>
      <c r="E170" s="2355"/>
      <c r="F170" s="2292"/>
      <c r="G170" s="2292"/>
      <c r="H170" s="2292"/>
      <c r="I170" s="2292"/>
      <c r="J170" s="2292"/>
      <c r="K170" s="2292"/>
      <c r="L170" s="2292"/>
      <c r="M170" s="2292"/>
      <c r="N170" s="2292"/>
      <c r="O170" s="2292"/>
      <c r="P170" s="2292"/>
      <c r="Q170" s="2292"/>
      <c r="R170" s="2292"/>
      <c r="S170" s="2292"/>
      <c r="T170" s="2292"/>
      <c r="U170" s="2292"/>
      <c r="V170" s="2292"/>
      <c r="W170" s="2292"/>
    </row>
    <row r="171" spans="1:23" ht="13.8" thickBot="1">
      <c r="A171" s="2292"/>
      <c r="B171" s="2322"/>
      <c r="C171" s="2292"/>
      <c r="D171" s="2292"/>
      <c r="E171" s="2355"/>
      <c r="F171" s="2292"/>
      <c r="G171" s="2292"/>
      <c r="H171" s="2292"/>
      <c r="I171" s="2292"/>
      <c r="J171" s="2292"/>
      <c r="K171" s="2292"/>
      <c r="L171" s="2292"/>
      <c r="M171" s="2292"/>
      <c r="N171" s="2292"/>
      <c r="O171" s="2292"/>
      <c r="P171" s="2292"/>
      <c r="Q171" s="2292"/>
      <c r="R171" s="2292"/>
      <c r="S171" s="2292"/>
      <c r="T171" s="2292"/>
      <c r="U171" s="2292"/>
      <c r="V171" s="2292"/>
      <c r="W171" s="2292"/>
    </row>
    <row r="172" spans="1:23" ht="13.8" thickBot="1">
      <c r="A172" s="2292"/>
      <c r="B172" s="2322"/>
      <c r="C172" s="2292"/>
      <c r="D172" s="2292"/>
      <c r="E172" s="2355"/>
      <c r="F172" s="2292"/>
      <c r="G172" s="2292"/>
      <c r="H172" s="2292"/>
      <c r="I172" s="2292"/>
      <c r="J172" s="2292"/>
      <c r="K172" s="2292"/>
      <c r="L172" s="2292"/>
      <c r="M172" s="2292"/>
      <c r="N172" s="2292"/>
      <c r="O172" s="2292"/>
      <c r="P172" s="2292"/>
      <c r="Q172" s="2292"/>
      <c r="R172" s="2292"/>
      <c r="S172" s="2292"/>
      <c r="T172" s="2292"/>
      <c r="U172" s="2292"/>
      <c r="V172" s="2292"/>
      <c r="W172" s="2292"/>
    </row>
    <row r="173" spans="1:23" ht="13.8" thickBot="1">
      <c r="A173" s="2292"/>
      <c r="B173" s="2322"/>
      <c r="C173" s="2292"/>
      <c r="D173" s="2292"/>
      <c r="E173" s="2355"/>
      <c r="F173" s="2292"/>
      <c r="G173" s="2292"/>
      <c r="H173" s="2292"/>
      <c r="I173" s="2292"/>
      <c r="J173" s="2292"/>
      <c r="K173" s="2292"/>
      <c r="L173" s="2292"/>
      <c r="M173" s="2292"/>
      <c r="N173" s="2292"/>
      <c r="O173" s="2292"/>
      <c r="P173" s="2292"/>
      <c r="Q173" s="2292"/>
      <c r="R173" s="2292"/>
      <c r="S173" s="2292"/>
      <c r="T173" s="2292"/>
      <c r="U173" s="2292"/>
      <c r="V173" s="2292"/>
      <c r="W173" s="2292"/>
    </row>
    <row r="174" spans="1:23" ht="13.8" thickBot="1">
      <c r="A174" s="2292"/>
      <c r="B174" s="2322"/>
      <c r="C174" s="2292"/>
      <c r="D174" s="2292"/>
      <c r="E174" s="2355"/>
      <c r="F174" s="2292"/>
      <c r="G174" s="2292"/>
      <c r="H174" s="2292"/>
      <c r="I174" s="2292"/>
      <c r="J174" s="2292"/>
      <c r="K174" s="2292"/>
      <c r="L174" s="2292"/>
      <c r="M174" s="2292"/>
      <c r="N174" s="2292"/>
      <c r="O174" s="2292"/>
      <c r="P174" s="2292"/>
      <c r="Q174" s="2292"/>
      <c r="R174" s="2292"/>
      <c r="S174" s="2292"/>
      <c r="T174" s="2292"/>
      <c r="U174" s="2292"/>
      <c r="V174" s="2292"/>
      <c r="W174" s="2292"/>
    </row>
    <row r="175" spans="1:23" ht="13.8" thickBot="1">
      <c r="A175" s="2292"/>
      <c r="B175" s="2322"/>
      <c r="C175" s="2292"/>
      <c r="D175" s="2292"/>
      <c r="E175" s="2355"/>
      <c r="F175" s="2292"/>
      <c r="G175" s="2292"/>
      <c r="H175" s="2292"/>
      <c r="I175" s="2292"/>
      <c r="J175" s="2292"/>
      <c r="K175" s="2292"/>
      <c r="L175" s="2292"/>
      <c r="M175" s="2292"/>
      <c r="N175" s="2292"/>
      <c r="O175" s="2292"/>
      <c r="P175" s="2292"/>
      <c r="Q175" s="2292"/>
      <c r="R175" s="2292"/>
      <c r="S175" s="2292"/>
      <c r="T175" s="2292"/>
      <c r="U175" s="2292"/>
      <c r="V175" s="2292"/>
      <c r="W175" s="2292"/>
    </row>
    <row r="176" spans="1:23" ht="13.8" thickBot="1">
      <c r="A176" s="2292"/>
      <c r="B176" s="2322"/>
      <c r="C176" s="2292"/>
      <c r="D176" s="2292"/>
      <c r="E176" s="2355"/>
      <c r="F176" s="2292"/>
      <c r="G176" s="2292"/>
      <c r="H176" s="2292"/>
      <c r="I176" s="2292"/>
      <c r="J176" s="2292"/>
      <c r="K176" s="2292"/>
      <c r="L176" s="2292"/>
      <c r="M176" s="2292"/>
      <c r="N176" s="2292"/>
      <c r="O176" s="2292"/>
      <c r="P176" s="2292"/>
      <c r="Q176" s="2292"/>
      <c r="R176" s="2292"/>
      <c r="S176" s="2292"/>
      <c r="T176" s="2292"/>
      <c r="U176" s="2292"/>
      <c r="V176" s="2292"/>
      <c r="W176" s="2292"/>
    </row>
    <row r="177" spans="1:23" ht="13.8" thickBot="1">
      <c r="A177" s="2292"/>
      <c r="B177" s="2322"/>
      <c r="C177" s="2292"/>
      <c r="D177" s="2292"/>
      <c r="E177" s="2355"/>
      <c r="F177" s="2292"/>
      <c r="G177" s="2292"/>
      <c r="H177" s="2292"/>
      <c r="I177" s="2292"/>
      <c r="J177" s="2292"/>
      <c r="K177" s="2292"/>
      <c r="L177" s="2292"/>
      <c r="M177" s="2292"/>
      <c r="N177" s="2292"/>
      <c r="O177" s="2292"/>
      <c r="P177" s="2292"/>
      <c r="Q177" s="2292"/>
      <c r="R177" s="2292"/>
      <c r="S177" s="2292"/>
      <c r="T177" s="2292"/>
      <c r="U177" s="2292"/>
      <c r="V177" s="2292"/>
      <c r="W177" s="2292"/>
    </row>
    <row r="178" spans="1:23" ht="13.8" thickBot="1">
      <c r="A178" s="2292"/>
      <c r="B178" s="2322"/>
      <c r="C178" s="2292"/>
      <c r="D178" s="2292"/>
      <c r="E178" s="2355"/>
      <c r="F178" s="2292"/>
      <c r="G178" s="2292"/>
      <c r="H178" s="2292"/>
      <c r="I178" s="2292"/>
      <c r="J178" s="2292"/>
      <c r="K178" s="2292"/>
      <c r="L178" s="2292"/>
      <c r="M178" s="2292"/>
      <c r="N178" s="2292"/>
      <c r="O178" s="2292"/>
      <c r="P178" s="2292"/>
      <c r="Q178" s="2292"/>
      <c r="R178" s="2292"/>
      <c r="S178" s="2292"/>
      <c r="T178" s="2292"/>
      <c r="U178" s="2292"/>
      <c r="V178" s="2292"/>
      <c r="W178" s="2292"/>
    </row>
    <row r="179" spans="1:23" ht="13.8" thickBot="1">
      <c r="A179" s="2292"/>
      <c r="B179" s="2322"/>
      <c r="C179" s="2292"/>
      <c r="D179" s="2292"/>
      <c r="E179" s="2355"/>
      <c r="F179" s="2292"/>
      <c r="G179" s="2292"/>
      <c r="H179" s="2292"/>
      <c r="I179" s="2292"/>
      <c r="J179" s="2292"/>
      <c r="K179" s="2292"/>
      <c r="L179" s="2292"/>
      <c r="M179" s="2292"/>
      <c r="N179" s="2292"/>
      <c r="O179" s="2292"/>
      <c r="P179" s="2292"/>
      <c r="Q179" s="2292"/>
      <c r="R179" s="2292"/>
      <c r="S179" s="2292"/>
      <c r="T179" s="2292"/>
      <c r="U179" s="2292"/>
      <c r="V179" s="2292"/>
      <c r="W179" s="2292"/>
    </row>
    <row r="180" spans="1:23" ht="13.8" thickBot="1">
      <c r="A180" s="2292"/>
      <c r="B180" s="2322"/>
      <c r="C180" s="2292"/>
      <c r="D180" s="2292"/>
      <c r="E180" s="2355"/>
      <c r="F180" s="2292"/>
      <c r="G180" s="2292"/>
      <c r="H180" s="2292"/>
      <c r="I180" s="2292"/>
      <c r="J180" s="2292"/>
      <c r="K180" s="2292"/>
      <c r="L180" s="2292"/>
      <c r="M180" s="2292"/>
      <c r="N180" s="2292"/>
      <c r="O180" s="2292"/>
      <c r="P180" s="2292"/>
      <c r="Q180" s="2292"/>
      <c r="R180" s="2292"/>
      <c r="S180" s="2292"/>
      <c r="T180" s="2292"/>
      <c r="U180" s="2292"/>
      <c r="V180" s="2292"/>
      <c r="W180" s="2292"/>
    </row>
    <row r="181" spans="1:23" ht="13.8" thickBot="1">
      <c r="A181" s="2292"/>
      <c r="B181" s="2322"/>
      <c r="C181" s="2292"/>
      <c r="D181" s="2292"/>
      <c r="E181" s="2355"/>
      <c r="F181" s="2292"/>
      <c r="G181" s="2292"/>
      <c r="H181" s="2292"/>
      <c r="I181" s="2292"/>
      <c r="J181" s="2292"/>
      <c r="K181" s="2292"/>
      <c r="L181" s="2292"/>
      <c r="M181" s="2292"/>
      <c r="N181" s="2292"/>
      <c r="O181" s="2292"/>
      <c r="P181" s="2292"/>
      <c r="Q181" s="2292"/>
      <c r="R181" s="2292"/>
      <c r="S181" s="2292"/>
      <c r="T181" s="2292"/>
      <c r="U181" s="2292"/>
      <c r="V181" s="2292"/>
      <c r="W181" s="2292"/>
    </row>
    <row r="182" spans="1:23" ht="13.8" thickBot="1">
      <c r="A182" s="2292"/>
      <c r="B182" s="2322"/>
      <c r="C182" s="2292"/>
      <c r="D182" s="2292"/>
      <c r="E182" s="2355"/>
      <c r="F182" s="2292"/>
      <c r="G182" s="2292"/>
      <c r="H182" s="2292"/>
      <c r="I182" s="2292"/>
      <c r="J182" s="2292"/>
      <c r="K182" s="2292"/>
      <c r="L182" s="2292"/>
      <c r="M182" s="2292"/>
      <c r="N182" s="2292"/>
      <c r="O182" s="2292"/>
      <c r="P182" s="2292"/>
      <c r="Q182" s="2292"/>
      <c r="R182" s="2292"/>
      <c r="S182" s="2292"/>
      <c r="T182" s="2292"/>
      <c r="U182" s="2292"/>
      <c r="V182" s="2292"/>
      <c r="W182" s="2292"/>
    </row>
    <row r="183" spans="1:23" ht="13.8" thickBot="1">
      <c r="A183" s="2292"/>
      <c r="B183" s="2322"/>
      <c r="C183" s="2292"/>
      <c r="D183" s="2292"/>
      <c r="E183" s="2355"/>
      <c r="F183" s="2292"/>
      <c r="G183" s="2292"/>
      <c r="H183" s="2292"/>
      <c r="I183" s="2292"/>
      <c r="J183" s="2292"/>
      <c r="K183" s="2292"/>
      <c r="L183" s="2292"/>
      <c r="M183" s="2292"/>
      <c r="N183" s="2292"/>
      <c r="O183" s="2292"/>
      <c r="P183" s="2292"/>
      <c r="Q183" s="2292"/>
      <c r="R183" s="2292"/>
      <c r="S183" s="2292"/>
      <c r="T183" s="2292"/>
      <c r="U183" s="2292"/>
      <c r="V183" s="2292"/>
      <c r="W183" s="2292"/>
    </row>
    <row r="184" spans="1:23" ht="13.8" thickBot="1">
      <c r="A184" s="2292"/>
      <c r="B184" s="2322"/>
      <c r="C184" s="2292"/>
      <c r="D184" s="2292"/>
      <c r="E184" s="2355"/>
      <c r="F184" s="2292"/>
      <c r="G184" s="2292"/>
      <c r="H184" s="2292"/>
      <c r="I184" s="2292"/>
      <c r="J184" s="2292"/>
      <c r="K184" s="2292"/>
      <c r="L184" s="2292"/>
      <c r="M184" s="2292"/>
      <c r="N184" s="2292"/>
      <c r="O184" s="2292"/>
      <c r="P184" s="2292"/>
      <c r="Q184" s="2292"/>
      <c r="R184" s="2292"/>
      <c r="S184" s="2292"/>
      <c r="T184" s="2292"/>
      <c r="U184" s="2292"/>
      <c r="V184" s="2292"/>
      <c r="W184" s="2292"/>
    </row>
    <row r="185" spans="1:23" ht="13.8" thickBot="1">
      <c r="A185" s="2292"/>
      <c r="B185" s="2322"/>
      <c r="C185" s="2292"/>
      <c r="D185" s="2292"/>
      <c r="E185" s="2355"/>
      <c r="F185" s="2292"/>
      <c r="G185" s="2292"/>
      <c r="H185" s="2292"/>
      <c r="I185" s="2292"/>
      <c r="J185" s="2292"/>
      <c r="K185" s="2292"/>
      <c r="L185" s="2292"/>
      <c r="M185" s="2292"/>
      <c r="N185" s="2292"/>
      <c r="O185" s="2292"/>
      <c r="P185" s="2292"/>
      <c r="Q185" s="2292"/>
      <c r="R185" s="2292"/>
      <c r="S185" s="2292"/>
      <c r="T185" s="2292"/>
      <c r="U185" s="2292"/>
      <c r="V185" s="2292"/>
      <c r="W185" s="2292"/>
    </row>
    <row r="186" spans="1:23" ht="13.8" thickBot="1">
      <c r="A186" s="2292"/>
      <c r="B186" s="2322"/>
      <c r="C186" s="2292"/>
      <c r="D186" s="2292"/>
      <c r="E186" s="2355"/>
      <c r="F186" s="2292"/>
      <c r="G186" s="2292"/>
      <c r="H186" s="2292"/>
      <c r="I186" s="2292"/>
      <c r="J186" s="2292"/>
      <c r="K186" s="2292"/>
      <c r="L186" s="2292"/>
      <c r="M186" s="2292"/>
      <c r="N186" s="2292"/>
      <c r="O186" s="2292"/>
      <c r="P186" s="2292"/>
      <c r="Q186" s="2292"/>
      <c r="R186" s="2292"/>
      <c r="S186" s="2292"/>
      <c r="T186" s="2292"/>
      <c r="U186" s="2292"/>
      <c r="V186" s="2292"/>
      <c r="W186" s="2292"/>
    </row>
    <row r="187" spans="1:23" ht="13.8" thickBot="1">
      <c r="A187" s="2292"/>
      <c r="B187" s="2322"/>
      <c r="C187" s="2292"/>
      <c r="D187" s="2292"/>
      <c r="E187" s="2355"/>
      <c r="F187" s="2292"/>
      <c r="G187" s="2292"/>
      <c r="H187" s="2292"/>
      <c r="I187" s="2292"/>
      <c r="J187" s="2292"/>
      <c r="K187" s="2292"/>
      <c r="L187" s="2292"/>
      <c r="M187" s="2292"/>
      <c r="N187" s="2292"/>
      <c r="O187" s="2292"/>
      <c r="P187" s="2292"/>
      <c r="Q187" s="2292"/>
      <c r="R187" s="2292"/>
      <c r="S187" s="2292"/>
      <c r="T187" s="2292"/>
      <c r="U187" s="2292"/>
      <c r="V187" s="2292"/>
      <c r="W187" s="2292"/>
    </row>
    <row r="188" spans="1:23" ht="13.8" thickBot="1">
      <c r="A188" s="2292"/>
      <c r="B188" s="2322"/>
      <c r="C188" s="2292"/>
      <c r="D188" s="2292"/>
      <c r="E188" s="2355"/>
      <c r="F188" s="2292"/>
      <c r="G188" s="2292"/>
      <c r="H188" s="2292"/>
      <c r="I188" s="2292"/>
      <c r="J188" s="2292"/>
      <c r="K188" s="2292"/>
      <c r="L188" s="2292"/>
      <c r="M188" s="2292"/>
      <c r="N188" s="2292"/>
      <c r="O188" s="2292"/>
      <c r="P188" s="2292"/>
      <c r="Q188" s="2292"/>
      <c r="R188" s="2292"/>
      <c r="S188" s="2292"/>
      <c r="T188" s="2292"/>
      <c r="U188" s="2292"/>
      <c r="V188" s="2292"/>
      <c r="W188" s="2292"/>
    </row>
    <row r="189" spans="1:23" ht="13.8" thickBot="1">
      <c r="A189" s="2292"/>
      <c r="B189" s="2322"/>
      <c r="C189" s="2292"/>
      <c r="D189" s="2292"/>
      <c r="E189" s="2355"/>
      <c r="F189" s="2292"/>
      <c r="G189" s="2292"/>
      <c r="H189" s="2292"/>
      <c r="I189" s="2292"/>
      <c r="J189" s="2292"/>
      <c r="K189" s="2292"/>
      <c r="L189" s="2292"/>
      <c r="M189" s="2292"/>
      <c r="N189" s="2292"/>
      <c r="O189" s="2292"/>
      <c r="P189" s="2292"/>
      <c r="Q189" s="2292"/>
      <c r="R189" s="2292"/>
      <c r="S189" s="2292"/>
      <c r="T189" s="2292"/>
      <c r="U189" s="2292"/>
      <c r="V189" s="2292"/>
      <c r="W189" s="2292"/>
    </row>
    <row r="190" spans="1:23" ht="13.8" thickBot="1">
      <c r="A190" s="2292"/>
      <c r="B190" s="2322"/>
      <c r="C190" s="2292"/>
      <c r="D190" s="2292"/>
      <c r="E190" s="2355"/>
      <c r="F190" s="2292"/>
      <c r="G190" s="2292"/>
      <c r="H190" s="2292"/>
      <c r="I190" s="2292"/>
      <c r="J190" s="2292"/>
      <c r="K190" s="2292"/>
      <c r="L190" s="2292"/>
      <c r="M190" s="2292"/>
      <c r="N190" s="2292"/>
      <c r="O190" s="2292"/>
      <c r="P190" s="2292"/>
      <c r="Q190" s="2292"/>
      <c r="R190" s="2292"/>
      <c r="S190" s="2292"/>
      <c r="T190" s="2292"/>
      <c r="U190" s="2292"/>
      <c r="V190" s="2292"/>
      <c r="W190" s="2292"/>
    </row>
    <row r="191" spans="1:23" ht="13.8" thickBot="1">
      <c r="A191" s="2292"/>
      <c r="B191" s="2322"/>
      <c r="C191" s="2292"/>
      <c r="D191" s="2292"/>
      <c r="E191" s="2355"/>
      <c r="F191" s="2292"/>
      <c r="G191" s="2292"/>
      <c r="H191" s="2292"/>
      <c r="I191" s="2292"/>
      <c r="J191" s="2292"/>
      <c r="K191" s="2292"/>
      <c r="L191" s="2292"/>
      <c r="M191" s="2292"/>
      <c r="N191" s="2292"/>
      <c r="O191" s="2292"/>
      <c r="P191" s="2292"/>
      <c r="Q191" s="2292"/>
      <c r="R191" s="2292"/>
      <c r="S191" s="2292"/>
      <c r="T191" s="2292"/>
      <c r="U191" s="2292"/>
      <c r="V191" s="2292"/>
      <c r="W191" s="2292"/>
    </row>
    <row r="192" spans="1:23" ht="13.8" thickBot="1">
      <c r="A192" s="2292"/>
      <c r="B192" s="2322"/>
      <c r="C192" s="2292"/>
      <c r="D192" s="2292"/>
      <c r="E192" s="2355"/>
      <c r="F192" s="2292"/>
      <c r="G192" s="2292"/>
      <c r="H192" s="2292"/>
      <c r="I192" s="2292"/>
      <c r="J192" s="2292"/>
      <c r="K192" s="2292"/>
      <c r="L192" s="2292"/>
      <c r="M192" s="2292"/>
      <c r="N192" s="2292"/>
      <c r="O192" s="2292"/>
      <c r="P192" s="2292"/>
      <c r="Q192" s="2292"/>
      <c r="R192" s="2292"/>
      <c r="S192" s="2292"/>
      <c r="T192" s="2292"/>
      <c r="U192" s="2292"/>
      <c r="V192" s="2292"/>
      <c r="W192" s="2292"/>
    </row>
    <row r="193" spans="1:23" ht="13.8" thickBot="1">
      <c r="A193" s="2292"/>
      <c r="B193" s="2322"/>
      <c r="C193" s="2292"/>
      <c r="D193" s="2292"/>
      <c r="E193" s="2355"/>
      <c r="F193" s="2292"/>
      <c r="G193" s="2292"/>
      <c r="H193" s="2292"/>
      <c r="I193" s="2292"/>
      <c r="J193" s="2292"/>
      <c r="K193" s="2292"/>
      <c r="L193" s="2292"/>
      <c r="M193" s="2292"/>
      <c r="N193" s="2292"/>
      <c r="O193" s="2292"/>
      <c r="P193" s="2292"/>
      <c r="Q193" s="2292"/>
      <c r="R193" s="2292"/>
      <c r="S193" s="2292"/>
      <c r="T193" s="2292"/>
      <c r="U193" s="2292"/>
      <c r="V193" s="2292"/>
      <c r="W193" s="2292"/>
    </row>
    <row r="194" spans="1:23" ht="13.8" thickBot="1">
      <c r="A194" s="2292"/>
      <c r="B194" s="2322"/>
      <c r="C194" s="2292"/>
      <c r="D194" s="2292"/>
      <c r="E194" s="2355"/>
      <c r="F194" s="2292"/>
      <c r="G194" s="2292"/>
      <c r="H194" s="2292"/>
      <c r="I194" s="2292"/>
      <c r="J194" s="2292"/>
      <c r="K194" s="2292"/>
      <c r="L194" s="2292"/>
      <c r="M194" s="2292"/>
      <c r="N194" s="2292"/>
      <c r="O194" s="2292"/>
      <c r="P194" s="2292"/>
      <c r="Q194" s="2292"/>
      <c r="R194" s="2292"/>
      <c r="S194" s="2292"/>
      <c r="T194" s="2292"/>
      <c r="U194" s="2292"/>
      <c r="V194" s="2292"/>
      <c r="W194" s="2292"/>
    </row>
    <row r="195" spans="1:23" ht="13.8" thickBot="1">
      <c r="A195" s="2292"/>
      <c r="B195" s="2322"/>
      <c r="C195" s="2292"/>
      <c r="D195" s="2292"/>
      <c r="E195" s="2355"/>
      <c r="F195" s="2292"/>
      <c r="G195" s="2292"/>
      <c r="H195" s="2292"/>
      <c r="I195" s="2292"/>
      <c r="J195" s="2292"/>
      <c r="K195" s="2292"/>
      <c r="L195" s="2292"/>
      <c r="M195" s="2292"/>
      <c r="N195" s="2292"/>
      <c r="O195" s="2292"/>
      <c r="P195" s="2292"/>
      <c r="Q195" s="2292"/>
      <c r="R195" s="2292"/>
      <c r="S195" s="2292"/>
      <c r="T195" s="2292"/>
      <c r="U195" s="2292"/>
      <c r="V195" s="2292"/>
      <c r="W195" s="2292"/>
    </row>
    <row r="196" spans="1:23" ht="13.8" thickBot="1">
      <c r="A196" s="2292"/>
      <c r="B196" s="2322"/>
      <c r="C196" s="2292"/>
      <c r="D196" s="2292"/>
      <c r="E196" s="2355"/>
      <c r="F196" s="2292"/>
      <c r="G196" s="2292"/>
      <c r="H196" s="2292"/>
      <c r="I196" s="2292"/>
      <c r="J196" s="2292"/>
      <c r="K196" s="2292"/>
      <c r="L196" s="2292"/>
      <c r="M196" s="2292"/>
      <c r="N196" s="2292"/>
      <c r="O196" s="2292"/>
      <c r="P196" s="2292"/>
      <c r="Q196" s="2292"/>
      <c r="R196" s="2292"/>
      <c r="S196" s="2292"/>
      <c r="T196" s="2292"/>
      <c r="U196" s="2292"/>
      <c r="V196" s="2292"/>
      <c r="W196" s="2292"/>
    </row>
    <row r="197" spans="1:23" ht="13.8" thickBot="1">
      <c r="A197" s="2292"/>
      <c r="B197" s="2322"/>
      <c r="C197" s="2292"/>
      <c r="D197" s="2292"/>
      <c r="E197" s="2355"/>
      <c r="F197" s="2292"/>
      <c r="G197" s="2292"/>
      <c r="H197" s="2292"/>
      <c r="I197" s="2292"/>
      <c r="J197" s="2292"/>
      <c r="K197" s="2292"/>
      <c r="L197" s="2292"/>
      <c r="M197" s="2292"/>
      <c r="N197" s="2292"/>
      <c r="O197" s="2292"/>
      <c r="P197" s="2292"/>
      <c r="Q197" s="2292"/>
      <c r="R197" s="2292"/>
      <c r="S197" s="2292"/>
      <c r="T197" s="2292"/>
      <c r="U197" s="2292"/>
      <c r="V197" s="2292"/>
      <c r="W197" s="2292"/>
    </row>
    <row r="198" spans="1:23" ht="13.8" thickBot="1">
      <c r="A198" s="2292"/>
      <c r="B198" s="2322"/>
      <c r="C198" s="2292"/>
      <c r="D198" s="2292"/>
      <c r="E198" s="2355"/>
      <c r="F198" s="2292"/>
      <c r="G198" s="2292"/>
      <c r="H198" s="2292"/>
      <c r="I198" s="2292"/>
      <c r="J198" s="2292"/>
      <c r="K198" s="2292"/>
      <c r="L198" s="2292"/>
      <c r="M198" s="2292"/>
      <c r="N198" s="2292"/>
      <c r="O198" s="2292"/>
      <c r="P198" s="2292"/>
      <c r="Q198" s="2292"/>
      <c r="R198" s="2292"/>
      <c r="S198" s="2292"/>
      <c r="T198" s="2292"/>
      <c r="U198" s="2292"/>
      <c r="V198" s="2292"/>
      <c r="W198" s="2292"/>
    </row>
    <row r="199" spans="1:23" ht="13.8" thickBot="1">
      <c r="A199" s="2292"/>
      <c r="B199" s="2322"/>
      <c r="C199" s="2292"/>
      <c r="D199" s="2292"/>
      <c r="E199" s="2355"/>
      <c r="F199" s="2292"/>
      <c r="G199" s="2292"/>
      <c r="H199" s="2292"/>
      <c r="I199" s="2292"/>
      <c r="J199" s="2292"/>
      <c r="K199" s="2292"/>
      <c r="L199" s="2292"/>
      <c r="M199" s="2292"/>
      <c r="N199" s="2292"/>
      <c r="O199" s="2292"/>
      <c r="P199" s="2292"/>
      <c r="Q199" s="2292"/>
      <c r="R199" s="2292"/>
      <c r="S199" s="2292"/>
      <c r="T199" s="2292"/>
      <c r="U199" s="2292"/>
      <c r="V199" s="2292"/>
      <c r="W199" s="2292"/>
    </row>
    <row r="200" spans="1:23" ht="13.8" thickBot="1">
      <c r="A200" s="2292"/>
      <c r="B200" s="2322"/>
      <c r="C200" s="2292"/>
      <c r="D200" s="2292"/>
      <c r="E200" s="2355"/>
      <c r="F200" s="2292"/>
      <c r="G200" s="2292"/>
      <c r="H200" s="2292"/>
      <c r="I200" s="2292"/>
      <c r="J200" s="2292"/>
      <c r="K200" s="2292"/>
      <c r="L200" s="2292"/>
      <c r="M200" s="2292"/>
      <c r="N200" s="2292"/>
      <c r="O200" s="2292"/>
      <c r="P200" s="2292"/>
      <c r="Q200" s="2292"/>
      <c r="R200" s="2292"/>
      <c r="S200" s="2292"/>
      <c r="T200" s="2292"/>
      <c r="U200" s="2292"/>
      <c r="V200" s="2292"/>
      <c r="W200" s="2292"/>
    </row>
    <row r="201" spans="1:23" ht="13.8" thickBot="1">
      <c r="A201" s="2292"/>
      <c r="B201" s="2322"/>
      <c r="C201" s="2292"/>
      <c r="D201" s="2292"/>
      <c r="E201" s="2355"/>
      <c r="F201" s="2292"/>
      <c r="G201" s="2292"/>
      <c r="H201" s="2292"/>
      <c r="I201" s="2292"/>
      <c r="J201" s="2292"/>
      <c r="K201" s="2292"/>
      <c r="L201" s="2292"/>
      <c r="M201" s="2292"/>
      <c r="N201" s="2292"/>
      <c r="O201" s="2292"/>
      <c r="P201" s="2292"/>
      <c r="Q201" s="2292"/>
      <c r="R201" s="2292"/>
      <c r="S201" s="2292"/>
      <c r="T201" s="2292"/>
      <c r="U201" s="2292"/>
      <c r="V201" s="2292"/>
      <c r="W201" s="2292"/>
    </row>
    <row r="202" spans="1:23" ht="13.8" thickBot="1">
      <c r="A202" s="2292"/>
      <c r="B202" s="2322"/>
      <c r="C202" s="2292"/>
      <c r="D202" s="2292"/>
      <c r="E202" s="2355"/>
      <c r="F202" s="2292"/>
      <c r="G202" s="2292"/>
      <c r="H202" s="2292"/>
      <c r="I202" s="2292"/>
      <c r="J202" s="2292"/>
      <c r="K202" s="2292"/>
      <c r="L202" s="2292"/>
      <c r="M202" s="2292"/>
      <c r="N202" s="2292"/>
      <c r="O202" s="2292"/>
      <c r="P202" s="2292"/>
      <c r="Q202" s="2292"/>
      <c r="R202" s="2292"/>
      <c r="S202" s="2292"/>
      <c r="T202" s="2292"/>
      <c r="U202" s="2292"/>
      <c r="V202" s="2292"/>
      <c r="W202" s="2292"/>
    </row>
    <row r="203" spans="1:23" ht="13.8" thickBot="1">
      <c r="A203" s="2292"/>
      <c r="B203" s="2322"/>
      <c r="C203" s="2292"/>
      <c r="D203" s="2292"/>
      <c r="E203" s="2355"/>
      <c r="F203" s="2292"/>
      <c r="G203" s="2292"/>
      <c r="H203" s="2292"/>
      <c r="I203" s="2292"/>
      <c r="J203" s="2292"/>
      <c r="K203" s="2292"/>
      <c r="L203" s="2292"/>
      <c r="M203" s="2292"/>
      <c r="N203" s="2292"/>
      <c r="O203" s="2292"/>
      <c r="P203" s="2292"/>
      <c r="Q203" s="2292"/>
      <c r="R203" s="2292"/>
      <c r="S203" s="2292"/>
      <c r="T203" s="2292"/>
      <c r="U203" s="2292"/>
      <c r="V203" s="2292"/>
      <c r="W203" s="2292"/>
    </row>
    <row r="204" spans="1:23" ht="13.8" thickBot="1">
      <c r="A204" s="2292"/>
      <c r="B204" s="2322"/>
      <c r="C204" s="2292"/>
      <c r="D204" s="2292"/>
      <c r="E204" s="2355"/>
      <c r="F204" s="2292"/>
      <c r="G204" s="2292"/>
      <c r="H204" s="2292"/>
      <c r="I204" s="2292"/>
      <c r="J204" s="2292"/>
      <c r="K204" s="2292"/>
      <c r="L204" s="2292"/>
      <c r="M204" s="2292"/>
      <c r="N204" s="2292"/>
      <c r="O204" s="2292"/>
      <c r="P204" s="2292"/>
      <c r="Q204" s="2292"/>
      <c r="R204" s="2292"/>
      <c r="S204" s="2292"/>
      <c r="T204" s="2292"/>
      <c r="U204" s="2292"/>
      <c r="V204" s="2292"/>
      <c r="W204" s="2292"/>
    </row>
    <row r="205" spans="1:23" ht="13.8" thickBot="1">
      <c r="A205" s="2292"/>
      <c r="B205" s="2322"/>
      <c r="C205" s="2292"/>
      <c r="D205" s="2292"/>
      <c r="E205" s="2355"/>
      <c r="F205" s="2292"/>
      <c r="G205" s="2292"/>
      <c r="H205" s="2292"/>
      <c r="I205" s="2292"/>
      <c r="J205" s="2292"/>
      <c r="K205" s="2292"/>
      <c r="L205" s="2292"/>
      <c r="M205" s="2292"/>
      <c r="N205" s="2292"/>
      <c r="O205" s="2292"/>
      <c r="P205" s="2292"/>
      <c r="Q205" s="2292"/>
      <c r="R205" s="2292"/>
      <c r="S205" s="2292"/>
      <c r="T205" s="2292"/>
      <c r="U205" s="2292"/>
      <c r="V205" s="2292"/>
      <c r="W205" s="2292"/>
    </row>
    <row r="206" spans="1:23" ht="13.8" thickBot="1">
      <c r="A206" s="2292"/>
      <c r="B206" s="2322"/>
      <c r="C206" s="2292"/>
      <c r="D206" s="2292"/>
      <c r="E206" s="2355"/>
      <c r="F206" s="2292"/>
      <c r="G206" s="2292"/>
      <c r="H206" s="2292"/>
      <c r="I206" s="2292"/>
      <c r="J206" s="2292"/>
      <c r="K206" s="2292"/>
      <c r="L206" s="2292"/>
      <c r="M206" s="2292"/>
      <c r="N206" s="2292"/>
      <c r="O206" s="2292"/>
      <c r="P206" s="2292"/>
      <c r="Q206" s="2292"/>
      <c r="R206" s="2292"/>
      <c r="S206" s="2292"/>
      <c r="T206" s="2292"/>
      <c r="U206" s="2292"/>
      <c r="V206" s="2292"/>
      <c r="W206" s="2292"/>
    </row>
    <row r="207" spans="1:23" ht="13.8" thickBot="1">
      <c r="A207" s="2292"/>
      <c r="B207" s="2322"/>
      <c r="C207" s="2292"/>
      <c r="D207" s="2292"/>
      <c r="E207" s="2355"/>
      <c r="F207" s="2292"/>
      <c r="G207" s="2292"/>
      <c r="H207" s="2292"/>
      <c r="I207" s="2292"/>
      <c r="J207" s="2292"/>
      <c r="K207" s="2292"/>
      <c r="L207" s="2292"/>
      <c r="M207" s="2292"/>
      <c r="N207" s="2292"/>
      <c r="O207" s="2292"/>
      <c r="P207" s="2292"/>
      <c r="Q207" s="2292"/>
      <c r="R207" s="2292"/>
      <c r="S207" s="2292"/>
      <c r="T207" s="2292"/>
      <c r="U207" s="2292"/>
      <c r="V207" s="2292"/>
      <c r="W207" s="2292"/>
    </row>
    <row r="208" spans="1:23" ht="13.8" thickBot="1">
      <c r="A208" s="2292"/>
      <c r="B208" s="2322"/>
      <c r="C208" s="2292"/>
      <c r="D208" s="2292"/>
      <c r="E208" s="2355"/>
      <c r="F208" s="2292"/>
      <c r="G208" s="2292"/>
      <c r="H208" s="2292"/>
      <c r="I208" s="2292"/>
      <c r="J208" s="2292"/>
      <c r="K208" s="2292"/>
      <c r="L208" s="2292"/>
      <c r="M208" s="2292"/>
      <c r="N208" s="2292"/>
      <c r="O208" s="2292"/>
      <c r="P208" s="2292"/>
      <c r="Q208" s="2292"/>
      <c r="R208" s="2292"/>
      <c r="S208" s="2292"/>
      <c r="T208" s="2292"/>
      <c r="U208" s="2292"/>
      <c r="V208" s="2292"/>
      <c r="W208" s="2292"/>
    </row>
    <row r="209" spans="1:23" ht="13.8" thickBot="1">
      <c r="A209" s="2292"/>
      <c r="B209" s="2322"/>
      <c r="C209" s="2292"/>
      <c r="D209" s="2292"/>
      <c r="E209" s="2355"/>
      <c r="F209" s="2292"/>
      <c r="G209" s="2292"/>
      <c r="H209" s="2292"/>
      <c r="I209" s="2292"/>
      <c r="J209" s="2292"/>
      <c r="K209" s="2292"/>
      <c r="L209" s="2292"/>
      <c r="M209" s="2292"/>
      <c r="N209" s="2292"/>
      <c r="O209" s="2292"/>
      <c r="P209" s="2292"/>
      <c r="Q209" s="2292"/>
      <c r="R209" s="2292"/>
      <c r="S209" s="2292"/>
      <c r="T209" s="2292"/>
      <c r="U209" s="2292"/>
      <c r="V209" s="2292"/>
      <c r="W209" s="2292"/>
    </row>
    <row r="210" spans="1:23" ht="13.8" thickBot="1">
      <c r="A210" s="2292"/>
      <c r="B210" s="2322"/>
      <c r="C210" s="2292"/>
      <c r="D210" s="2292"/>
      <c r="E210" s="2355"/>
      <c r="F210" s="2292"/>
      <c r="G210" s="2292"/>
      <c r="H210" s="2292"/>
      <c r="I210" s="2292"/>
      <c r="J210" s="2292"/>
      <c r="K210" s="2292"/>
      <c r="L210" s="2292"/>
      <c r="M210" s="2292"/>
      <c r="N210" s="2292"/>
      <c r="O210" s="2292"/>
      <c r="P210" s="2292"/>
      <c r="Q210" s="2292"/>
      <c r="R210" s="2292"/>
      <c r="S210" s="2292"/>
      <c r="T210" s="2292"/>
      <c r="U210" s="2292"/>
      <c r="V210" s="2292"/>
      <c r="W210" s="2292"/>
    </row>
    <row r="211" spans="1:23" ht="13.8" thickBot="1">
      <c r="A211" s="2292"/>
      <c r="B211" s="2322"/>
      <c r="C211" s="2292"/>
      <c r="D211" s="2292"/>
      <c r="E211" s="2355"/>
      <c r="F211" s="2292"/>
      <c r="G211" s="2292"/>
      <c r="H211" s="2292"/>
      <c r="I211" s="2292"/>
      <c r="J211" s="2292"/>
      <c r="K211" s="2292"/>
      <c r="L211" s="2292"/>
      <c r="M211" s="2292"/>
      <c r="N211" s="2292"/>
      <c r="O211" s="2292"/>
      <c r="P211" s="2292"/>
      <c r="Q211" s="2292"/>
      <c r="R211" s="2292"/>
      <c r="S211" s="2292"/>
      <c r="T211" s="2292"/>
      <c r="U211" s="2292"/>
      <c r="V211" s="2292"/>
      <c r="W211" s="2292"/>
    </row>
    <row r="212" spans="1:23" ht="13.8" thickBot="1">
      <c r="A212" s="2292"/>
      <c r="B212" s="2322"/>
      <c r="C212" s="2292"/>
      <c r="D212" s="2292"/>
      <c r="E212" s="2355"/>
      <c r="F212" s="2292"/>
      <c r="G212" s="2292"/>
      <c r="H212" s="2292"/>
      <c r="I212" s="2292"/>
      <c r="J212" s="2292"/>
      <c r="K212" s="2292"/>
      <c r="L212" s="2292"/>
      <c r="M212" s="2292"/>
      <c r="N212" s="2292"/>
      <c r="O212" s="2292"/>
      <c r="P212" s="2292"/>
      <c r="Q212" s="2292"/>
      <c r="R212" s="2292"/>
      <c r="S212" s="2292"/>
      <c r="T212" s="2292"/>
      <c r="U212" s="2292"/>
      <c r="V212" s="2292"/>
      <c r="W212" s="2292"/>
    </row>
    <row r="213" spans="1:23" ht="13.8" thickBot="1">
      <c r="A213" s="2292"/>
      <c r="B213" s="2322"/>
      <c r="C213" s="2292"/>
      <c r="D213" s="2292"/>
      <c r="E213" s="2355"/>
      <c r="F213" s="2292"/>
      <c r="G213" s="2292"/>
      <c r="H213" s="2292"/>
      <c r="I213" s="2292"/>
      <c r="J213" s="2292"/>
      <c r="K213" s="2292"/>
      <c r="L213" s="2292"/>
      <c r="M213" s="2292"/>
      <c r="N213" s="2292"/>
      <c r="O213" s="2292"/>
      <c r="P213" s="2292"/>
      <c r="Q213" s="2292"/>
      <c r="R213" s="2292"/>
      <c r="S213" s="2292"/>
      <c r="T213" s="2292"/>
      <c r="U213" s="2292"/>
      <c r="V213" s="2292"/>
      <c r="W213" s="2292"/>
    </row>
    <row r="214" spans="1:23" ht="13.8" thickBot="1">
      <c r="A214" s="2292"/>
      <c r="B214" s="2322"/>
      <c r="C214" s="2292"/>
      <c r="D214" s="2292"/>
      <c r="E214" s="2355"/>
      <c r="F214" s="2292"/>
      <c r="G214" s="2292"/>
      <c r="H214" s="2292"/>
      <c r="I214" s="2292"/>
      <c r="J214" s="2292"/>
      <c r="K214" s="2292"/>
      <c r="L214" s="2292"/>
      <c r="M214" s="2292"/>
      <c r="N214" s="2292"/>
      <c r="O214" s="2292"/>
      <c r="P214" s="2292"/>
      <c r="Q214" s="2292"/>
      <c r="R214" s="2292"/>
      <c r="S214" s="2292"/>
      <c r="T214" s="2292"/>
      <c r="U214" s="2292"/>
      <c r="V214" s="2292"/>
      <c r="W214" s="2292"/>
    </row>
    <row r="215" spans="1:23" ht="13.8" thickBot="1">
      <c r="A215" s="2292"/>
      <c r="B215" s="2322"/>
      <c r="C215" s="2292"/>
      <c r="D215" s="2292"/>
      <c r="E215" s="2355"/>
      <c r="F215" s="2292"/>
      <c r="G215" s="2292"/>
      <c r="H215" s="2292"/>
      <c r="I215" s="2292"/>
      <c r="J215" s="2292"/>
      <c r="K215" s="2292"/>
      <c r="L215" s="2292"/>
      <c r="M215" s="2292"/>
      <c r="N215" s="2292"/>
      <c r="O215" s="2292"/>
      <c r="P215" s="2292"/>
      <c r="Q215" s="2292"/>
      <c r="R215" s="2292"/>
      <c r="S215" s="2292"/>
      <c r="T215" s="2292"/>
      <c r="U215" s="2292"/>
      <c r="V215" s="2292"/>
      <c r="W215" s="2292"/>
    </row>
    <row r="216" spans="1:23" ht="13.8" thickBot="1">
      <c r="A216" s="2292"/>
      <c r="B216" s="2322"/>
      <c r="C216" s="2292"/>
      <c r="D216" s="2292"/>
      <c r="E216" s="2355"/>
      <c r="F216" s="2292"/>
      <c r="G216" s="2292"/>
      <c r="H216" s="2292"/>
      <c r="I216" s="2292"/>
      <c r="J216" s="2292"/>
      <c r="K216" s="2292"/>
      <c r="L216" s="2292"/>
      <c r="M216" s="2292"/>
      <c r="N216" s="2292"/>
      <c r="O216" s="2292"/>
      <c r="P216" s="2292"/>
      <c r="Q216" s="2292"/>
      <c r="R216" s="2292"/>
      <c r="S216" s="2292"/>
      <c r="T216" s="2292"/>
      <c r="U216" s="2292"/>
      <c r="V216" s="2292"/>
      <c r="W216" s="2292"/>
    </row>
    <row r="217" spans="1:23" ht="13.8" thickBot="1">
      <c r="A217" s="2292"/>
      <c r="B217" s="2322"/>
      <c r="C217" s="2292"/>
      <c r="D217" s="2292"/>
      <c r="E217" s="2355"/>
      <c r="F217" s="2292"/>
      <c r="G217" s="2292"/>
      <c r="H217" s="2292"/>
      <c r="I217" s="2292"/>
      <c r="J217" s="2292"/>
      <c r="K217" s="2292"/>
      <c r="L217" s="2292"/>
      <c r="M217" s="2292"/>
      <c r="N217" s="2292"/>
      <c r="O217" s="2292"/>
      <c r="P217" s="2292"/>
      <c r="Q217" s="2292"/>
      <c r="R217" s="2292"/>
      <c r="S217" s="2292"/>
      <c r="T217" s="2292"/>
      <c r="U217" s="2292"/>
      <c r="V217" s="2292"/>
      <c r="W217" s="2292"/>
    </row>
    <row r="218" spans="1:23" ht="13.8" thickBot="1">
      <c r="A218" s="2292"/>
      <c r="B218" s="2322"/>
      <c r="C218" s="2292"/>
      <c r="D218" s="2292"/>
      <c r="E218" s="2355"/>
      <c r="F218" s="2292"/>
      <c r="G218" s="2292"/>
      <c r="H218" s="2292"/>
      <c r="I218" s="2292"/>
      <c r="J218" s="2292"/>
      <c r="K218" s="2292"/>
      <c r="L218" s="2292"/>
      <c r="M218" s="2292"/>
      <c r="N218" s="2292"/>
      <c r="O218" s="2292"/>
      <c r="P218" s="2292"/>
      <c r="Q218" s="2292"/>
      <c r="R218" s="2292"/>
      <c r="S218" s="2292"/>
      <c r="T218" s="2292"/>
      <c r="U218" s="2292"/>
      <c r="V218" s="2292"/>
      <c r="W218" s="2292"/>
    </row>
    <row r="219" spans="1:23" ht="13.8" thickBot="1">
      <c r="A219" s="2292"/>
      <c r="B219" s="2322"/>
      <c r="C219" s="2292"/>
      <c r="D219" s="2292"/>
      <c r="E219" s="2355"/>
      <c r="F219" s="2292"/>
      <c r="G219" s="2292"/>
      <c r="H219" s="2292"/>
      <c r="I219" s="2292"/>
      <c r="J219" s="2292"/>
      <c r="K219" s="2292"/>
      <c r="L219" s="2292"/>
      <c r="M219" s="2292"/>
      <c r="N219" s="2292"/>
      <c r="O219" s="2292"/>
      <c r="P219" s="2292"/>
      <c r="Q219" s="2292"/>
      <c r="R219" s="2292"/>
      <c r="S219" s="2292"/>
      <c r="T219" s="2292"/>
      <c r="U219" s="2292"/>
      <c r="V219" s="2292"/>
      <c r="W219" s="2292"/>
    </row>
    <row r="220" spans="1:23" ht="13.8" thickBot="1">
      <c r="A220" s="2292"/>
      <c r="B220" s="2322"/>
      <c r="C220" s="2292"/>
      <c r="D220" s="2292"/>
      <c r="E220" s="2355"/>
      <c r="F220" s="2292"/>
      <c r="G220" s="2292"/>
      <c r="H220" s="2292"/>
      <c r="I220" s="2292"/>
      <c r="J220" s="2292"/>
      <c r="K220" s="2292"/>
      <c r="L220" s="2292"/>
      <c r="M220" s="2292"/>
      <c r="N220" s="2292"/>
      <c r="O220" s="2292"/>
      <c r="P220" s="2292"/>
      <c r="Q220" s="2292"/>
      <c r="R220" s="2292"/>
      <c r="S220" s="2292"/>
      <c r="T220" s="2292"/>
      <c r="U220" s="2292"/>
      <c r="V220" s="2292"/>
      <c r="W220" s="2292"/>
    </row>
    <row r="221" spans="1:23" ht="13.8" thickBot="1">
      <c r="A221" s="2292"/>
      <c r="B221" s="2322"/>
      <c r="C221" s="2292"/>
      <c r="D221" s="2292"/>
      <c r="E221" s="2355"/>
      <c r="F221" s="2292"/>
      <c r="G221" s="2292"/>
      <c r="H221" s="2292"/>
      <c r="I221" s="2292"/>
      <c r="J221" s="2292"/>
      <c r="K221" s="2292"/>
      <c r="L221" s="2292"/>
      <c r="M221" s="2292"/>
      <c r="N221" s="2292"/>
      <c r="O221" s="2292"/>
      <c r="P221" s="2292"/>
      <c r="Q221" s="2292"/>
      <c r="R221" s="2292"/>
      <c r="S221" s="2292"/>
      <c r="T221" s="2292"/>
      <c r="U221" s="2292"/>
      <c r="V221" s="2292"/>
      <c r="W221" s="2292"/>
    </row>
    <row r="222" spans="1:23" ht="13.8" thickBot="1">
      <c r="A222" s="2292"/>
      <c r="B222" s="2322"/>
      <c r="C222" s="2292"/>
      <c r="D222" s="2292"/>
      <c r="E222" s="2355"/>
      <c r="F222" s="2292"/>
      <c r="G222" s="2292"/>
      <c r="H222" s="2292"/>
      <c r="I222" s="2292"/>
      <c r="J222" s="2292"/>
      <c r="K222" s="2292"/>
      <c r="L222" s="2292"/>
      <c r="M222" s="2292"/>
      <c r="N222" s="2292"/>
      <c r="O222" s="2292"/>
      <c r="P222" s="2292"/>
      <c r="Q222" s="2292"/>
      <c r="R222" s="2292"/>
      <c r="S222" s="2292"/>
      <c r="T222" s="2292"/>
      <c r="U222" s="2292"/>
      <c r="V222" s="2292"/>
      <c r="W222" s="2292"/>
    </row>
    <row r="223" spans="1:23" ht="13.8" thickBot="1">
      <c r="A223" s="2292"/>
      <c r="B223" s="2322"/>
      <c r="C223" s="2292"/>
      <c r="D223" s="2292"/>
      <c r="E223" s="2355"/>
      <c r="F223" s="2292"/>
      <c r="G223" s="2292"/>
      <c r="H223" s="2292"/>
      <c r="I223" s="2292"/>
      <c r="J223" s="2292"/>
      <c r="K223" s="2292"/>
      <c r="L223" s="2292"/>
      <c r="M223" s="2292"/>
      <c r="N223" s="2292"/>
      <c r="O223" s="2292"/>
      <c r="P223" s="2292"/>
      <c r="Q223" s="2292"/>
      <c r="R223" s="2292"/>
      <c r="S223" s="2292"/>
      <c r="T223" s="2292"/>
      <c r="U223" s="2292"/>
      <c r="V223" s="2292"/>
      <c r="W223" s="2292"/>
    </row>
    <row r="224" spans="1:23" ht="13.8" thickBot="1">
      <c r="A224" s="2292"/>
      <c r="B224" s="2322"/>
      <c r="C224" s="2292"/>
      <c r="D224" s="2292"/>
      <c r="E224" s="2355"/>
      <c r="F224" s="2292"/>
      <c r="G224" s="2292"/>
      <c r="H224" s="2292"/>
      <c r="I224" s="2292"/>
      <c r="J224" s="2292"/>
      <c r="K224" s="2292"/>
      <c r="L224" s="2292"/>
      <c r="M224" s="2292"/>
      <c r="N224" s="2292"/>
      <c r="O224" s="2292"/>
      <c r="P224" s="2292"/>
      <c r="Q224" s="2292"/>
      <c r="R224" s="2292"/>
      <c r="S224" s="2292"/>
      <c r="T224" s="2292"/>
      <c r="U224" s="2292"/>
      <c r="V224" s="2292"/>
      <c r="W224" s="2292"/>
    </row>
    <row r="225" spans="1:23" ht="13.8" thickBot="1">
      <c r="A225" s="2292"/>
      <c r="B225" s="2322"/>
      <c r="C225" s="2292"/>
      <c r="D225" s="2292"/>
      <c r="E225" s="2355"/>
      <c r="F225" s="2292"/>
      <c r="G225" s="2292"/>
      <c r="H225" s="2292"/>
      <c r="I225" s="2292"/>
      <c r="J225" s="2292"/>
      <c r="K225" s="2292"/>
      <c r="L225" s="2292"/>
      <c r="M225" s="2292"/>
      <c r="N225" s="2292"/>
      <c r="O225" s="2292"/>
      <c r="P225" s="2292"/>
      <c r="Q225" s="2292"/>
      <c r="R225" s="2292"/>
      <c r="S225" s="2292"/>
      <c r="T225" s="2292"/>
      <c r="U225" s="2292"/>
      <c r="V225" s="2292"/>
      <c r="W225" s="2292"/>
    </row>
    <row r="226" spans="1:23" ht="13.8" thickBot="1">
      <c r="A226" s="2292"/>
      <c r="B226" s="2322"/>
      <c r="C226" s="2292"/>
      <c r="D226" s="2292"/>
      <c r="E226" s="2355"/>
      <c r="F226" s="2292"/>
      <c r="G226" s="2292"/>
      <c r="H226" s="2292"/>
      <c r="I226" s="2292"/>
      <c r="J226" s="2292"/>
      <c r="K226" s="2292"/>
      <c r="L226" s="2292"/>
      <c r="M226" s="2292"/>
      <c r="N226" s="2292"/>
      <c r="O226" s="2292"/>
      <c r="P226" s="2292"/>
      <c r="Q226" s="2292"/>
      <c r="R226" s="2292"/>
      <c r="S226" s="2292"/>
      <c r="T226" s="2292"/>
      <c r="U226" s="2292"/>
      <c r="V226" s="2292"/>
      <c r="W226" s="2292"/>
    </row>
    <row r="227" spans="1:23" ht="13.8" thickBot="1">
      <c r="A227" s="2292"/>
      <c r="B227" s="2322"/>
      <c r="C227" s="2292"/>
      <c r="D227" s="2292"/>
      <c r="E227" s="2355"/>
      <c r="F227" s="2292"/>
      <c r="G227" s="2292"/>
      <c r="H227" s="2292"/>
      <c r="I227" s="2292"/>
      <c r="J227" s="2292"/>
      <c r="K227" s="2292"/>
      <c r="L227" s="2292"/>
      <c r="M227" s="2292"/>
      <c r="N227" s="2292"/>
      <c r="O227" s="2292"/>
      <c r="P227" s="2292"/>
      <c r="Q227" s="2292"/>
      <c r="R227" s="2292"/>
      <c r="S227" s="2292"/>
      <c r="T227" s="2292"/>
      <c r="U227" s="2292"/>
      <c r="V227" s="2292"/>
      <c r="W227" s="2292"/>
    </row>
    <row r="228" spans="1:23" ht="13.8" thickBot="1">
      <c r="A228" s="2292"/>
      <c r="B228" s="2322"/>
      <c r="C228" s="2292"/>
      <c r="D228" s="2292"/>
      <c r="E228" s="2355"/>
      <c r="F228" s="2292"/>
      <c r="G228" s="2292"/>
      <c r="H228" s="2292"/>
      <c r="I228" s="2292"/>
      <c r="J228" s="2292"/>
      <c r="K228" s="2292"/>
      <c r="L228" s="2292"/>
      <c r="M228" s="2292"/>
      <c r="N228" s="2292"/>
      <c r="O228" s="2292"/>
      <c r="P228" s="2292"/>
      <c r="Q228" s="2292"/>
      <c r="R228" s="2292"/>
      <c r="S228" s="2292"/>
      <c r="T228" s="2292"/>
      <c r="U228" s="2292"/>
      <c r="V228" s="2292"/>
      <c r="W228" s="2292"/>
    </row>
    <row r="229" spans="1:23" ht="13.8" thickBot="1">
      <c r="A229" s="2292"/>
      <c r="B229" s="2322"/>
      <c r="C229" s="2292"/>
      <c r="D229" s="2292"/>
      <c r="E229" s="2355"/>
      <c r="F229" s="2292"/>
      <c r="G229" s="2292"/>
      <c r="H229" s="2292"/>
      <c r="I229" s="2292"/>
      <c r="J229" s="2292"/>
      <c r="K229" s="2292"/>
      <c r="L229" s="2292"/>
      <c r="M229" s="2292"/>
      <c r="N229" s="2292"/>
      <c r="O229" s="2292"/>
      <c r="P229" s="2292"/>
      <c r="Q229" s="2292"/>
      <c r="R229" s="2292"/>
      <c r="S229" s="2292"/>
      <c r="T229" s="2292"/>
      <c r="U229" s="2292"/>
      <c r="V229" s="2292"/>
      <c r="W229" s="2292"/>
    </row>
    <row r="230" spans="1:23" ht="13.8" thickBot="1">
      <c r="A230" s="2292"/>
      <c r="B230" s="2322"/>
      <c r="C230" s="2292"/>
      <c r="D230" s="2292"/>
      <c r="E230" s="2355"/>
      <c r="F230" s="2292"/>
      <c r="G230" s="2292"/>
      <c r="H230" s="2292"/>
      <c r="I230" s="2292"/>
      <c r="J230" s="2292"/>
      <c r="K230" s="2292"/>
      <c r="L230" s="2292"/>
      <c r="M230" s="2292"/>
      <c r="N230" s="2292"/>
      <c r="O230" s="2292"/>
      <c r="P230" s="2292"/>
      <c r="Q230" s="2292"/>
      <c r="R230" s="2292"/>
      <c r="S230" s="2292"/>
      <c r="T230" s="2292"/>
      <c r="U230" s="2292"/>
      <c r="V230" s="2292"/>
      <c r="W230" s="2292"/>
    </row>
    <row r="231" spans="1:23" ht="13.8" thickBot="1">
      <c r="A231" s="2292"/>
      <c r="B231" s="2322"/>
      <c r="C231" s="2292"/>
      <c r="D231" s="2292"/>
      <c r="E231" s="2355"/>
      <c r="F231" s="2292"/>
      <c r="G231" s="2292"/>
      <c r="H231" s="2292"/>
      <c r="I231" s="2292"/>
      <c r="J231" s="2292"/>
      <c r="K231" s="2292"/>
      <c r="L231" s="2292"/>
      <c r="M231" s="2292"/>
      <c r="N231" s="2292"/>
      <c r="O231" s="2292"/>
      <c r="P231" s="2292"/>
      <c r="Q231" s="2292"/>
      <c r="R231" s="2292"/>
      <c r="S231" s="2292"/>
      <c r="T231" s="2292"/>
      <c r="U231" s="2292"/>
      <c r="V231" s="2292"/>
      <c r="W231" s="2292"/>
    </row>
    <row r="232" spans="1:23" ht="13.8" thickBot="1">
      <c r="A232" s="2292"/>
      <c r="B232" s="2322"/>
      <c r="C232" s="2292"/>
      <c r="D232" s="2292"/>
      <c r="E232" s="2355"/>
      <c r="F232" s="2292"/>
      <c r="G232" s="2292"/>
      <c r="H232" s="2292"/>
      <c r="I232" s="2292"/>
      <c r="J232" s="2292"/>
      <c r="K232" s="2292"/>
      <c r="L232" s="2292"/>
      <c r="M232" s="2292"/>
      <c r="N232" s="2292"/>
      <c r="O232" s="2292"/>
      <c r="P232" s="2292"/>
      <c r="Q232" s="2292"/>
      <c r="R232" s="2292"/>
      <c r="S232" s="2292"/>
      <c r="T232" s="2292"/>
      <c r="U232" s="2292"/>
      <c r="V232" s="2292"/>
      <c r="W232" s="2292"/>
    </row>
    <row r="233" spans="1:23" ht="13.8" thickBot="1">
      <c r="A233" s="2292"/>
      <c r="B233" s="2322"/>
      <c r="C233" s="2292"/>
      <c r="D233" s="2292"/>
      <c r="E233" s="2355"/>
      <c r="F233" s="2292"/>
      <c r="G233" s="2292"/>
      <c r="H233" s="2292"/>
      <c r="I233" s="2292"/>
      <c r="J233" s="2292"/>
      <c r="K233" s="2292"/>
      <c r="L233" s="2292"/>
      <c r="M233" s="2292"/>
      <c r="N233" s="2292"/>
      <c r="O233" s="2292"/>
      <c r="P233" s="2292"/>
      <c r="Q233" s="2292"/>
      <c r="R233" s="2292"/>
      <c r="S233" s="2292"/>
      <c r="T233" s="2292"/>
      <c r="U233" s="2292"/>
      <c r="V233" s="2292"/>
      <c r="W233" s="2292"/>
    </row>
    <row r="234" spans="1:23" ht="13.8" thickBot="1">
      <c r="A234" s="2292"/>
      <c r="B234" s="2322"/>
      <c r="C234" s="2292"/>
      <c r="D234" s="2292"/>
      <c r="E234" s="2355"/>
      <c r="F234" s="2292"/>
      <c r="G234" s="2292"/>
      <c r="H234" s="2292"/>
      <c r="I234" s="2292"/>
      <c r="J234" s="2292"/>
      <c r="K234" s="2292"/>
      <c r="L234" s="2292"/>
      <c r="M234" s="2292"/>
      <c r="N234" s="2292"/>
      <c r="O234" s="2292"/>
      <c r="P234" s="2292"/>
      <c r="Q234" s="2292"/>
      <c r="R234" s="2292"/>
      <c r="S234" s="2292"/>
      <c r="T234" s="2292"/>
      <c r="U234" s="2292"/>
      <c r="V234" s="2292"/>
      <c r="W234" s="2292"/>
    </row>
    <row r="235" spans="1:23" ht="13.8" thickBot="1">
      <c r="A235" s="2292"/>
      <c r="B235" s="2322"/>
      <c r="C235" s="2292"/>
      <c r="D235" s="2292"/>
      <c r="E235" s="2355"/>
      <c r="F235" s="2292"/>
      <c r="G235" s="2292"/>
      <c r="H235" s="2292"/>
      <c r="I235" s="2292"/>
      <c r="J235" s="2292"/>
      <c r="K235" s="2292"/>
      <c r="L235" s="2292"/>
      <c r="M235" s="2292"/>
      <c r="N235" s="2292"/>
      <c r="O235" s="2292"/>
      <c r="P235" s="2292"/>
      <c r="Q235" s="2292"/>
      <c r="R235" s="2292"/>
      <c r="S235" s="2292"/>
      <c r="T235" s="2292"/>
      <c r="U235" s="2292"/>
      <c r="V235" s="2292"/>
      <c r="W235" s="2292"/>
    </row>
    <row r="236" spans="1:23" ht="13.8" thickBot="1">
      <c r="A236" s="2292"/>
      <c r="B236" s="2322"/>
      <c r="C236" s="2292"/>
      <c r="D236" s="2292"/>
      <c r="E236" s="2355"/>
      <c r="F236" s="2292"/>
      <c r="G236" s="2292"/>
      <c r="H236" s="2292"/>
      <c r="I236" s="2292"/>
      <c r="J236" s="2292"/>
      <c r="K236" s="2292"/>
      <c r="L236" s="2292"/>
      <c r="M236" s="2292"/>
      <c r="N236" s="2292"/>
      <c r="O236" s="2292"/>
      <c r="P236" s="2292"/>
      <c r="Q236" s="2292"/>
      <c r="R236" s="2292"/>
      <c r="S236" s="2292"/>
      <c r="T236" s="2292"/>
      <c r="U236" s="2292"/>
      <c r="V236" s="2292"/>
      <c r="W236" s="2292"/>
    </row>
    <row r="237" spans="1:23" ht="13.8" thickBot="1">
      <c r="A237" s="2292"/>
      <c r="B237" s="2322"/>
      <c r="C237" s="2292"/>
      <c r="D237" s="2292"/>
      <c r="E237" s="2355"/>
      <c r="F237" s="2292"/>
      <c r="G237" s="2292"/>
      <c r="H237" s="2292"/>
      <c r="I237" s="2292"/>
      <c r="J237" s="2292"/>
      <c r="K237" s="2292"/>
      <c r="L237" s="2292"/>
      <c r="M237" s="2292"/>
      <c r="N237" s="2292"/>
      <c r="O237" s="2292"/>
      <c r="P237" s="2292"/>
      <c r="Q237" s="2292"/>
      <c r="R237" s="2292"/>
      <c r="S237" s="2292"/>
      <c r="T237" s="2292"/>
      <c r="U237" s="2292"/>
      <c r="V237" s="2292"/>
      <c r="W237" s="2292"/>
    </row>
    <row r="238" spans="1:23" ht="13.8" thickBot="1">
      <c r="A238" s="2292"/>
      <c r="B238" s="2322"/>
      <c r="C238" s="2292"/>
      <c r="D238" s="2292"/>
      <c r="E238" s="2355"/>
      <c r="F238" s="2292"/>
      <c r="G238" s="2292"/>
      <c r="H238" s="2292"/>
      <c r="I238" s="2292"/>
      <c r="J238" s="2292"/>
      <c r="K238" s="2292"/>
      <c r="L238" s="2292"/>
      <c r="M238" s="2292"/>
      <c r="N238" s="2292"/>
      <c r="O238" s="2292"/>
      <c r="P238" s="2292"/>
      <c r="Q238" s="2292"/>
      <c r="R238" s="2292"/>
      <c r="S238" s="2292"/>
      <c r="T238" s="2292"/>
      <c r="U238" s="2292"/>
      <c r="V238" s="2292"/>
      <c r="W238" s="2292"/>
    </row>
    <row r="239" spans="1:23" ht="13.8" thickBot="1">
      <c r="A239" s="2292"/>
      <c r="B239" s="2322"/>
      <c r="C239" s="2292"/>
      <c r="D239" s="2292"/>
      <c r="E239" s="2355"/>
      <c r="F239" s="2292"/>
      <c r="G239" s="2292"/>
      <c r="H239" s="2292"/>
      <c r="I239" s="2292"/>
      <c r="J239" s="2292"/>
      <c r="K239" s="2292"/>
      <c r="L239" s="2292"/>
      <c r="M239" s="2292"/>
      <c r="N239" s="2292"/>
      <c r="O239" s="2292"/>
      <c r="P239" s="2292"/>
      <c r="Q239" s="2292"/>
      <c r="R239" s="2292"/>
      <c r="S239" s="2292"/>
      <c r="T239" s="2292"/>
      <c r="U239" s="2292"/>
      <c r="V239" s="2292"/>
      <c r="W239" s="2292"/>
    </row>
    <row r="240" spans="1:23" ht="13.8" thickBot="1">
      <c r="A240" s="2292"/>
      <c r="B240" s="2322"/>
      <c r="C240" s="2292"/>
      <c r="D240" s="2292"/>
      <c r="E240" s="2355"/>
      <c r="F240" s="2292"/>
      <c r="G240" s="2292"/>
      <c r="H240" s="2292"/>
      <c r="I240" s="2292"/>
      <c r="J240" s="2292"/>
      <c r="K240" s="2292"/>
      <c r="L240" s="2292"/>
      <c r="M240" s="2292"/>
      <c r="N240" s="2292"/>
      <c r="O240" s="2292"/>
      <c r="P240" s="2292"/>
      <c r="Q240" s="2292"/>
      <c r="R240" s="2292"/>
      <c r="S240" s="2292"/>
      <c r="T240" s="2292"/>
      <c r="U240" s="2292"/>
      <c r="V240" s="2292"/>
      <c r="W240" s="2292"/>
    </row>
    <row r="241" spans="1:23" ht="13.8" thickBot="1">
      <c r="A241" s="2292"/>
      <c r="B241" s="2322"/>
      <c r="C241" s="2292"/>
      <c r="D241" s="2292"/>
      <c r="E241" s="2355"/>
      <c r="F241" s="2292"/>
      <c r="G241" s="2292"/>
      <c r="H241" s="2292"/>
      <c r="I241" s="2292"/>
      <c r="J241" s="2292"/>
      <c r="K241" s="2292"/>
      <c r="L241" s="2292"/>
      <c r="M241" s="2292"/>
      <c r="N241" s="2292"/>
      <c r="O241" s="2292"/>
      <c r="P241" s="2292"/>
      <c r="Q241" s="2292"/>
      <c r="R241" s="2292"/>
      <c r="S241" s="2292"/>
      <c r="T241" s="2292"/>
      <c r="U241" s="2292"/>
      <c r="V241" s="2292"/>
      <c r="W241" s="2292"/>
    </row>
    <row r="242" spans="1:23" ht="13.8" thickBot="1">
      <c r="A242" s="2292"/>
      <c r="B242" s="2322"/>
      <c r="C242" s="2292"/>
      <c r="D242" s="2292"/>
      <c r="E242" s="2355"/>
      <c r="F242" s="2292"/>
      <c r="G242" s="2292"/>
      <c r="H242" s="2292"/>
      <c r="I242" s="2292"/>
      <c r="J242" s="2292"/>
      <c r="K242" s="2292"/>
      <c r="L242" s="2292"/>
      <c r="M242" s="2292"/>
      <c r="N242" s="2292"/>
      <c r="O242" s="2292"/>
      <c r="P242" s="2292"/>
      <c r="Q242" s="2292"/>
      <c r="R242" s="2292"/>
      <c r="S242" s="2292"/>
      <c r="T242" s="2292"/>
      <c r="U242" s="2292"/>
      <c r="V242" s="2292"/>
      <c r="W242" s="2292"/>
    </row>
    <row r="243" spans="1:23" ht="13.8" thickBot="1">
      <c r="A243" s="2292"/>
      <c r="B243" s="2322"/>
      <c r="C243" s="2292"/>
      <c r="D243" s="2292"/>
      <c r="E243" s="2355"/>
      <c r="F243" s="2292"/>
      <c r="G243" s="2292"/>
      <c r="H243" s="2292"/>
      <c r="I243" s="2292"/>
      <c r="J243" s="2292"/>
      <c r="K243" s="2292"/>
      <c r="L243" s="2292"/>
      <c r="M243" s="2292"/>
      <c r="N243" s="2292"/>
      <c r="O243" s="2292"/>
      <c r="P243" s="2292"/>
      <c r="Q243" s="2292"/>
      <c r="R243" s="2292"/>
      <c r="S243" s="2292"/>
      <c r="T243" s="2292"/>
      <c r="U243" s="2292"/>
      <c r="V243" s="2292"/>
      <c r="W243" s="2292"/>
    </row>
    <row r="244" spans="1:23" ht="13.8" thickBot="1">
      <c r="A244" s="2292"/>
      <c r="B244" s="2322"/>
      <c r="C244" s="2292"/>
      <c r="D244" s="2292"/>
      <c r="E244" s="2355"/>
      <c r="F244" s="2292"/>
      <c r="G244" s="2292"/>
      <c r="H244" s="2292"/>
      <c r="I244" s="2292"/>
      <c r="J244" s="2292"/>
      <c r="K244" s="2292"/>
      <c r="L244" s="2292"/>
      <c r="M244" s="2292"/>
      <c r="N244" s="2292"/>
      <c r="O244" s="2292"/>
      <c r="P244" s="2292"/>
      <c r="Q244" s="2292"/>
      <c r="R244" s="2292"/>
      <c r="S244" s="2292"/>
      <c r="T244" s="2292"/>
      <c r="U244" s="2292"/>
      <c r="V244" s="2292"/>
      <c r="W244" s="2292"/>
    </row>
    <row r="245" spans="1:23" ht="13.8" thickBot="1">
      <c r="A245" s="2292"/>
      <c r="B245" s="2322"/>
      <c r="C245" s="2292"/>
      <c r="D245" s="2292"/>
      <c r="E245" s="2355"/>
      <c r="F245" s="2292"/>
      <c r="G245" s="2292"/>
      <c r="H245" s="2292"/>
      <c r="I245" s="2292"/>
      <c r="J245" s="2292"/>
      <c r="K245" s="2292"/>
      <c r="L245" s="2292"/>
      <c r="M245" s="2292"/>
      <c r="N245" s="2292"/>
      <c r="O245" s="2292"/>
      <c r="P245" s="2292"/>
      <c r="Q245" s="2292"/>
      <c r="R245" s="2292"/>
      <c r="S245" s="2292"/>
      <c r="T245" s="2292"/>
      <c r="U245" s="2292"/>
      <c r="V245" s="2292"/>
      <c r="W245" s="2292"/>
    </row>
    <row r="246" spans="1:23" ht="13.8" thickBot="1">
      <c r="A246" s="2292"/>
      <c r="B246" s="2322"/>
      <c r="C246" s="2292"/>
      <c r="D246" s="2292"/>
      <c r="E246" s="2355"/>
      <c r="F246" s="2292"/>
      <c r="G246" s="2292"/>
      <c r="H246" s="2292"/>
      <c r="I246" s="2292"/>
      <c r="J246" s="2292"/>
      <c r="K246" s="2292"/>
      <c r="L246" s="2292"/>
      <c r="M246" s="2292"/>
      <c r="N246" s="2292"/>
      <c r="O246" s="2292"/>
      <c r="P246" s="2292"/>
      <c r="Q246" s="2292"/>
      <c r="R246" s="2292"/>
      <c r="S246" s="2292"/>
      <c r="T246" s="2292"/>
      <c r="U246" s="2292"/>
      <c r="V246" s="2292"/>
      <c r="W246" s="2292"/>
    </row>
    <row r="247" spans="1:23" ht="13.8" thickBot="1">
      <c r="A247" s="2292"/>
      <c r="B247" s="2322"/>
      <c r="C247" s="2292"/>
      <c r="D247" s="2292"/>
      <c r="E247" s="2355"/>
      <c r="F247" s="2292"/>
      <c r="G247" s="2292"/>
      <c r="H247" s="2292"/>
      <c r="I247" s="2292"/>
      <c r="J247" s="2292"/>
      <c r="K247" s="2292"/>
      <c r="L247" s="2292"/>
      <c r="M247" s="2292"/>
      <c r="N247" s="2292"/>
      <c r="O247" s="2292"/>
      <c r="P247" s="2292"/>
      <c r="Q247" s="2292"/>
      <c r="R247" s="2292"/>
      <c r="S247" s="2292"/>
      <c r="T247" s="2292"/>
      <c r="U247" s="2292"/>
      <c r="V247" s="2292"/>
      <c r="W247" s="2292"/>
    </row>
    <row r="248" spans="1:23" ht="13.8" thickBot="1">
      <c r="A248" s="2292"/>
      <c r="B248" s="2322"/>
      <c r="C248" s="2292"/>
      <c r="D248" s="2292"/>
      <c r="E248" s="2355"/>
      <c r="F248" s="2292"/>
      <c r="G248" s="2292"/>
      <c r="H248" s="2292"/>
      <c r="I248" s="2292"/>
      <c r="J248" s="2292"/>
      <c r="K248" s="2292"/>
      <c r="L248" s="2292"/>
      <c r="M248" s="2292"/>
      <c r="N248" s="2292"/>
      <c r="O248" s="2292"/>
      <c r="P248" s="2292"/>
      <c r="Q248" s="2292"/>
      <c r="R248" s="2292"/>
      <c r="S248" s="2292"/>
      <c r="T248" s="2292"/>
      <c r="U248" s="2292"/>
      <c r="V248" s="2292"/>
      <c r="W248" s="2292"/>
    </row>
    <row r="249" spans="1:23" ht="13.8" thickBot="1">
      <c r="A249" s="2292"/>
      <c r="B249" s="2322"/>
      <c r="C249" s="2292"/>
      <c r="D249" s="2292"/>
      <c r="E249" s="2355"/>
      <c r="F249" s="2292"/>
      <c r="G249" s="2292"/>
      <c r="H249" s="2292"/>
      <c r="I249" s="2292"/>
      <c r="J249" s="2292"/>
      <c r="K249" s="2292"/>
      <c r="L249" s="2292"/>
      <c r="M249" s="2292"/>
      <c r="N249" s="2292"/>
      <c r="O249" s="2292"/>
      <c r="P249" s="2292"/>
      <c r="Q249" s="2292"/>
      <c r="R249" s="2292"/>
      <c r="S249" s="2292"/>
      <c r="T249" s="2292"/>
      <c r="U249" s="2292"/>
      <c r="V249" s="2292"/>
      <c r="W249" s="2292"/>
    </row>
    <row r="250" spans="1:23" ht="13.8" thickBot="1">
      <c r="A250" s="2292"/>
      <c r="B250" s="2322"/>
      <c r="C250" s="2292"/>
      <c r="D250" s="2292"/>
      <c r="E250" s="2355"/>
      <c r="F250" s="2292"/>
      <c r="G250" s="2292"/>
      <c r="H250" s="2292"/>
      <c r="I250" s="2292"/>
      <c r="J250" s="2292"/>
      <c r="K250" s="2292"/>
      <c r="L250" s="2292"/>
      <c r="M250" s="2292"/>
      <c r="N250" s="2292"/>
      <c r="O250" s="2292"/>
      <c r="P250" s="2292"/>
      <c r="Q250" s="2292"/>
      <c r="R250" s="2292"/>
      <c r="S250" s="2292"/>
      <c r="T250" s="2292"/>
      <c r="U250" s="2292"/>
      <c r="V250" s="2292"/>
      <c r="W250" s="2292"/>
    </row>
    <row r="251" spans="1:23" ht="13.8" thickBot="1">
      <c r="A251" s="2292"/>
      <c r="B251" s="2322"/>
      <c r="C251" s="2292"/>
      <c r="D251" s="2292"/>
      <c r="E251" s="2355"/>
      <c r="F251" s="2292"/>
      <c r="G251" s="2292"/>
      <c r="H251" s="2292"/>
      <c r="I251" s="2292"/>
      <c r="J251" s="2292"/>
      <c r="K251" s="2292"/>
      <c r="L251" s="2292"/>
      <c r="M251" s="2292"/>
      <c r="N251" s="2292"/>
      <c r="O251" s="2292"/>
      <c r="P251" s="2292"/>
      <c r="Q251" s="2292"/>
      <c r="R251" s="2292"/>
      <c r="S251" s="2292"/>
      <c r="T251" s="2292"/>
      <c r="U251" s="2292"/>
      <c r="V251" s="2292"/>
      <c r="W251" s="2292"/>
    </row>
    <row r="252" spans="1:23" ht="13.8" thickBot="1">
      <c r="A252" s="2292"/>
      <c r="B252" s="2322"/>
      <c r="C252" s="2292"/>
      <c r="D252" s="2292"/>
      <c r="E252" s="2355"/>
      <c r="F252" s="2292"/>
      <c r="G252" s="2292"/>
      <c r="H252" s="2292"/>
      <c r="I252" s="2292"/>
      <c r="J252" s="2292"/>
      <c r="K252" s="2292"/>
      <c r="L252" s="2292"/>
      <c r="M252" s="2292"/>
      <c r="N252" s="2292"/>
      <c r="O252" s="2292"/>
      <c r="P252" s="2292"/>
      <c r="Q252" s="2292"/>
      <c r="R252" s="2292"/>
      <c r="S252" s="2292"/>
      <c r="T252" s="2292"/>
      <c r="U252" s="2292"/>
      <c r="V252" s="2292"/>
      <c r="W252" s="2292"/>
    </row>
    <row r="253" spans="1:23" ht="13.8" thickBot="1">
      <c r="A253" s="2292"/>
      <c r="B253" s="2322"/>
      <c r="C253" s="2292"/>
      <c r="D253" s="2292"/>
      <c r="E253" s="2355"/>
      <c r="F253" s="2292"/>
      <c r="G253" s="2292"/>
      <c r="H253" s="2292"/>
      <c r="I253" s="2292"/>
      <c r="J253" s="2292"/>
      <c r="K253" s="2292"/>
      <c r="L253" s="2292"/>
      <c r="M253" s="2292"/>
      <c r="N253" s="2292"/>
      <c r="O253" s="2292"/>
      <c r="P253" s="2292"/>
      <c r="Q253" s="2292"/>
      <c r="R253" s="2292"/>
      <c r="S253" s="2292"/>
      <c r="T253" s="2292"/>
      <c r="U253" s="2292"/>
      <c r="V253" s="2292"/>
      <c r="W253" s="2292"/>
    </row>
    <row r="254" spans="1:23" ht="13.8" thickBot="1">
      <c r="A254" s="2292"/>
      <c r="B254" s="2322"/>
      <c r="C254" s="2292"/>
      <c r="D254" s="2292"/>
      <c r="E254" s="2355"/>
      <c r="F254" s="2292"/>
      <c r="G254" s="2292"/>
      <c r="H254" s="2292"/>
      <c r="I254" s="2292"/>
      <c r="J254" s="2292"/>
      <c r="K254" s="2292"/>
      <c r="L254" s="2292"/>
      <c r="M254" s="2292"/>
      <c r="N254" s="2292"/>
      <c r="O254" s="2292"/>
      <c r="P254" s="2292"/>
      <c r="Q254" s="2292"/>
      <c r="R254" s="2292"/>
      <c r="S254" s="2292"/>
      <c r="T254" s="2292"/>
      <c r="U254" s="2292"/>
      <c r="V254" s="2292"/>
      <c r="W254" s="2292"/>
    </row>
    <row r="255" spans="1:23" ht="13.8" thickBot="1">
      <c r="A255" s="2292"/>
      <c r="B255" s="2322"/>
      <c r="C255" s="2292"/>
      <c r="D255" s="2292"/>
      <c r="E255" s="2355"/>
      <c r="F255" s="2292"/>
      <c r="G255" s="2292"/>
      <c r="H255" s="2292"/>
      <c r="I255" s="2292"/>
      <c r="J255" s="2292"/>
      <c r="K255" s="2292"/>
      <c r="L255" s="2292"/>
      <c r="M255" s="2292"/>
      <c r="N255" s="2292"/>
      <c r="O255" s="2292"/>
      <c r="P255" s="2292"/>
      <c r="Q255" s="2292"/>
      <c r="R255" s="2292"/>
      <c r="S255" s="2292"/>
      <c r="T255" s="2292"/>
      <c r="U255" s="2292"/>
      <c r="V255" s="2292"/>
      <c r="W255" s="2292"/>
    </row>
    <row r="256" spans="1:23" ht="13.8" thickBot="1">
      <c r="A256" s="2292"/>
      <c r="B256" s="2322"/>
      <c r="C256" s="2292"/>
      <c r="D256" s="2292"/>
      <c r="E256" s="2355"/>
      <c r="F256" s="2292"/>
      <c r="G256" s="2292"/>
      <c r="H256" s="2292"/>
      <c r="I256" s="2292"/>
      <c r="J256" s="2292"/>
      <c r="K256" s="2292"/>
      <c r="L256" s="2292"/>
      <c r="M256" s="2292"/>
      <c r="N256" s="2292"/>
      <c r="O256" s="2292"/>
      <c r="P256" s="2292"/>
      <c r="Q256" s="2292"/>
      <c r="R256" s="2292"/>
      <c r="S256" s="2292"/>
      <c r="T256" s="2292"/>
      <c r="U256" s="2292"/>
      <c r="V256" s="2292"/>
      <c r="W256" s="2292"/>
    </row>
    <row r="257" spans="1:23" ht="13.8" thickBot="1">
      <c r="A257" s="2292"/>
      <c r="B257" s="2322"/>
      <c r="C257" s="2292"/>
      <c r="D257" s="2292"/>
      <c r="E257" s="2355"/>
      <c r="F257" s="2292"/>
      <c r="G257" s="2292"/>
      <c r="H257" s="2292"/>
      <c r="I257" s="2292"/>
      <c r="J257" s="2292"/>
      <c r="K257" s="2292"/>
      <c r="L257" s="2292"/>
      <c r="M257" s="2292"/>
      <c r="N257" s="2292"/>
      <c r="O257" s="2292"/>
      <c r="P257" s="2292"/>
      <c r="Q257" s="2292"/>
      <c r="R257" s="2292"/>
      <c r="S257" s="2292"/>
      <c r="T257" s="2292"/>
      <c r="U257" s="2292"/>
      <c r="V257" s="2292"/>
      <c r="W257" s="2292"/>
    </row>
    <row r="258" spans="1:23" ht="13.8" thickBot="1">
      <c r="A258" s="2292"/>
      <c r="B258" s="2322"/>
      <c r="C258" s="2292"/>
      <c r="D258" s="2292"/>
      <c r="E258" s="2355"/>
      <c r="F258" s="2292"/>
      <c r="G258" s="2292"/>
      <c r="H258" s="2292"/>
      <c r="I258" s="2292"/>
      <c r="J258" s="2292"/>
      <c r="K258" s="2292"/>
      <c r="L258" s="2292"/>
      <c r="M258" s="2292"/>
      <c r="N258" s="2292"/>
      <c r="O258" s="2292"/>
      <c r="P258" s="2292"/>
      <c r="Q258" s="2292"/>
      <c r="R258" s="2292"/>
      <c r="S258" s="2292"/>
      <c r="T258" s="2292"/>
      <c r="U258" s="2292"/>
      <c r="V258" s="2292"/>
      <c r="W258" s="2292"/>
    </row>
    <row r="259" spans="1:23" ht="13.8" thickBot="1">
      <c r="A259" s="2292"/>
      <c r="B259" s="2322"/>
      <c r="C259" s="2292"/>
      <c r="D259" s="2292"/>
      <c r="E259" s="2355"/>
      <c r="F259" s="2292"/>
      <c r="G259" s="2292"/>
      <c r="H259" s="2292"/>
      <c r="I259" s="2292"/>
      <c r="J259" s="2292"/>
      <c r="K259" s="2292"/>
      <c r="L259" s="2292"/>
      <c r="M259" s="2292"/>
      <c r="N259" s="2292"/>
      <c r="O259" s="2292"/>
      <c r="P259" s="2292"/>
      <c r="Q259" s="2292"/>
      <c r="R259" s="2292"/>
      <c r="S259" s="2292"/>
      <c r="T259" s="2292"/>
      <c r="U259" s="2292"/>
      <c r="V259" s="2292"/>
      <c r="W259" s="2292"/>
    </row>
    <row r="260" spans="1:23" ht="13.8" thickBot="1">
      <c r="A260" s="2292"/>
      <c r="B260" s="2322"/>
      <c r="C260" s="2292"/>
      <c r="D260" s="2292"/>
      <c r="E260" s="2355"/>
      <c r="F260" s="2292"/>
      <c r="G260" s="2292"/>
      <c r="H260" s="2292"/>
      <c r="I260" s="2292"/>
      <c r="J260" s="2292"/>
      <c r="K260" s="2292"/>
      <c r="L260" s="2292"/>
      <c r="M260" s="2292"/>
      <c r="N260" s="2292"/>
      <c r="O260" s="2292"/>
      <c r="P260" s="2292"/>
      <c r="Q260" s="2292"/>
      <c r="R260" s="2292"/>
      <c r="S260" s="2292"/>
      <c r="T260" s="2292"/>
      <c r="U260" s="2292"/>
      <c r="V260" s="2292"/>
      <c r="W260" s="2292"/>
    </row>
    <row r="261" spans="1:23" ht="13.8" thickBot="1">
      <c r="A261" s="2292"/>
      <c r="B261" s="2322"/>
      <c r="C261" s="2292"/>
      <c r="D261" s="2292"/>
      <c r="E261" s="2355"/>
      <c r="F261" s="2292"/>
      <c r="G261" s="2292"/>
      <c r="H261" s="2292"/>
      <c r="I261" s="2292"/>
      <c r="J261" s="2292"/>
      <c r="K261" s="2292"/>
      <c r="L261" s="2292"/>
      <c r="M261" s="2292"/>
      <c r="N261" s="2292"/>
      <c r="O261" s="2292"/>
      <c r="P261" s="2292"/>
      <c r="Q261" s="2292"/>
      <c r="R261" s="2292"/>
      <c r="S261" s="2292"/>
      <c r="T261" s="2292"/>
      <c r="U261" s="2292"/>
      <c r="V261" s="2292"/>
      <c r="W261" s="2292"/>
    </row>
    <row r="262" spans="1:23" ht="13.8" thickBot="1">
      <c r="A262" s="2292"/>
      <c r="B262" s="2322"/>
      <c r="C262" s="2292"/>
      <c r="D262" s="2292"/>
      <c r="E262" s="2355"/>
      <c r="F262" s="2292"/>
      <c r="G262" s="2292"/>
      <c r="H262" s="2292"/>
      <c r="I262" s="2292"/>
      <c r="J262" s="2292"/>
      <c r="K262" s="2292"/>
      <c r="L262" s="2292"/>
      <c r="M262" s="2292"/>
      <c r="N262" s="2292"/>
      <c r="O262" s="2292"/>
      <c r="P262" s="2292"/>
      <c r="Q262" s="2292"/>
      <c r="R262" s="2292"/>
      <c r="S262" s="2292"/>
      <c r="T262" s="2292"/>
      <c r="U262" s="2292"/>
      <c r="V262" s="2292"/>
      <c r="W262" s="2292"/>
    </row>
    <row r="263" spans="1:23" ht="13.8" thickBot="1">
      <c r="A263" s="2292"/>
      <c r="B263" s="2322"/>
      <c r="C263" s="2292"/>
      <c r="D263" s="2292"/>
      <c r="E263" s="2355"/>
      <c r="F263" s="2292"/>
      <c r="G263" s="2292"/>
      <c r="H263" s="2292"/>
      <c r="I263" s="2292"/>
      <c r="J263" s="2292"/>
      <c r="K263" s="2292"/>
      <c r="L263" s="2292"/>
      <c r="M263" s="2292"/>
      <c r="N263" s="2292"/>
      <c r="O263" s="2292"/>
      <c r="P263" s="2292"/>
      <c r="Q263" s="2292"/>
      <c r="R263" s="2292"/>
      <c r="S263" s="2292"/>
      <c r="T263" s="2292"/>
      <c r="U263" s="2292"/>
      <c r="V263" s="2292"/>
      <c r="W263" s="2292"/>
    </row>
    <row r="264" spans="1:23" ht="13.8" thickBot="1">
      <c r="A264" s="2292"/>
      <c r="B264" s="2322"/>
      <c r="C264" s="2292"/>
      <c r="D264" s="2292"/>
      <c r="E264" s="2355"/>
      <c r="F264" s="2292"/>
      <c r="G264" s="2292"/>
      <c r="H264" s="2292"/>
      <c r="I264" s="2292"/>
      <c r="J264" s="2292"/>
      <c r="K264" s="2292"/>
      <c r="L264" s="2292"/>
      <c r="M264" s="2292"/>
      <c r="N264" s="2292"/>
      <c r="O264" s="2292"/>
      <c r="P264" s="2292"/>
      <c r="Q264" s="2292"/>
      <c r="R264" s="2292"/>
      <c r="S264" s="2292"/>
      <c r="T264" s="2292"/>
      <c r="U264" s="2292"/>
      <c r="V264" s="2292"/>
      <c r="W264" s="2292"/>
    </row>
    <row r="265" spans="1:23" ht="13.8" thickBot="1">
      <c r="A265" s="2292"/>
      <c r="B265" s="2322"/>
      <c r="C265" s="2292"/>
      <c r="D265" s="2292"/>
      <c r="E265" s="2355"/>
      <c r="F265" s="2292"/>
      <c r="G265" s="2292"/>
      <c r="H265" s="2292"/>
      <c r="I265" s="2292"/>
      <c r="J265" s="2292"/>
      <c r="K265" s="2292"/>
      <c r="L265" s="2292"/>
      <c r="M265" s="2292"/>
      <c r="N265" s="2292"/>
      <c r="O265" s="2292"/>
      <c r="P265" s="2292"/>
      <c r="Q265" s="2292"/>
      <c r="R265" s="2292"/>
      <c r="S265" s="2292"/>
      <c r="T265" s="2292"/>
      <c r="U265" s="2292"/>
      <c r="V265" s="2292"/>
      <c r="W265" s="2292"/>
    </row>
    <row r="266" spans="1:23" ht="13.8" thickBot="1">
      <c r="A266" s="2292"/>
      <c r="B266" s="2322"/>
      <c r="C266" s="2292"/>
      <c r="D266" s="2292"/>
      <c r="E266" s="2355"/>
      <c r="F266" s="2292"/>
      <c r="G266" s="2292"/>
      <c r="H266" s="2292"/>
      <c r="I266" s="2292"/>
      <c r="J266" s="2292"/>
      <c r="K266" s="2292"/>
      <c r="L266" s="2292"/>
      <c r="M266" s="2292"/>
      <c r="N266" s="2292"/>
      <c r="O266" s="2292"/>
      <c r="P266" s="2292"/>
      <c r="Q266" s="2292"/>
      <c r="R266" s="2292"/>
      <c r="S266" s="2292"/>
      <c r="T266" s="2292"/>
      <c r="U266" s="2292"/>
      <c r="V266" s="2292"/>
      <c r="W266" s="2292"/>
    </row>
    <row r="267" spans="1:23" ht="13.8" thickBot="1">
      <c r="A267" s="2292"/>
      <c r="B267" s="2322"/>
      <c r="C267" s="2292"/>
      <c r="D267" s="2292"/>
      <c r="E267" s="2355"/>
      <c r="F267" s="2292"/>
      <c r="G267" s="2292"/>
      <c r="H267" s="2292"/>
      <c r="I267" s="2292"/>
      <c r="J267" s="2292"/>
      <c r="K267" s="2292"/>
      <c r="L267" s="2292"/>
      <c r="M267" s="2292"/>
      <c r="N267" s="2292"/>
      <c r="O267" s="2292"/>
      <c r="P267" s="2292"/>
      <c r="Q267" s="2292"/>
      <c r="R267" s="2292"/>
      <c r="S267" s="2292"/>
      <c r="T267" s="2292"/>
      <c r="U267" s="2292"/>
      <c r="V267" s="2292"/>
      <c r="W267" s="2292"/>
    </row>
    <row r="268" spans="1:23" ht="13.8" thickBot="1">
      <c r="A268" s="2292"/>
      <c r="B268" s="2322"/>
      <c r="C268" s="2292"/>
      <c r="D268" s="2292"/>
      <c r="E268" s="2355"/>
      <c r="F268" s="2292"/>
      <c r="G268" s="2292"/>
      <c r="H268" s="2292"/>
      <c r="I268" s="2292"/>
      <c r="J268" s="2292"/>
      <c r="K268" s="2292"/>
      <c r="L268" s="2292"/>
      <c r="M268" s="2292"/>
      <c r="N268" s="2292"/>
      <c r="O268" s="2292"/>
      <c r="P268" s="2292"/>
      <c r="Q268" s="2292"/>
      <c r="R268" s="2292"/>
      <c r="S268" s="2292"/>
      <c r="T268" s="2292"/>
      <c r="U268" s="2292"/>
      <c r="V268" s="2292"/>
      <c r="W268" s="2292"/>
    </row>
    <row r="269" spans="1:23" ht="13.8" thickBot="1">
      <c r="A269" s="2292"/>
      <c r="B269" s="2322"/>
      <c r="C269" s="2292"/>
      <c r="D269" s="2292"/>
      <c r="E269" s="2355"/>
      <c r="F269" s="2292"/>
      <c r="G269" s="2292"/>
      <c r="H269" s="2292"/>
      <c r="I269" s="2292"/>
      <c r="J269" s="2292"/>
      <c r="K269" s="2292"/>
      <c r="L269" s="2292"/>
      <c r="M269" s="2292"/>
      <c r="N269" s="2292"/>
      <c r="O269" s="2292"/>
      <c r="P269" s="2292"/>
      <c r="Q269" s="2292"/>
      <c r="R269" s="2292"/>
      <c r="S269" s="2292"/>
      <c r="T269" s="2292"/>
      <c r="U269" s="2292"/>
      <c r="V269" s="2292"/>
      <c r="W269" s="2292"/>
    </row>
    <row r="270" spans="1:23" ht="13.8" thickBot="1">
      <c r="A270" s="2292"/>
      <c r="B270" s="2322"/>
      <c r="C270" s="2292"/>
      <c r="D270" s="2292"/>
      <c r="E270" s="2355"/>
      <c r="F270" s="2292"/>
      <c r="G270" s="2292"/>
      <c r="H270" s="2292"/>
      <c r="I270" s="2292"/>
      <c r="J270" s="2292"/>
      <c r="K270" s="2292"/>
      <c r="L270" s="2292"/>
      <c r="M270" s="2292"/>
      <c r="N270" s="2292"/>
      <c r="O270" s="2292"/>
      <c r="P270" s="2292"/>
      <c r="Q270" s="2292"/>
      <c r="R270" s="2292"/>
      <c r="S270" s="2292"/>
      <c r="T270" s="2292"/>
      <c r="U270" s="2292"/>
      <c r="V270" s="2292"/>
      <c r="W270" s="2292"/>
    </row>
    <row r="271" spans="1:23" ht="13.8" thickBot="1">
      <c r="A271" s="2292"/>
      <c r="B271" s="2322"/>
      <c r="C271" s="2292"/>
      <c r="D271" s="2292"/>
      <c r="E271" s="2355"/>
      <c r="F271" s="2292"/>
      <c r="G271" s="2292"/>
      <c r="H271" s="2292"/>
      <c r="I271" s="2292"/>
      <c r="J271" s="2292"/>
      <c r="K271" s="2292"/>
      <c r="L271" s="2292"/>
      <c r="M271" s="2292"/>
      <c r="N271" s="2292"/>
      <c r="O271" s="2292"/>
      <c r="P271" s="2292"/>
      <c r="Q271" s="2292"/>
      <c r="R271" s="2292"/>
      <c r="S271" s="2292"/>
      <c r="T271" s="2292"/>
      <c r="U271" s="2292"/>
      <c r="V271" s="2292"/>
      <c r="W271" s="2292"/>
    </row>
    <row r="272" spans="1:23" ht="13.8" thickBot="1">
      <c r="A272" s="2292"/>
      <c r="B272" s="2322"/>
      <c r="C272" s="2292"/>
      <c r="D272" s="2292"/>
      <c r="E272" s="2355"/>
      <c r="F272" s="2292"/>
      <c r="G272" s="2292"/>
      <c r="H272" s="2292"/>
      <c r="I272" s="2292"/>
      <c r="J272" s="2292"/>
      <c r="K272" s="2292"/>
      <c r="L272" s="2292"/>
      <c r="M272" s="2292"/>
      <c r="N272" s="2292"/>
      <c r="O272" s="2292"/>
      <c r="P272" s="2292"/>
      <c r="Q272" s="2292"/>
      <c r="R272" s="2292"/>
      <c r="S272" s="2292"/>
      <c r="T272" s="2292"/>
      <c r="U272" s="2292"/>
      <c r="V272" s="2292"/>
      <c r="W272" s="2292"/>
    </row>
    <row r="273" spans="1:23" ht="13.8" thickBot="1">
      <c r="A273" s="2292"/>
      <c r="B273" s="2322"/>
      <c r="C273" s="2292"/>
      <c r="D273" s="2292"/>
      <c r="E273" s="2355"/>
      <c r="F273" s="2292"/>
      <c r="G273" s="2292"/>
      <c r="H273" s="2292"/>
      <c r="I273" s="2292"/>
      <c r="J273" s="2292"/>
      <c r="K273" s="2292"/>
      <c r="L273" s="2292"/>
      <c r="M273" s="2292"/>
      <c r="N273" s="2292"/>
      <c r="O273" s="2292"/>
      <c r="P273" s="2292"/>
      <c r="Q273" s="2292"/>
      <c r="R273" s="2292"/>
      <c r="S273" s="2292"/>
      <c r="T273" s="2292"/>
      <c r="U273" s="2292"/>
      <c r="V273" s="2292"/>
      <c r="W273" s="2292"/>
    </row>
    <row r="274" spans="1:23" ht="13.8" thickBot="1">
      <c r="A274" s="2292"/>
      <c r="B274" s="2322"/>
      <c r="C274" s="2292"/>
      <c r="D274" s="2292"/>
      <c r="E274" s="2355"/>
      <c r="F274" s="2292"/>
      <c r="G274" s="2292"/>
      <c r="H274" s="2292"/>
      <c r="I274" s="2292"/>
      <c r="J274" s="2292"/>
      <c r="K274" s="2292"/>
      <c r="L274" s="2292"/>
      <c r="M274" s="2292"/>
      <c r="N274" s="2292"/>
      <c r="O274" s="2292"/>
      <c r="P274" s="2292"/>
      <c r="Q274" s="2292"/>
      <c r="R274" s="2292"/>
      <c r="S274" s="2292"/>
      <c r="T274" s="2292"/>
      <c r="U274" s="2292"/>
      <c r="V274" s="2292"/>
      <c r="W274" s="2292"/>
    </row>
    <row r="275" spans="1:23" ht="13.8" thickBot="1">
      <c r="A275" s="2292"/>
      <c r="B275" s="2322"/>
      <c r="C275" s="2292"/>
      <c r="D275" s="2292"/>
      <c r="E275" s="2355"/>
      <c r="F275" s="2292"/>
      <c r="G275" s="2292"/>
      <c r="H275" s="2292"/>
      <c r="I275" s="2292"/>
      <c r="J275" s="2292"/>
      <c r="K275" s="2292"/>
      <c r="L275" s="2292"/>
      <c r="M275" s="2292"/>
      <c r="N275" s="2292"/>
      <c r="O275" s="2292"/>
      <c r="P275" s="2292"/>
      <c r="Q275" s="2292"/>
      <c r="R275" s="2292"/>
      <c r="S275" s="2292"/>
      <c r="T275" s="2292"/>
      <c r="U275" s="2292"/>
      <c r="V275" s="2292"/>
      <c r="W275" s="2292"/>
    </row>
    <row r="276" spans="1:23" ht="13.8" thickBot="1">
      <c r="A276" s="2292"/>
      <c r="B276" s="2322"/>
      <c r="C276" s="2292"/>
      <c r="D276" s="2292"/>
      <c r="E276" s="2355"/>
      <c r="F276" s="2292"/>
      <c r="G276" s="2292"/>
      <c r="H276" s="2292"/>
      <c r="I276" s="2292"/>
      <c r="J276" s="2292"/>
      <c r="K276" s="2292"/>
      <c r="L276" s="2292"/>
      <c r="M276" s="2292"/>
      <c r="N276" s="2292"/>
      <c r="O276" s="2292"/>
      <c r="P276" s="2292"/>
      <c r="Q276" s="2292"/>
      <c r="R276" s="2292"/>
      <c r="S276" s="2292"/>
      <c r="T276" s="2292"/>
      <c r="U276" s="2292"/>
      <c r="V276" s="2292"/>
      <c r="W276" s="2292"/>
    </row>
    <row r="277" spans="1:23" ht="13.8" thickBot="1">
      <c r="A277" s="2292"/>
      <c r="B277" s="2322"/>
      <c r="C277" s="2292"/>
      <c r="D277" s="2292"/>
      <c r="E277" s="2355"/>
      <c r="F277" s="2292"/>
      <c r="G277" s="2292"/>
      <c r="H277" s="2292"/>
      <c r="I277" s="2292"/>
      <c r="J277" s="2292"/>
      <c r="K277" s="2292"/>
      <c r="L277" s="2292"/>
      <c r="M277" s="2292"/>
      <c r="N277" s="2292"/>
      <c r="O277" s="2292"/>
      <c r="P277" s="2292"/>
      <c r="Q277" s="2292"/>
      <c r="R277" s="2292"/>
      <c r="S277" s="2292"/>
      <c r="T277" s="2292"/>
      <c r="U277" s="2292"/>
      <c r="V277" s="2292"/>
      <c r="W277" s="2292"/>
    </row>
    <row r="278" spans="1:23" ht="13.8" thickBot="1">
      <c r="A278" s="2292"/>
      <c r="B278" s="2322"/>
      <c r="C278" s="2292"/>
      <c r="D278" s="2292"/>
      <c r="E278" s="2355"/>
      <c r="F278" s="2292"/>
      <c r="G278" s="2292"/>
      <c r="H278" s="2292"/>
      <c r="I278" s="2292"/>
      <c r="J278" s="2292"/>
      <c r="K278" s="2292"/>
      <c r="L278" s="2292"/>
      <c r="M278" s="2292"/>
      <c r="N278" s="2292"/>
      <c r="O278" s="2292"/>
      <c r="P278" s="2292"/>
      <c r="Q278" s="2292"/>
      <c r="R278" s="2292"/>
      <c r="S278" s="2292"/>
      <c r="T278" s="2292"/>
      <c r="U278" s="2292"/>
      <c r="V278" s="2292"/>
      <c r="W278" s="2292"/>
    </row>
    <row r="279" spans="1:23" ht="13.8" thickBot="1">
      <c r="A279" s="2292"/>
      <c r="B279" s="2322"/>
      <c r="C279" s="2292"/>
      <c r="D279" s="2292"/>
      <c r="E279" s="2355"/>
      <c r="F279" s="2292"/>
      <c r="G279" s="2292"/>
      <c r="H279" s="2292"/>
      <c r="I279" s="2292"/>
      <c r="J279" s="2292"/>
      <c r="K279" s="2292"/>
      <c r="L279" s="2292"/>
      <c r="M279" s="2292"/>
      <c r="N279" s="2292"/>
      <c r="O279" s="2292"/>
      <c r="P279" s="2292"/>
      <c r="Q279" s="2292"/>
      <c r="R279" s="2292"/>
      <c r="S279" s="2292"/>
      <c r="T279" s="2292"/>
      <c r="U279" s="2292"/>
      <c r="V279" s="2292"/>
      <c r="W279" s="2292"/>
    </row>
    <row r="280" spans="1:23" ht="13.8" thickBot="1">
      <c r="A280" s="2292"/>
      <c r="B280" s="2322"/>
      <c r="C280" s="2292"/>
      <c r="D280" s="2292"/>
      <c r="E280" s="2355"/>
      <c r="F280" s="2292"/>
      <c r="G280" s="2292"/>
      <c r="H280" s="2292"/>
      <c r="I280" s="2292"/>
      <c r="J280" s="2292"/>
      <c r="K280" s="2292"/>
      <c r="L280" s="2292"/>
      <c r="M280" s="2292"/>
      <c r="N280" s="2292"/>
      <c r="O280" s="2292"/>
      <c r="P280" s="2292"/>
      <c r="Q280" s="2292"/>
      <c r="R280" s="2292"/>
      <c r="S280" s="2292"/>
      <c r="T280" s="2292"/>
      <c r="U280" s="2292"/>
      <c r="V280" s="2292"/>
      <c r="W280" s="2292"/>
    </row>
    <row r="281" spans="1:23" ht="13.8" thickBot="1">
      <c r="A281" s="2292"/>
      <c r="B281" s="2322"/>
      <c r="C281" s="2292"/>
      <c r="D281" s="2292"/>
      <c r="E281" s="2355"/>
      <c r="F281" s="2292"/>
      <c r="G281" s="2292"/>
      <c r="H281" s="2292"/>
      <c r="I281" s="2292"/>
      <c r="J281" s="2292"/>
      <c r="K281" s="2292"/>
      <c r="L281" s="2292"/>
      <c r="M281" s="2292"/>
      <c r="N281" s="2292"/>
      <c r="O281" s="2292"/>
      <c r="P281" s="2292"/>
      <c r="Q281" s="2292"/>
      <c r="R281" s="2292"/>
      <c r="S281" s="2292"/>
      <c r="T281" s="2292"/>
      <c r="U281" s="2292"/>
      <c r="V281" s="2292"/>
      <c r="W281" s="2292"/>
    </row>
    <row r="282" spans="1:23" ht="13.8" thickBot="1">
      <c r="A282" s="2292"/>
      <c r="B282" s="2322"/>
      <c r="C282" s="2292"/>
      <c r="D282" s="2292"/>
      <c r="E282" s="2355"/>
      <c r="F282" s="2292"/>
      <c r="G282" s="2292"/>
      <c r="H282" s="2292"/>
      <c r="I282" s="2292"/>
      <c r="J282" s="2292"/>
      <c r="K282" s="2292"/>
      <c r="L282" s="2292"/>
      <c r="M282" s="2292"/>
      <c r="N282" s="2292"/>
      <c r="O282" s="2292"/>
      <c r="P282" s="2292"/>
      <c r="Q282" s="2292"/>
      <c r="R282" s="2292"/>
      <c r="S282" s="2292"/>
      <c r="T282" s="2292"/>
      <c r="U282" s="2292"/>
      <c r="V282" s="2292"/>
      <c r="W282" s="2292"/>
    </row>
    <row r="283" spans="1:23" ht="13.8" thickBot="1">
      <c r="A283" s="2292"/>
      <c r="B283" s="2322"/>
      <c r="C283" s="2292"/>
      <c r="D283" s="2292"/>
      <c r="E283" s="2355"/>
      <c r="F283" s="2292"/>
      <c r="G283" s="2292"/>
      <c r="H283" s="2292"/>
      <c r="I283" s="2292"/>
      <c r="J283" s="2292"/>
      <c r="K283" s="2292"/>
      <c r="L283" s="2292"/>
      <c r="M283" s="2292"/>
      <c r="N283" s="2292"/>
      <c r="O283" s="2292"/>
      <c r="P283" s="2292"/>
      <c r="Q283" s="2292"/>
      <c r="R283" s="2292"/>
      <c r="S283" s="2292"/>
      <c r="T283" s="2292"/>
      <c r="U283" s="2292"/>
      <c r="V283" s="2292"/>
      <c r="W283" s="2292"/>
    </row>
    <row r="284" spans="1:23" ht="13.8" thickBot="1">
      <c r="A284" s="2292"/>
      <c r="B284" s="2322"/>
      <c r="C284" s="2292"/>
      <c r="D284" s="2292"/>
      <c r="E284" s="2355"/>
      <c r="F284" s="2292"/>
      <c r="G284" s="2292"/>
      <c r="H284" s="2292"/>
      <c r="I284" s="2292"/>
      <c r="J284" s="2292"/>
      <c r="K284" s="2292"/>
      <c r="L284" s="2292"/>
      <c r="M284" s="2292"/>
      <c r="N284" s="2292"/>
      <c r="O284" s="2292"/>
      <c r="P284" s="2292"/>
      <c r="Q284" s="2292"/>
      <c r="R284" s="2292"/>
      <c r="S284" s="2292"/>
      <c r="T284" s="2292"/>
      <c r="U284" s="2292"/>
      <c r="V284" s="2292"/>
      <c r="W284" s="2292"/>
    </row>
    <row r="285" spans="1:23" ht="13.8" thickBot="1">
      <c r="A285" s="2292"/>
      <c r="B285" s="2322"/>
      <c r="C285" s="2292"/>
      <c r="D285" s="2292"/>
      <c r="E285" s="2355"/>
      <c r="F285" s="2292"/>
      <c r="G285" s="2292"/>
      <c r="H285" s="2292"/>
      <c r="I285" s="2292"/>
      <c r="J285" s="2292"/>
      <c r="K285" s="2292"/>
      <c r="L285" s="2292"/>
      <c r="M285" s="2292"/>
      <c r="N285" s="2292"/>
      <c r="O285" s="2292"/>
      <c r="P285" s="2292"/>
      <c r="Q285" s="2292"/>
      <c r="R285" s="2292"/>
      <c r="S285" s="2292"/>
      <c r="T285" s="2292"/>
      <c r="U285" s="2292"/>
      <c r="V285" s="2292"/>
      <c r="W285" s="2292"/>
    </row>
    <row r="286" spans="1:23" ht="13.8" thickBot="1">
      <c r="A286" s="2292"/>
      <c r="B286" s="2322"/>
      <c r="C286" s="2292"/>
      <c r="D286" s="2292"/>
      <c r="E286" s="2355"/>
      <c r="F286" s="2292"/>
      <c r="G286" s="2292"/>
      <c r="H286" s="2292"/>
      <c r="I286" s="2292"/>
      <c r="J286" s="2292"/>
      <c r="K286" s="2292"/>
      <c r="L286" s="2292"/>
      <c r="M286" s="2292"/>
      <c r="N286" s="2292"/>
      <c r="O286" s="2292"/>
      <c r="P286" s="2292"/>
      <c r="Q286" s="2292"/>
      <c r="R286" s="2292"/>
      <c r="S286" s="2292"/>
      <c r="T286" s="2292"/>
      <c r="U286" s="2292"/>
      <c r="V286" s="2292"/>
      <c r="W286" s="2292"/>
    </row>
    <row r="287" spans="1:23" ht="13.8" thickBot="1">
      <c r="A287" s="2292"/>
      <c r="B287" s="2322"/>
      <c r="C287" s="2292"/>
      <c r="D287" s="2292"/>
      <c r="E287" s="2355"/>
      <c r="F287" s="2292"/>
      <c r="G287" s="2292"/>
      <c r="H287" s="2292"/>
      <c r="I287" s="2292"/>
      <c r="J287" s="2292"/>
      <c r="K287" s="2292"/>
      <c r="L287" s="2292"/>
      <c r="M287" s="2292"/>
      <c r="N287" s="2292"/>
      <c r="O287" s="2292"/>
      <c r="P287" s="2292"/>
      <c r="Q287" s="2292"/>
      <c r="R287" s="2292"/>
      <c r="S287" s="2292"/>
      <c r="T287" s="2292"/>
      <c r="U287" s="2292"/>
      <c r="V287" s="2292"/>
      <c r="W287" s="2292"/>
    </row>
    <row r="288" spans="1:23" ht="13.8" thickBot="1">
      <c r="A288" s="2292"/>
      <c r="B288" s="2322"/>
      <c r="C288" s="2292"/>
      <c r="D288" s="2292"/>
      <c r="E288" s="2355"/>
      <c r="F288" s="2292"/>
      <c r="G288" s="2292"/>
      <c r="H288" s="2292"/>
      <c r="I288" s="2292"/>
      <c r="J288" s="2292"/>
      <c r="K288" s="2292"/>
      <c r="L288" s="2292"/>
      <c r="M288" s="2292"/>
      <c r="N288" s="2292"/>
      <c r="O288" s="2292"/>
      <c r="P288" s="2292"/>
      <c r="Q288" s="2292"/>
      <c r="R288" s="2292"/>
      <c r="S288" s="2292"/>
      <c r="T288" s="2292"/>
      <c r="U288" s="2292"/>
      <c r="V288" s="2292"/>
      <c r="W288" s="2292"/>
    </row>
    <row r="289" spans="1:23" ht="13.8" thickBot="1">
      <c r="A289" s="2292"/>
      <c r="B289" s="2322"/>
      <c r="C289" s="2292"/>
      <c r="D289" s="2292"/>
      <c r="E289" s="2355"/>
      <c r="F289" s="2292"/>
      <c r="G289" s="2292"/>
      <c r="H289" s="2292"/>
      <c r="I289" s="2292"/>
      <c r="J289" s="2292"/>
      <c r="K289" s="2292"/>
      <c r="L289" s="2292"/>
      <c r="M289" s="2292"/>
      <c r="N289" s="2292"/>
      <c r="O289" s="2292"/>
      <c r="P289" s="2292"/>
      <c r="Q289" s="2292"/>
      <c r="R289" s="2292"/>
      <c r="S289" s="2292"/>
      <c r="T289" s="2292"/>
      <c r="U289" s="2292"/>
      <c r="V289" s="2292"/>
      <c r="W289" s="2292"/>
    </row>
    <row r="290" spans="1:23" ht="13.8" thickBot="1">
      <c r="A290" s="2292"/>
      <c r="B290" s="2322"/>
      <c r="C290" s="2292"/>
      <c r="D290" s="2292"/>
      <c r="E290" s="2355"/>
      <c r="F290" s="2292"/>
      <c r="G290" s="2292"/>
      <c r="H290" s="2292"/>
      <c r="I290" s="2292"/>
      <c r="J290" s="2292"/>
      <c r="K290" s="2292"/>
      <c r="L290" s="2292"/>
      <c r="M290" s="2292"/>
      <c r="N290" s="2292"/>
      <c r="O290" s="2292"/>
      <c r="P290" s="2292"/>
      <c r="Q290" s="2292"/>
      <c r="R290" s="2292"/>
      <c r="S290" s="2292"/>
      <c r="T290" s="2292"/>
      <c r="U290" s="2292"/>
      <c r="V290" s="2292"/>
      <c r="W290" s="2292"/>
    </row>
    <row r="291" spans="1:23" ht="13.8" thickBot="1">
      <c r="A291" s="2292"/>
      <c r="B291" s="2322"/>
      <c r="C291" s="2292"/>
      <c r="D291" s="2292"/>
      <c r="E291" s="2355"/>
      <c r="F291" s="2292"/>
      <c r="G291" s="2292"/>
      <c r="H291" s="2292"/>
      <c r="I291" s="2292"/>
      <c r="J291" s="2292"/>
      <c r="K291" s="2292"/>
      <c r="L291" s="2292"/>
      <c r="M291" s="2292"/>
      <c r="N291" s="2292"/>
      <c r="O291" s="2292"/>
      <c r="P291" s="2292"/>
      <c r="Q291" s="2292"/>
      <c r="R291" s="2292"/>
      <c r="S291" s="2292"/>
      <c r="T291" s="2292"/>
      <c r="U291" s="2292"/>
      <c r="V291" s="2292"/>
      <c r="W291" s="2292"/>
    </row>
    <row r="292" spans="1:23" ht="13.8" thickBot="1">
      <c r="A292" s="2292"/>
      <c r="B292" s="2322"/>
      <c r="C292" s="2292"/>
      <c r="D292" s="2292"/>
      <c r="E292" s="2355"/>
      <c r="F292" s="2292"/>
      <c r="G292" s="2292"/>
      <c r="H292" s="2292"/>
      <c r="I292" s="2292"/>
      <c r="J292" s="2292"/>
      <c r="K292" s="2292"/>
      <c r="L292" s="2292"/>
      <c r="M292" s="2292"/>
      <c r="N292" s="2292"/>
      <c r="O292" s="2292"/>
      <c r="P292" s="2292"/>
      <c r="Q292" s="2292"/>
      <c r="R292" s="2292"/>
      <c r="S292" s="2292"/>
      <c r="T292" s="2292"/>
      <c r="U292" s="2292"/>
      <c r="V292" s="2292"/>
      <c r="W292" s="2292"/>
    </row>
    <row r="293" spans="1:23" ht="13.8" thickBot="1">
      <c r="A293" s="2292"/>
      <c r="B293" s="2322"/>
      <c r="C293" s="2292"/>
      <c r="D293" s="2292"/>
      <c r="E293" s="2355"/>
      <c r="F293" s="2292"/>
      <c r="G293" s="2292"/>
      <c r="H293" s="2292"/>
      <c r="I293" s="2292"/>
      <c r="J293" s="2292"/>
      <c r="K293" s="2292"/>
      <c r="L293" s="2292"/>
      <c r="M293" s="2292"/>
      <c r="N293" s="2292"/>
      <c r="O293" s="2292"/>
      <c r="P293" s="2292"/>
      <c r="Q293" s="2292"/>
      <c r="R293" s="2292"/>
      <c r="S293" s="2292"/>
      <c r="T293" s="2292"/>
      <c r="U293" s="2292"/>
      <c r="V293" s="2292"/>
      <c r="W293" s="2292"/>
    </row>
    <row r="294" spans="1:23" ht="13.8" thickBot="1">
      <c r="A294" s="2292"/>
      <c r="B294" s="2322"/>
      <c r="C294" s="2292"/>
      <c r="D294" s="2292"/>
      <c r="E294" s="2355"/>
      <c r="F294" s="2292"/>
      <c r="G294" s="2292"/>
      <c r="H294" s="2292"/>
      <c r="I294" s="2292"/>
      <c r="J294" s="2292"/>
      <c r="K294" s="2292"/>
      <c r="L294" s="2292"/>
      <c r="M294" s="2292"/>
      <c r="N294" s="2292"/>
      <c r="O294" s="2292"/>
      <c r="P294" s="2292"/>
      <c r="Q294" s="2292"/>
      <c r="R294" s="2292"/>
      <c r="S294" s="2292"/>
      <c r="T294" s="2292"/>
      <c r="U294" s="2292"/>
      <c r="V294" s="2292"/>
      <c r="W294" s="2292"/>
    </row>
    <row r="295" spans="1:23" ht="13.8" thickBot="1">
      <c r="A295" s="2292"/>
      <c r="B295" s="2322"/>
      <c r="C295" s="2292"/>
      <c r="D295" s="2292"/>
      <c r="E295" s="2355"/>
      <c r="F295" s="2292"/>
      <c r="G295" s="2292"/>
      <c r="H295" s="2292"/>
      <c r="I295" s="2292"/>
      <c r="J295" s="2292"/>
      <c r="K295" s="2292"/>
      <c r="L295" s="2292"/>
      <c r="M295" s="2292"/>
      <c r="N295" s="2292"/>
      <c r="O295" s="2292"/>
      <c r="P295" s="2292"/>
      <c r="Q295" s="2292"/>
      <c r="R295" s="2292"/>
      <c r="S295" s="2292"/>
      <c r="T295" s="2292"/>
      <c r="U295" s="2292"/>
      <c r="V295" s="2292"/>
      <c r="W295" s="2292"/>
    </row>
    <row r="296" spans="1:23" ht="13.8" thickBot="1">
      <c r="A296" s="2292"/>
      <c r="B296" s="2322"/>
      <c r="C296" s="2292"/>
      <c r="D296" s="2292"/>
      <c r="E296" s="2355"/>
      <c r="F296" s="2292"/>
      <c r="G296" s="2292"/>
      <c r="H296" s="2292"/>
      <c r="I296" s="2292"/>
      <c r="J296" s="2292"/>
      <c r="K296" s="2292"/>
      <c r="L296" s="2292"/>
      <c r="M296" s="2292"/>
      <c r="N296" s="2292"/>
      <c r="O296" s="2292"/>
      <c r="P296" s="2292"/>
      <c r="Q296" s="2292"/>
      <c r="R296" s="2292"/>
      <c r="S296" s="2292"/>
      <c r="T296" s="2292"/>
      <c r="U296" s="2292"/>
      <c r="V296" s="2292"/>
      <c r="W296" s="2292"/>
    </row>
    <row r="297" spans="1:23" ht="13.8" thickBot="1">
      <c r="A297" s="2292"/>
      <c r="B297" s="2322"/>
      <c r="C297" s="2292"/>
      <c r="D297" s="2292"/>
      <c r="E297" s="2355"/>
      <c r="F297" s="2292"/>
      <c r="G297" s="2292"/>
      <c r="H297" s="2292"/>
      <c r="I297" s="2292"/>
      <c r="J297" s="2292"/>
      <c r="K297" s="2292"/>
      <c r="L297" s="2292"/>
      <c r="M297" s="2292"/>
      <c r="N297" s="2292"/>
      <c r="O297" s="2292"/>
      <c r="P297" s="2292"/>
      <c r="Q297" s="2292"/>
      <c r="R297" s="2292"/>
      <c r="S297" s="2292"/>
      <c r="T297" s="2292"/>
      <c r="U297" s="2292"/>
      <c r="V297" s="2292"/>
      <c r="W297" s="2292"/>
    </row>
    <row r="298" spans="1:23" ht="13.8" thickBot="1">
      <c r="A298" s="2292"/>
      <c r="B298" s="2322"/>
      <c r="C298" s="2292"/>
      <c r="D298" s="2292"/>
      <c r="E298" s="2355"/>
      <c r="F298" s="2292"/>
      <c r="G298" s="2292"/>
      <c r="H298" s="2292"/>
      <c r="I298" s="2292"/>
      <c r="J298" s="2292"/>
      <c r="K298" s="2292"/>
      <c r="L298" s="2292"/>
      <c r="M298" s="2292"/>
      <c r="N298" s="2292"/>
      <c r="O298" s="2292"/>
      <c r="P298" s="2292"/>
      <c r="Q298" s="2292"/>
      <c r="R298" s="2292"/>
      <c r="S298" s="2292"/>
      <c r="T298" s="2292"/>
      <c r="U298" s="2292"/>
      <c r="V298" s="2292"/>
      <c r="W298" s="2292"/>
    </row>
    <row r="299" spans="1:23" ht="13.8" thickBot="1">
      <c r="A299" s="2292"/>
      <c r="B299" s="2322"/>
      <c r="C299" s="2292"/>
      <c r="D299" s="2292"/>
      <c r="E299" s="2355"/>
      <c r="F299" s="2292"/>
      <c r="G299" s="2292"/>
      <c r="H299" s="2292"/>
      <c r="I299" s="2292"/>
      <c r="J299" s="2292"/>
      <c r="K299" s="2292"/>
      <c r="L299" s="2292"/>
      <c r="M299" s="2292"/>
      <c r="N299" s="2292"/>
      <c r="O299" s="2292"/>
      <c r="P299" s="2292"/>
      <c r="Q299" s="2292"/>
      <c r="R299" s="2292"/>
      <c r="S299" s="2292"/>
      <c r="T299" s="2292"/>
      <c r="U299" s="2292"/>
      <c r="V299" s="2292"/>
      <c r="W299" s="2292"/>
    </row>
    <row r="300" spans="1:23" ht="13.8" thickBot="1">
      <c r="A300" s="2292"/>
      <c r="B300" s="2322"/>
      <c r="C300" s="2292"/>
      <c r="D300" s="2292"/>
      <c r="E300" s="2355"/>
      <c r="F300" s="2292"/>
      <c r="G300" s="2292"/>
      <c r="H300" s="2292"/>
      <c r="I300" s="2292"/>
      <c r="J300" s="2292"/>
      <c r="K300" s="2292"/>
      <c r="L300" s="2292"/>
      <c r="M300" s="2292"/>
      <c r="N300" s="2292"/>
      <c r="O300" s="2292"/>
      <c r="P300" s="2292"/>
      <c r="Q300" s="2292"/>
      <c r="R300" s="2292"/>
      <c r="S300" s="2292"/>
      <c r="T300" s="2292"/>
      <c r="U300" s="2292"/>
      <c r="V300" s="2292"/>
      <c r="W300" s="2292"/>
    </row>
    <row r="301" spans="1:23" ht="13.8" thickBot="1">
      <c r="A301" s="2292"/>
      <c r="B301" s="2322"/>
      <c r="C301" s="2292"/>
      <c r="D301" s="2292"/>
      <c r="E301" s="2355"/>
      <c r="F301" s="2292"/>
      <c r="G301" s="2292"/>
      <c r="H301" s="2292"/>
      <c r="I301" s="2292"/>
      <c r="J301" s="2292"/>
      <c r="K301" s="2292"/>
      <c r="L301" s="2292"/>
      <c r="M301" s="2292"/>
      <c r="N301" s="2292"/>
      <c r="O301" s="2292"/>
      <c r="P301" s="2292"/>
      <c r="Q301" s="2292"/>
      <c r="R301" s="2292"/>
      <c r="S301" s="2292"/>
      <c r="T301" s="2292"/>
      <c r="U301" s="2292"/>
      <c r="V301" s="2292"/>
      <c r="W301" s="2292"/>
    </row>
    <row r="302" spans="1:23" ht="13.8" thickBot="1">
      <c r="A302" s="2292"/>
      <c r="B302" s="2322"/>
      <c r="C302" s="2292"/>
      <c r="D302" s="2292"/>
      <c r="E302" s="2355"/>
      <c r="F302" s="2292"/>
      <c r="G302" s="2292"/>
      <c r="H302" s="2292"/>
      <c r="I302" s="2292"/>
      <c r="J302" s="2292"/>
      <c r="K302" s="2292"/>
      <c r="L302" s="2292"/>
      <c r="M302" s="2292"/>
      <c r="N302" s="2292"/>
      <c r="O302" s="2292"/>
      <c r="P302" s="2292"/>
      <c r="Q302" s="2292"/>
      <c r="R302" s="2292"/>
      <c r="S302" s="2292"/>
      <c r="T302" s="2292"/>
      <c r="U302" s="2292"/>
      <c r="V302" s="2292"/>
      <c r="W302" s="2292"/>
    </row>
    <row r="303" spans="1:23" ht="13.8" thickBot="1">
      <c r="A303" s="2292"/>
      <c r="B303" s="2322"/>
      <c r="C303" s="2292"/>
      <c r="D303" s="2292"/>
      <c r="E303" s="2355"/>
      <c r="F303" s="2292"/>
      <c r="G303" s="2292"/>
      <c r="H303" s="2292"/>
      <c r="I303" s="2292"/>
      <c r="J303" s="2292"/>
      <c r="K303" s="2292"/>
      <c r="L303" s="2292"/>
      <c r="M303" s="2292"/>
      <c r="N303" s="2292"/>
      <c r="O303" s="2292"/>
      <c r="P303" s="2292"/>
      <c r="Q303" s="2292"/>
      <c r="R303" s="2292"/>
      <c r="S303" s="2292"/>
      <c r="T303" s="2292"/>
      <c r="U303" s="2292"/>
      <c r="V303" s="2292"/>
      <c r="W303" s="2292"/>
    </row>
    <row r="304" spans="1:23" ht="13.8" thickBot="1">
      <c r="A304" s="2292"/>
      <c r="B304" s="2322"/>
      <c r="C304" s="2292"/>
      <c r="D304" s="2292"/>
      <c r="E304" s="2355"/>
      <c r="F304" s="2292"/>
      <c r="G304" s="2292"/>
      <c r="H304" s="2292"/>
      <c r="I304" s="2292"/>
      <c r="J304" s="2292"/>
      <c r="K304" s="2292"/>
      <c r="L304" s="2292"/>
      <c r="M304" s="2292"/>
      <c r="N304" s="2292"/>
      <c r="O304" s="2292"/>
      <c r="P304" s="2292"/>
      <c r="Q304" s="2292"/>
      <c r="R304" s="2292"/>
      <c r="S304" s="2292"/>
      <c r="T304" s="2292"/>
      <c r="U304" s="2292"/>
      <c r="V304" s="2292"/>
      <c r="W304" s="2292"/>
    </row>
    <row r="305" spans="1:23" ht="13.8" thickBot="1">
      <c r="A305" s="2292"/>
      <c r="B305" s="2322"/>
      <c r="C305" s="2292"/>
      <c r="D305" s="2292"/>
      <c r="E305" s="2355"/>
      <c r="F305" s="2292"/>
      <c r="G305" s="2292"/>
      <c r="H305" s="2292"/>
      <c r="I305" s="2292"/>
      <c r="J305" s="2292"/>
      <c r="K305" s="2292"/>
      <c r="L305" s="2292"/>
      <c r="M305" s="2292"/>
      <c r="N305" s="2292"/>
      <c r="O305" s="2292"/>
      <c r="P305" s="2292"/>
      <c r="Q305" s="2292"/>
      <c r="R305" s="2292"/>
      <c r="S305" s="2292"/>
      <c r="T305" s="2292"/>
      <c r="U305" s="2292"/>
      <c r="V305" s="2292"/>
      <c r="W305" s="2292"/>
    </row>
    <row r="306" spans="1:23" ht="13.8" thickBot="1">
      <c r="A306" s="2292"/>
      <c r="B306" s="2322"/>
      <c r="C306" s="2292"/>
      <c r="D306" s="2292"/>
      <c r="E306" s="2355"/>
      <c r="F306" s="2292"/>
      <c r="G306" s="2292"/>
      <c r="H306" s="2292"/>
      <c r="I306" s="2292"/>
      <c r="J306" s="2292"/>
      <c r="K306" s="2292"/>
      <c r="L306" s="2292"/>
      <c r="M306" s="2292"/>
      <c r="N306" s="2292"/>
      <c r="O306" s="2292"/>
      <c r="P306" s="2292"/>
      <c r="Q306" s="2292"/>
      <c r="R306" s="2292"/>
      <c r="S306" s="2292"/>
      <c r="T306" s="2292"/>
      <c r="U306" s="2292"/>
      <c r="V306" s="2292"/>
      <c r="W306" s="2292"/>
    </row>
    <row r="307" spans="1:23" ht="13.8" thickBot="1">
      <c r="A307" s="2292"/>
      <c r="B307" s="2322"/>
      <c r="C307" s="2292"/>
      <c r="D307" s="2292"/>
      <c r="E307" s="2355"/>
      <c r="F307" s="2292"/>
      <c r="G307" s="2292"/>
      <c r="H307" s="2292"/>
      <c r="I307" s="2292"/>
      <c r="J307" s="2292"/>
      <c r="K307" s="2292"/>
      <c r="L307" s="2292"/>
      <c r="M307" s="2292"/>
      <c r="N307" s="2292"/>
      <c r="O307" s="2292"/>
      <c r="P307" s="2292"/>
      <c r="Q307" s="2292"/>
      <c r="R307" s="2292"/>
      <c r="S307" s="2292"/>
      <c r="T307" s="2292"/>
      <c r="U307" s="2292"/>
      <c r="V307" s="2292"/>
      <c r="W307" s="2292"/>
    </row>
    <row r="308" spans="1:23" ht="13.8" thickBot="1">
      <c r="A308" s="2292"/>
      <c r="B308" s="2322"/>
      <c r="C308" s="2292"/>
      <c r="D308" s="2292"/>
      <c r="E308" s="2355"/>
      <c r="F308" s="2292"/>
      <c r="G308" s="2292"/>
      <c r="H308" s="2292"/>
      <c r="I308" s="2292"/>
      <c r="J308" s="2292"/>
      <c r="K308" s="2292"/>
      <c r="L308" s="2292"/>
      <c r="M308" s="2292"/>
      <c r="N308" s="2292"/>
      <c r="O308" s="2292"/>
      <c r="P308" s="2292"/>
      <c r="Q308" s="2292"/>
      <c r="R308" s="2292"/>
      <c r="S308" s="2292"/>
      <c r="T308" s="2292"/>
      <c r="U308" s="2292"/>
      <c r="V308" s="2292"/>
      <c r="W308" s="2292"/>
    </row>
    <row r="309" spans="1:23" ht="13.8" thickBot="1">
      <c r="A309" s="2292"/>
      <c r="B309" s="2322"/>
      <c r="C309" s="2292"/>
      <c r="D309" s="2292"/>
      <c r="E309" s="2355"/>
      <c r="F309" s="2292"/>
      <c r="G309" s="2292"/>
      <c r="H309" s="2292"/>
      <c r="I309" s="2292"/>
      <c r="J309" s="2292"/>
      <c r="K309" s="2292"/>
      <c r="L309" s="2292"/>
      <c r="M309" s="2292"/>
      <c r="N309" s="2292"/>
      <c r="O309" s="2292"/>
      <c r="P309" s="2292"/>
      <c r="Q309" s="2292"/>
      <c r="R309" s="2292"/>
      <c r="S309" s="2292"/>
      <c r="T309" s="2292"/>
      <c r="U309" s="2292"/>
      <c r="V309" s="2292"/>
      <c r="W309" s="2292"/>
    </row>
    <row r="310" spans="1:23" ht="13.8" thickBot="1">
      <c r="A310" s="2292"/>
      <c r="B310" s="2322"/>
      <c r="C310" s="2292"/>
      <c r="D310" s="2292"/>
      <c r="E310" s="2355"/>
      <c r="F310" s="2292"/>
      <c r="G310" s="2292"/>
      <c r="H310" s="2292"/>
      <c r="I310" s="2292"/>
      <c r="J310" s="2292"/>
      <c r="K310" s="2292"/>
      <c r="L310" s="2292"/>
      <c r="M310" s="2292"/>
      <c r="N310" s="2292"/>
      <c r="O310" s="2292"/>
      <c r="P310" s="2292"/>
      <c r="Q310" s="2292"/>
      <c r="R310" s="2292"/>
      <c r="S310" s="2292"/>
      <c r="T310" s="2292"/>
      <c r="U310" s="2292"/>
      <c r="V310" s="2292"/>
      <c r="W310" s="2292"/>
    </row>
    <row r="311" spans="1:23" ht="13.8" thickBot="1">
      <c r="A311" s="2292"/>
      <c r="B311" s="2322"/>
      <c r="C311" s="2292"/>
      <c r="D311" s="2292"/>
      <c r="E311" s="2355"/>
      <c r="F311" s="2292"/>
      <c r="G311" s="2292"/>
      <c r="H311" s="2292"/>
      <c r="I311" s="2292"/>
      <c r="J311" s="2292"/>
      <c r="K311" s="2292"/>
      <c r="L311" s="2292"/>
      <c r="M311" s="2292"/>
      <c r="N311" s="2292"/>
      <c r="O311" s="2292"/>
      <c r="P311" s="2292"/>
      <c r="Q311" s="2292"/>
      <c r="R311" s="2292"/>
      <c r="S311" s="2292"/>
      <c r="T311" s="2292"/>
      <c r="U311" s="2292"/>
      <c r="V311" s="2292"/>
      <c r="W311" s="2292"/>
    </row>
    <row r="312" spans="1:23" ht="13.8" thickBot="1">
      <c r="A312" s="2292"/>
      <c r="B312" s="2322"/>
      <c r="C312" s="2292"/>
      <c r="D312" s="2292"/>
      <c r="E312" s="2355"/>
      <c r="F312" s="2292"/>
      <c r="G312" s="2292"/>
      <c r="H312" s="2292"/>
      <c r="I312" s="2292"/>
      <c r="J312" s="2292"/>
      <c r="K312" s="2292"/>
      <c r="L312" s="2292"/>
      <c r="M312" s="2292"/>
      <c r="N312" s="2292"/>
      <c r="O312" s="2292"/>
      <c r="P312" s="2292"/>
      <c r="Q312" s="2292"/>
      <c r="R312" s="2292"/>
      <c r="S312" s="2292"/>
      <c r="T312" s="2292"/>
      <c r="U312" s="2292"/>
      <c r="V312" s="2292"/>
      <c r="W312" s="2292"/>
    </row>
    <row r="313" spans="1:23" ht="13.8" thickBot="1">
      <c r="A313" s="2292"/>
      <c r="B313" s="2322"/>
      <c r="C313" s="2292"/>
      <c r="D313" s="2292"/>
      <c r="E313" s="2355"/>
      <c r="F313" s="2292"/>
      <c r="G313" s="2292"/>
      <c r="H313" s="2292"/>
      <c r="I313" s="2292"/>
      <c r="J313" s="2292"/>
      <c r="K313" s="2292"/>
      <c r="L313" s="2292"/>
      <c r="M313" s="2292"/>
      <c r="N313" s="2292"/>
      <c r="O313" s="2292"/>
      <c r="P313" s="2292"/>
      <c r="Q313" s="2292"/>
      <c r="R313" s="2292"/>
      <c r="S313" s="2292"/>
      <c r="T313" s="2292"/>
      <c r="U313" s="2292"/>
      <c r="V313" s="2292"/>
      <c r="W313" s="2292"/>
    </row>
    <row r="314" spans="1:23" ht="13.8" thickBot="1">
      <c r="A314" s="2292"/>
      <c r="B314" s="2322"/>
      <c r="C314" s="2292"/>
      <c r="D314" s="2292"/>
      <c r="E314" s="2355"/>
      <c r="F314" s="2292"/>
      <c r="G314" s="2292"/>
      <c r="H314" s="2292"/>
      <c r="I314" s="2292"/>
      <c r="J314" s="2292"/>
      <c r="K314" s="2292"/>
      <c r="L314" s="2292"/>
      <c r="M314" s="2292"/>
      <c r="N314" s="2292"/>
      <c r="O314" s="2292"/>
      <c r="P314" s="2292"/>
      <c r="Q314" s="2292"/>
      <c r="R314" s="2292"/>
      <c r="S314" s="2292"/>
      <c r="T314" s="2292"/>
      <c r="U314" s="2292"/>
      <c r="V314" s="2292"/>
      <c r="W314" s="2292"/>
    </row>
    <row r="315" spans="1:23" ht="13.8" thickBot="1">
      <c r="A315" s="2292"/>
      <c r="B315" s="2322"/>
      <c r="C315" s="2292"/>
      <c r="D315" s="2292"/>
      <c r="E315" s="2355"/>
      <c r="F315" s="2292"/>
      <c r="G315" s="2292"/>
      <c r="H315" s="2292"/>
      <c r="I315" s="2292"/>
      <c r="J315" s="2292"/>
      <c r="K315" s="2292"/>
      <c r="L315" s="2292"/>
      <c r="M315" s="2292"/>
      <c r="N315" s="2292"/>
      <c r="O315" s="2292"/>
      <c r="P315" s="2292"/>
      <c r="Q315" s="2292"/>
      <c r="R315" s="2292"/>
      <c r="S315" s="2292"/>
      <c r="T315" s="2292"/>
      <c r="U315" s="2292"/>
      <c r="V315" s="2292"/>
      <c r="W315" s="2292"/>
    </row>
    <row r="316" spans="1:23" ht="13.8" thickBot="1">
      <c r="A316" s="2292"/>
      <c r="B316" s="2322"/>
      <c r="C316" s="2292"/>
      <c r="D316" s="2292"/>
      <c r="E316" s="2355"/>
      <c r="F316" s="2292"/>
      <c r="G316" s="2292"/>
      <c r="H316" s="2292"/>
      <c r="I316" s="2292"/>
      <c r="J316" s="2292"/>
      <c r="K316" s="2292"/>
      <c r="L316" s="2292"/>
      <c r="M316" s="2292"/>
      <c r="N316" s="2292"/>
      <c r="O316" s="2292"/>
      <c r="P316" s="2292"/>
      <c r="Q316" s="2292"/>
      <c r="R316" s="2292"/>
      <c r="S316" s="2292"/>
      <c r="T316" s="2292"/>
      <c r="U316" s="2292"/>
      <c r="V316" s="2292"/>
      <c r="W316" s="2292"/>
    </row>
    <row r="317" spans="1:23" ht="13.8" thickBot="1">
      <c r="A317" s="2292"/>
      <c r="B317" s="2322"/>
      <c r="C317" s="2292"/>
      <c r="D317" s="2292"/>
      <c r="E317" s="2355"/>
      <c r="F317" s="2292"/>
      <c r="G317" s="2292"/>
      <c r="H317" s="2292"/>
      <c r="I317" s="2292"/>
      <c r="J317" s="2292"/>
      <c r="K317" s="2292"/>
      <c r="L317" s="2292"/>
      <c r="M317" s="2292"/>
      <c r="N317" s="2292"/>
      <c r="O317" s="2292"/>
      <c r="P317" s="2292"/>
      <c r="Q317" s="2292"/>
      <c r="R317" s="2292"/>
      <c r="S317" s="2292"/>
      <c r="T317" s="2292"/>
      <c r="U317" s="2292"/>
      <c r="V317" s="2292"/>
      <c r="W317" s="2292"/>
    </row>
    <row r="318" spans="1:23" ht="13.8" thickBot="1">
      <c r="A318" s="2292"/>
      <c r="B318" s="2322"/>
      <c r="C318" s="2292"/>
      <c r="D318" s="2292"/>
      <c r="E318" s="2355"/>
      <c r="F318" s="2292"/>
      <c r="G318" s="2292"/>
      <c r="H318" s="2292"/>
      <c r="I318" s="2292"/>
      <c r="J318" s="2292"/>
      <c r="K318" s="2292"/>
      <c r="L318" s="2292"/>
      <c r="M318" s="2292"/>
      <c r="N318" s="2292"/>
      <c r="O318" s="2292"/>
      <c r="P318" s="2292"/>
      <c r="Q318" s="2292"/>
      <c r="R318" s="2292"/>
      <c r="S318" s="2292"/>
      <c r="T318" s="2292"/>
      <c r="U318" s="2292"/>
      <c r="V318" s="2292"/>
      <c r="W318" s="2292"/>
    </row>
    <row r="319" spans="1:23" ht="13.8" thickBot="1">
      <c r="A319" s="2292"/>
      <c r="B319" s="2322"/>
      <c r="C319" s="2292"/>
      <c r="D319" s="2292"/>
      <c r="E319" s="2355"/>
      <c r="F319" s="2292"/>
      <c r="G319" s="2292"/>
      <c r="H319" s="2292"/>
      <c r="I319" s="2292"/>
      <c r="J319" s="2292"/>
      <c r="K319" s="2292"/>
      <c r="L319" s="2292"/>
      <c r="M319" s="2292"/>
      <c r="N319" s="2292"/>
      <c r="O319" s="2292"/>
      <c r="P319" s="2292"/>
      <c r="Q319" s="2292"/>
      <c r="R319" s="2292"/>
      <c r="S319" s="2292"/>
      <c r="T319" s="2292"/>
      <c r="U319" s="2292"/>
      <c r="V319" s="2292"/>
      <c r="W319" s="2292"/>
    </row>
    <row r="320" spans="1:23" ht="13.8" thickBot="1">
      <c r="A320" s="2292"/>
      <c r="B320" s="2322"/>
      <c r="C320" s="2292"/>
      <c r="D320" s="2292"/>
      <c r="E320" s="2355"/>
      <c r="F320" s="2292"/>
      <c r="G320" s="2292"/>
      <c r="H320" s="2292"/>
      <c r="I320" s="2292"/>
      <c r="J320" s="2292"/>
      <c r="K320" s="2292"/>
      <c r="L320" s="2292"/>
      <c r="M320" s="2292"/>
      <c r="N320" s="2292"/>
      <c r="O320" s="2292"/>
      <c r="P320" s="2292"/>
      <c r="Q320" s="2292"/>
      <c r="R320" s="2292"/>
      <c r="S320" s="2292"/>
      <c r="T320" s="2292"/>
      <c r="U320" s="2292"/>
      <c r="V320" s="2292"/>
      <c r="W320" s="2292"/>
    </row>
    <row r="321" spans="1:23" ht="13.8" thickBot="1">
      <c r="A321" s="2292"/>
      <c r="B321" s="2322"/>
      <c r="C321" s="2292"/>
      <c r="D321" s="2292"/>
      <c r="E321" s="2355"/>
      <c r="F321" s="2292"/>
      <c r="G321" s="2292"/>
      <c r="H321" s="2292"/>
      <c r="I321" s="2292"/>
      <c r="J321" s="2292"/>
      <c r="K321" s="2292"/>
      <c r="L321" s="2292"/>
      <c r="M321" s="2292"/>
      <c r="N321" s="2292"/>
      <c r="O321" s="2292"/>
      <c r="P321" s="2292"/>
      <c r="Q321" s="2292"/>
      <c r="R321" s="2292"/>
      <c r="S321" s="2292"/>
      <c r="T321" s="2292"/>
      <c r="U321" s="2292"/>
      <c r="V321" s="2292"/>
      <c r="W321" s="2292"/>
    </row>
    <row r="322" spans="1:23" ht="13.8" thickBot="1">
      <c r="A322" s="2292"/>
      <c r="B322" s="2322"/>
      <c r="C322" s="2292"/>
      <c r="D322" s="2292"/>
      <c r="E322" s="2355"/>
      <c r="F322" s="2292"/>
      <c r="G322" s="2292"/>
      <c r="H322" s="2292"/>
      <c r="I322" s="2292"/>
      <c r="J322" s="2292"/>
      <c r="K322" s="2292"/>
      <c r="L322" s="2292"/>
      <c r="M322" s="2292"/>
      <c r="N322" s="2292"/>
      <c r="O322" s="2292"/>
      <c r="P322" s="2292"/>
      <c r="Q322" s="2292"/>
      <c r="R322" s="2292"/>
      <c r="S322" s="2292"/>
      <c r="T322" s="2292"/>
      <c r="U322" s="2292"/>
      <c r="V322" s="2292"/>
      <c r="W322" s="2292"/>
    </row>
    <row r="323" spans="1:23" ht="13.8" thickBot="1">
      <c r="A323" s="2292"/>
      <c r="B323" s="2322"/>
      <c r="C323" s="2292"/>
      <c r="D323" s="2292"/>
      <c r="E323" s="2355"/>
      <c r="F323" s="2292"/>
      <c r="G323" s="2292"/>
      <c r="H323" s="2292"/>
      <c r="I323" s="2292"/>
      <c r="J323" s="2292"/>
      <c r="K323" s="2292"/>
      <c r="L323" s="2292"/>
      <c r="M323" s="2292"/>
      <c r="N323" s="2292"/>
      <c r="O323" s="2292"/>
      <c r="P323" s="2292"/>
      <c r="Q323" s="2292"/>
      <c r="R323" s="2292"/>
      <c r="S323" s="2292"/>
      <c r="T323" s="2292"/>
      <c r="U323" s="2292"/>
      <c r="V323" s="2292"/>
      <c r="W323" s="2292"/>
    </row>
    <row r="324" spans="1:23" ht="13.8" thickBot="1">
      <c r="A324" s="2292"/>
      <c r="B324" s="2322"/>
      <c r="C324" s="2292"/>
      <c r="D324" s="2292"/>
      <c r="E324" s="2355"/>
      <c r="F324" s="2292"/>
      <c r="G324" s="2292"/>
      <c r="H324" s="2292"/>
      <c r="I324" s="2292"/>
      <c r="J324" s="2292"/>
      <c r="K324" s="2292"/>
      <c r="L324" s="2292"/>
      <c r="M324" s="2292"/>
      <c r="N324" s="2292"/>
      <c r="O324" s="2292"/>
      <c r="P324" s="2292"/>
      <c r="Q324" s="2292"/>
      <c r="R324" s="2292"/>
      <c r="S324" s="2292"/>
      <c r="T324" s="2292"/>
      <c r="U324" s="2292"/>
      <c r="V324" s="2292"/>
      <c r="W324" s="2292"/>
    </row>
    <row r="325" spans="1:23" ht="13.8" thickBot="1">
      <c r="A325" s="2292"/>
      <c r="B325" s="2322"/>
      <c r="C325" s="2292"/>
      <c r="D325" s="2292"/>
      <c r="E325" s="2355"/>
      <c r="F325" s="2292"/>
      <c r="G325" s="2292"/>
      <c r="H325" s="2292"/>
      <c r="I325" s="2292"/>
      <c r="J325" s="2292"/>
      <c r="K325" s="2292"/>
      <c r="L325" s="2292"/>
      <c r="M325" s="2292"/>
      <c r="N325" s="2292"/>
      <c r="O325" s="2292"/>
      <c r="P325" s="2292"/>
      <c r="Q325" s="2292"/>
      <c r="R325" s="2292"/>
      <c r="S325" s="2292"/>
      <c r="T325" s="2292"/>
      <c r="U325" s="2292"/>
      <c r="V325" s="2292"/>
      <c r="W325" s="2292"/>
    </row>
    <row r="326" spans="1:23" ht="13.8" thickBot="1">
      <c r="A326" s="2292"/>
      <c r="B326" s="2322"/>
      <c r="C326" s="2292"/>
      <c r="D326" s="2292"/>
      <c r="E326" s="2355"/>
      <c r="F326" s="2292"/>
      <c r="G326" s="2292"/>
      <c r="H326" s="2292"/>
      <c r="I326" s="2292"/>
      <c r="J326" s="2292"/>
      <c r="K326" s="2292"/>
      <c r="L326" s="2292"/>
      <c r="M326" s="2292"/>
      <c r="N326" s="2292"/>
      <c r="O326" s="2292"/>
      <c r="P326" s="2292"/>
      <c r="Q326" s="2292"/>
      <c r="R326" s="2292"/>
      <c r="S326" s="2292"/>
      <c r="T326" s="2292"/>
      <c r="U326" s="2292"/>
      <c r="V326" s="2292"/>
      <c r="W326" s="2292"/>
    </row>
    <row r="327" spans="1:23" ht="13.8" thickBot="1">
      <c r="A327" s="2292"/>
      <c r="B327" s="2322"/>
      <c r="C327" s="2292"/>
      <c r="D327" s="2292"/>
      <c r="E327" s="2355"/>
      <c r="F327" s="2292"/>
      <c r="G327" s="2292"/>
      <c r="H327" s="2292"/>
      <c r="I327" s="2292"/>
      <c r="J327" s="2292"/>
      <c r="K327" s="2292"/>
      <c r="L327" s="2292"/>
      <c r="M327" s="2292"/>
      <c r="N327" s="2292"/>
      <c r="O327" s="2292"/>
      <c r="P327" s="2292"/>
      <c r="Q327" s="2292"/>
      <c r="R327" s="2292"/>
      <c r="S327" s="2292"/>
      <c r="T327" s="2292"/>
      <c r="U327" s="2292"/>
      <c r="V327" s="2292"/>
      <c r="W327" s="2292"/>
    </row>
    <row r="328" spans="1:23" ht="13.8" thickBot="1">
      <c r="A328" s="2292"/>
      <c r="B328" s="2322"/>
      <c r="C328" s="2292"/>
      <c r="D328" s="2292"/>
      <c r="E328" s="2355"/>
      <c r="F328" s="2292"/>
      <c r="G328" s="2292"/>
      <c r="H328" s="2292"/>
      <c r="I328" s="2292"/>
      <c r="J328" s="2292"/>
      <c r="K328" s="2292"/>
      <c r="L328" s="2292"/>
      <c r="M328" s="2292"/>
      <c r="N328" s="2292"/>
      <c r="O328" s="2292"/>
      <c r="P328" s="2292"/>
      <c r="Q328" s="2292"/>
      <c r="R328" s="2292"/>
      <c r="S328" s="2292"/>
      <c r="T328" s="2292"/>
      <c r="U328" s="2292"/>
      <c r="V328" s="2292"/>
      <c r="W328" s="2292"/>
    </row>
    <row r="329" spans="1:23" ht="13.8" thickBot="1">
      <c r="A329" s="2292"/>
      <c r="B329" s="2322"/>
      <c r="C329" s="2292"/>
      <c r="D329" s="2292"/>
      <c r="E329" s="2355"/>
      <c r="F329" s="2292"/>
      <c r="G329" s="2292"/>
      <c r="H329" s="2292"/>
      <c r="I329" s="2292"/>
      <c r="J329" s="2292"/>
      <c r="K329" s="2292"/>
      <c r="L329" s="2292"/>
      <c r="M329" s="2292"/>
      <c r="N329" s="2292"/>
      <c r="O329" s="2292"/>
      <c r="P329" s="2292"/>
      <c r="Q329" s="2292"/>
      <c r="R329" s="2292"/>
      <c r="S329" s="2292"/>
      <c r="T329" s="2292"/>
      <c r="U329" s="2292"/>
      <c r="V329" s="2292"/>
      <c r="W329" s="2292"/>
    </row>
    <row r="330" spans="1:23" ht="13.8" thickBot="1">
      <c r="A330" s="2292"/>
      <c r="B330" s="2322"/>
      <c r="C330" s="2292"/>
      <c r="D330" s="2292"/>
      <c r="E330" s="2355"/>
      <c r="F330" s="2292"/>
      <c r="G330" s="2292"/>
      <c r="H330" s="2292"/>
      <c r="I330" s="2292"/>
      <c r="J330" s="2292"/>
      <c r="K330" s="2292"/>
      <c r="L330" s="2292"/>
      <c r="M330" s="2292"/>
      <c r="N330" s="2292"/>
      <c r="O330" s="2292"/>
      <c r="P330" s="2292"/>
      <c r="Q330" s="2292"/>
      <c r="R330" s="2292"/>
      <c r="S330" s="2292"/>
      <c r="T330" s="2292"/>
      <c r="U330" s="2292"/>
      <c r="V330" s="2292"/>
      <c r="W330" s="2292"/>
    </row>
    <row r="331" spans="1:23" ht="13.8" thickBot="1">
      <c r="A331" s="2292"/>
      <c r="B331" s="2322"/>
      <c r="C331" s="2292"/>
      <c r="D331" s="2292"/>
      <c r="E331" s="2355"/>
      <c r="F331" s="2292"/>
      <c r="G331" s="2292"/>
      <c r="H331" s="2292"/>
      <c r="I331" s="2292"/>
      <c r="J331" s="2292"/>
      <c r="K331" s="2292"/>
      <c r="L331" s="2292"/>
      <c r="M331" s="2292"/>
      <c r="N331" s="2292"/>
      <c r="O331" s="2292"/>
      <c r="P331" s="2292"/>
      <c r="Q331" s="2292"/>
      <c r="R331" s="2292"/>
      <c r="S331" s="2292"/>
      <c r="T331" s="2292"/>
      <c r="U331" s="2292"/>
      <c r="V331" s="2292"/>
      <c r="W331" s="2292"/>
    </row>
    <row r="332" spans="1:23" ht="13.8" thickBot="1">
      <c r="A332" s="2292"/>
      <c r="B332" s="2322"/>
      <c r="C332" s="2292"/>
      <c r="D332" s="2292"/>
      <c r="E332" s="2355"/>
      <c r="F332" s="2292"/>
      <c r="G332" s="2292"/>
      <c r="H332" s="2292"/>
      <c r="I332" s="2292"/>
      <c r="J332" s="2292"/>
      <c r="K332" s="2292"/>
      <c r="L332" s="2292"/>
      <c r="M332" s="2292"/>
      <c r="N332" s="2292"/>
      <c r="O332" s="2292"/>
      <c r="P332" s="2292"/>
      <c r="Q332" s="2292"/>
      <c r="R332" s="2292"/>
      <c r="S332" s="2292"/>
      <c r="T332" s="2292"/>
      <c r="U332" s="2292"/>
      <c r="V332" s="2292"/>
      <c r="W332" s="2292"/>
    </row>
    <row r="333" spans="1:23" ht="13.8" thickBot="1">
      <c r="A333" s="2292"/>
      <c r="B333" s="2322"/>
      <c r="C333" s="2292"/>
      <c r="D333" s="2292"/>
      <c r="E333" s="2355"/>
      <c r="F333" s="2292"/>
      <c r="G333" s="2292"/>
      <c r="H333" s="2292"/>
      <c r="I333" s="2292"/>
      <c r="J333" s="2292"/>
      <c r="K333" s="2292"/>
      <c r="L333" s="2292"/>
      <c r="M333" s="2292"/>
      <c r="N333" s="2292"/>
      <c r="O333" s="2292"/>
      <c r="P333" s="2292"/>
      <c r="Q333" s="2292"/>
      <c r="R333" s="2292"/>
      <c r="S333" s="2292"/>
      <c r="T333" s="2292"/>
      <c r="U333" s="2292"/>
      <c r="V333" s="2292"/>
      <c r="W333" s="2292"/>
    </row>
    <row r="334" spans="1:23" ht="13.8" thickBot="1">
      <c r="A334" s="2292"/>
      <c r="B334" s="2322"/>
      <c r="C334" s="2292"/>
      <c r="D334" s="2292"/>
      <c r="E334" s="2355"/>
      <c r="F334" s="2292"/>
      <c r="G334" s="2292"/>
      <c r="H334" s="2292"/>
      <c r="I334" s="2292"/>
      <c r="J334" s="2292"/>
      <c r="K334" s="2292"/>
      <c r="L334" s="2292"/>
      <c r="M334" s="2292"/>
      <c r="N334" s="2292"/>
      <c r="O334" s="2292"/>
      <c r="P334" s="2292"/>
      <c r="Q334" s="2292"/>
      <c r="R334" s="2292"/>
      <c r="S334" s="2292"/>
      <c r="T334" s="2292"/>
      <c r="U334" s="2292"/>
      <c r="V334" s="2292"/>
      <c r="W334" s="2292"/>
    </row>
    <row r="335" spans="1:23" ht="13.8" thickBot="1">
      <c r="A335" s="2292"/>
      <c r="B335" s="2322"/>
      <c r="C335" s="2292"/>
      <c r="D335" s="2292"/>
      <c r="E335" s="2355"/>
      <c r="F335" s="2292"/>
      <c r="G335" s="2292"/>
      <c r="H335" s="2292"/>
      <c r="I335" s="2292"/>
      <c r="J335" s="2292"/>
      <c r="K335" s="2292"/>
      <c r="L335" s="2292"/>
      <c r="M335" s="2292"/>
      <c r="N335" s="2292"/>
      <c r="O335" s="2292"/>
      <c r="P335" s="2292"/>
      <c r="Q335" s="2292"/>
      <c r="R335" s="2292"/>
      <c r="S335" s="2292"/>
      <c r="T335" s="2292"/>
      <c r="U335" s="2292"/>
      <c r="V335" s="2292"/>
      <c r="W335" s="2292"/>
    </row>
    <row r="336" spans="1:23" ht="13.8" thickBot="1">
      <c r="A336" s="2292"/>
      <c r="B336" s="2322"/>
      <c r="C336" s="2292"/>
      <c r="D336" s="2292"/>
      <c r="E336" s="2355"/>
      <c r="F336" s="2292"/>
      <c r="G336" s="2292"/>
      <c r="H336" s="2292"/>
      <c r="I336" s="2292"/>
      <c r="J336" s="2292"/>
      <c r="K336" s="2292"/>
      <c r="L336" s="2292"/>
      <c r="M336" s="2292"/>
      <c r="N336" s="2292"/>
      <c r="O336" s="2292"/>
      <c r="P336" s="2292"/>
      <c r="Q336" s="2292"/>
      <c r="R336" s="2292"/>
      <c r="S336" s="2292"/>
      <c r="T336" s="2292"/>
      <c r="U336" s="2292"/>
      <c r="V336" s="2292"/>
      <c r="W336" s="2292"/>
    </row>
    <row r="337" spans="1:23" ht="13.8" thickBot="1">
      <c r="A337" s="2292"/>
      <c r="B337" s="2322"/>
      <c r="C337" s="2292"/>
      <c r="D337" s="2292"/>
      <c r="E337" s="2355"/>
      <c r="F337" s="2292"/>
      <c r="G337" s="2292"/>
      <c r="H337" s="2292"/>
      <c r="I337" s="2292"/>
      <c r="J337" s="2292"/>
      <c r="K337" s="2292"/>
      <c r="L337" s="2292"/>
      <c r="M337" s="2292"/>
      <c r="N337" s="2292"/>
      <c r="O337" s="2292"/>
      <c r="P337" s="2292"/>
      <c r="Q337" s="2292"/>
      <c r="R337" s="2292"/>
      <c r="S337" s="2292"/>
      <c r="T337" s="2292"/>
      <c r="U337" s="2292"/>
      <c r="V337" s="2292"/>
      <c r="W337" s="2292"/>
    </row>
    <row r="338" spans="1:23" ht="13.8" thickBot="1">
      <c r="A338" s="2292"/>
      <c r="B338" s="2322"/>
      <c r="C338" s="2292"/>
      <c r="D338" s="2292"/>
      <c r="E338" s="2355"/>
      <c r="F338" s="2292"/>
      <c r="G338" s="2292"/>
      <c r="H338" s="2292"/>
      <c r="I338" s="2292"/>
      <c r="J338" s="2292"/>
      <c r="K338" s="2292"/>
      <c r="L338" s="2292"/>
      <c r="M338" s="2292"/>
      <c r="N338" s="2292"/>
      <c r="O338" s="2292"/>
      <c r="P338" s="2292"/>
      <c r="Q338" s="2292"/>
      <c r="R338" s="2292"/>
      <c r="S338" s="2292"/>
      <c r="T338" s="2292"/>
      <c r="U338" s="2292"/>
      <c r="V338" s="2292"/>
      <c r="W338" s="2292"/>
    </row>
    <row r="339" spans="1:23" ht="13.8" thickBot="1">
      <c r="A339" s="2292"/>
      <c r="B339" s="2322"/>
      <c r="C339" s="2292"/>
      <c r="D339" s="2292"/>
      <c r="E339" s="2355"/>
      <c r="F339" s="2292"/>
      <c r="G339" s="2292"/>
      <c r="H339" s="2292"/>
      <c r="I339" s="2292"/>
      <c r="J339" s="2292"/>
      <c r="K339" s="2292"/>
      <c r="L339" s="2292"/>
      <c r="M339" s="2292"/>
      <c r="N339" s="2292"/>
      <c r="O339" s="2292"/>
      <c r="P339" s="2292"/>
      <c r="Q339" s="2292"/>
      <c r="R339" s="2292"/>
      <c r="S339" s="2292"/>
      <c r="T339" s="2292"/>
      <c r="U339" s="2292"/>
      <c r="V339" s="2292"/>
      <c r="W339" s="2292"/>
    </row>
    <row r="340" spans="1:23" ht="13.8" thickBot="1">
      <c r="A340" s="2292"/>
      <c r="B340" s="2322"/>
      <c r="C340" s="2292"/>
      <c r="D340" s="2292"/>
      <c r="E340" s="2355"/>
      <c r="F340" s="2292"/>
      <c r="G340" s="2292"/>
      <c r="H340" s="2292"/>
      <c r="I340" s="2292"/>
      <c r="J340" s="2292"/>
      <c r="K340" s="2292"/>
      <c r="L340" s="2292"/>
      <c r="M340" s="2292"/>
      <c r="N340" s="2292"/>
      <c r="O340" s="2292"/>
      <c r="P340" s="2292"/>
      <c r="Q340" s="2292"/>
      <c r="R340" s="2292"/>
      <c r="S340" s="2292"/>
      <c r="T340" s="2292"/>
      <c r="U340" s="2292"/>
      <c r="V340" s="2292"/>
      <c r="W340" s="2292"/>
    </row>
    <row r="341" spans="1:23" ht="13.8" thickBot="1">
      <c r="A341" s="2292"/>
      <c r="B341" s="2322"/>
      <c r="C341" s="2292"/>
      <c r="D341" s="2292"/>
      <c r="E341" s="2355"/>
      <c r="F341" s="2292"/>
      <c r="G341" s="2292"/>
      <c r="H341" s="2292"/>
      <c r="I341" s="2292"/>
      <c r="J341" s="2292"/>
      <c r="K341" s="2292"/>
      <c r="L341" s="2292"/>
      <c r="M341" s="2292"/>
      <c r="N341" s="2292"/>
      <c r="O341" s="2292"/>
      <c r="P341" s="2292"/>
      <c r="Q341" s="2292"/>
      <c r="R341" s="2292"/>
      <c r="S341" s="2292"/>
      <c r="T341" s="2292"/>
      <c r="U341" s="2292"/>
      <c r="V341" s="2292"/>
      <c r="W341" s="2292"/>
    </row>
    <row r="342" spans="1:23" ht="13.8" thickBot="1">
      <c r="A342" s="2292"/>
      <c r="B342" s="2322"/>
      <c r="C342" s="2292"/>
      <c r="D342" s="2292"/>
      <c r="E342" s="2355"/>
      <c r="F342" s="2292"/>
      <c r="G342" s="2292"/>
      <c r="H342" s="2292"/>
      <c r="I342" s="2292"/>
      <c r="J342" s="2292"/>
      <c r="K342" s="2292"/>
      <c r="L342" s="2292"/>
      <c r="M342" s="2292"/>
      <c r="N342" s="2292"/>
      <c r="O342" s="2292"/>
      <c r="P342" s="2292"/>
      <c r="Q342" s="2292"/>
      <c r="R342" s="2292"/>
      <c r="S342" s="2292"/>
      <c r="T342" s="2292"/>
      <c r="U342" s="2292"/>
      <c r="V342" s="2292"/>
      <c r="W342" s="2292"/>
    </row>
    <row r="343" spans="1:23" ht="13.8" thickBot="1">
      <c r="A343" s="2292"/>
      <c r="B343" s="2322"/>
      <c r="C343" s="2292"/>
      <c r="D343" s="2292"/>
      <c r="E343" s="2355"/>
      <c r="F343" s="2292"/>
      <c r="G343" s="2292"/>
      <c r="H343" s="2292"/>
      <c r="I343" s="2292"/>
      <c r="J343" s="2292"/>
      <c r="K343" s="2292"/>
      <c r="L343" s="2292"/>
      <c r="M343" s="2292"/>
      <c r="N343" s="2292"/>
      <c r="O343" s="2292"/>
      <c r="P343" s="2292"/>
      <c r="Q343" s="2292"/>
      <c r="R343" s="2292"/>
      <c r="S343" s="2292"/>
      <c r="T343" s="2292"/>
      <c r="U343" s="2292"/>
      <c r="V343" s="2292"/>
      <c r="W343" s="2292"/>
    </row>
    <row r="344" spans="1:23" ht="13.8" thickBot="1">
      <c r="A344" s="2292"/>
      <c r="B344" s="2322"/>
      <c r="C344" s="2292"/>
      <c r="D344" s="2292"/>
      <c r="E344" s="2355"/>
      <c r="F344" s="2292"/>
      <c r="G344" s="2292"/>
      <c r="H344" s="2292"/>
      <c r="I344" s="2292"/>
      <c r="J344" s="2292"/>
      <c r="K344" s="2292"/>
      <c r="L344" s="2292"/>
      <c r="M344" s="2292"/>
      <c r="N344" s="2292"/>
      <c r="O344" s="2292"/>
      <c r="P344" s="2292"/>
      <c r="Q344" s="2292"/>
      <c r="R344" s="2292"/>
      <c r="S344" s="2292"/>
      <c r="T344" s="2292"/>
      <c r="U344" s="2292"/>
      <c r="V344" s="2292"/>
      <c r="W344" s="2292"/>
    </row>
    <row r="345" spans="1:23" ht="13.8" thickBot="1">
      <c r="A345" s="2292"/>
      <c r="B345" s="2322"/>
      <c r="C345" s="2292"/>
      <c r="D345" s="2292"/>
      <c r="E345" s="2355"/>
      <c r="F345" s="2292"/>
      <c r="G345" s="2292"/>
      <c r="H345" s="2292"/>
      <c r="I345" s="2292"/>
      <c r="J345" s="2292"/>
      <c r="K345" s="2292"/>
      <c r="L345" s="2292"/>
      <c r="M345" s="2292"/>
      <c r="N345" s="2292"/>
      <c r="O345" s="2292"/>
      <c r="P345" s="2292"/>
      <c r="Q345" s="2292"/>
      <c r="R345" s="2292"/>
      <c r="S345" s="2292"/>
      <c r="T345" s="2292"/>
      <c r="U345" s="2292"/>
      <c r="V345" s="2292"/>
      <c r="W345" s="2292"/>
    </row>
    <row r="346" spans="1:23" ht="13.8" thickBot="1">
      <c r="A346" s="2292"/>
      <c r="B346" s="2322"/>
      <c r="C346" s="2292"/>
      <c r="D346" s="2292"/>
      <c r="E346" s="2355"/>
      <c r="F346" s="2292"/>
      <c r="G346" s="2292"/>
      <c r="H346" s="2292"/>
      <c r="I346" s="2292"/>
      <c r="J346" s="2292"/>
      <c r="K346" s="2292"/>
      <c r="L346" s="2292"/>
      <c r="M346" s="2292"/>
      <c r="N346" s="2292"/>
      <c r="O346" s="2292"/>
      <c r="P346" s="2292"/>
      <c r="Q346" s="2292"/>
      <c r="R346" s="2292"/>
      <c r="S346" s="2292"/>
      <c r="T346" s="2292"/>
      <c r="U346" s="2292"/>
      <c r="V346" s="2292"/>
      <c r="W346" s="2292"/>
    </row>
    <row r="347" spans="1:23" ht="13.8" thickBot="1">
      <c r="A347" s="2292"/>
      <c r="B347" s="2322"/>
      <c r="C347" s="2292"/>
      <c r="D347" s="2292"/>
      <c r="E347" s="2355"/>
      <c r="F347" s="2292"/>
      <c r="G347" s="2292"/>
      <c r="H347" s="2292"/>
      <c r="I347" s="2292"/>
      <c r="J347" s="2292"/>
      <c r="K347" s="2292"/>
      <c r="L347" s="2292"/>
      <c r="M347" s="2292"/>
      <c r="N347" s="2292"/>
      <c r="O347" s="2292"/>
      <c r="P347" s="2292"/>
      <c r="Q347" s="2292"/>
      <c r="R347" s="2292"/>
      <c r="S347" s="2292"/>
      <c r="T347" s="2292"/>
      <c r="U347" s="2292"/>
      <c r="V347" s="2292"/>
      <c r="W347" s="2292"/>
    </row>
    <row r="348" spans="1:23" ht="13.8" thickBot="1">
      <c r="A348" s="2292"/>
      <c r="B348" s="2322"/>
      <c r="C348" s="2292"/>
      <c r="D348" s="2292"/>
      <c r="E348" s="2355"/>
      <c r="F348" s="2292"/>
      <c r="G348" s="2292"/>
      <c r="H348" s="2292"/>
      <c r="I348" s="2292"/>
      <c r="J348" s="2292"/>
      <c r="K348" s="2292"/>
      <c r="L348" s="2292"/>
      <c r="M348" s="2292"/>
      <c r="N348" s="2292"/>
      <c r="O348" s="2292"/>
      <c r="P348" s="2292"/>
      <c r="Q348" s="2292"/>
      <c r="R348" s="2292"/>
      <c r="S348" s="2292"/>
      <c r="T348" s="2292"/>
      <c r="U348" s="2292"/>
      <c r="V348" s="2292"/>
      <c r="W348" s="2292"/>
    </row>
    <row r="349" spans="1:23" ht="13.8" thickBot="1">
      <c r="A349" s="2292"/>
      <c r="B349" s="2322"/>
      <c r="C349" s="2292"/>
      <c r="D349" s="2292"/>
      <c r="E349" s="2355"/>
      <c r="F349" s="2292"/>
      <c r="G349" s="2292"/>
      <c r="H349" s="2292"/>
      <c r="I349" s="2292"/>
      <c r="J349" s="2292"/>
      <c r="K349" s="2292"/>
      <c r="L349" s="2292"/>
      <c r="M349" s="2292"/>
      <c r="N349" s="2292"/>
      <c r="O349" s="2292"/>
      <c r="P349" s="2292"/>
      <c r="Q349" s="2292"/>
      <c r="R349" s="2292"/>
      <c r="S349" s="2292"/>
      <c r="T349" s="2292"/>
      <c r="U349" s="2292"/>
      <c r="V349" s="2292"/>
      <c r="W349" s="2292"/>
    </row>
    <row r="350" spans="1:23" ht="13.8" thickBot="1">
      <c r="A350" s="2292"/>
      <c r="B350" s="2322"/>
      <c r="C350" s="2292"/>
      <c r="D350" s="2292"/>
      <c r="E350" s="2355"/>
      <c r="F350" s="2292"/>
      <c r="G350" s="2292"/>
      <c r="H350" s="2292"/>
      <c r="I350" s="2292"/>
      <c r="J350" s="2292"/>
      <c r="K350" s="2292"/>
      <c r="L350" s="2292"/>
      <c r="M350" s="2292"/>
      <c r="N350" s="2292"/>
      <c r="O350" s="2292"/>
      <c r="P350" s="2292"/>
      <c r="Q350" s="2292"/>
      <c r="R350" s="2292"/>
      <c r="S350" s="2292"/>
      <c r="T350" s="2292"/>
      <c r="U350" s="2292"/>
      <c r="V350" s="2292"/>
      <c r="W350" s="2292"/>
    </row>
    <row r="351" spans="1:23" ht="13.8" thickBot="1">
      <c r="A351" s="2292"/>
      <c r="B351" s="2322"/>
      <c r="C351" s="2292"/>
      <c r="D351" s="2292"/>
      <c r="E351" s="2355"/>
      <c r="F351" s="2292"/>
      <c r="G351" s="2292"/>
      <c r="H351" s="2292"/>
      <c r="I351" s="2292"/>
      <c r="J351" s="2292"/>
      <c r="K351" s="2292"/>
      <c r="L351" s="2292"/>
      <c r="M351" s="2292"/>
      <c r="N351" s="2292"/>
      <c r="O351" s="2292"/>
      <c r="P351" s="2292"/>
      <c r="Q351" s="2292"/>
      <c r="R351" s="2292"/>
      <c r="S351" s="2292"/>
      <c r="T351" s="2292"/>
      <c r="U351" s="2292"/>
      <c r="V351" s="2292"/>
      <c r="W351" s="2292"/>
    </row>
    <row r="352" spans="1:23" ht="13.8" thickBot="1">
      <c r="A352" s="2292"/>
      <c r="B352" s="2322"/>
      <c r="C352" s="2292"/>
      <c r="D352" s="2292"/>
      <c r="E352" s="2355"/>
      <c r="F352" s="2292"/>
      <c r="G352" s="2292"/>
      <c r="H352" s="2292"/>
      <c r="I352" s="2292"/>
      <c r="J352" s="2292"/>
      <c r="K352" s="2292"/>
      <c r="L352" s="2292"/>
      <c r="M352" s="2292"/>
      <c r="N352" s="2292"/>
      <c r="O352" s="2292"/>
      <c r="P352" s="2292"/>
      <c r="Q352" s="2292"/>
      <c r="R352" s="2292"/>
      <c r="S352" s="2292"/>
      <c r="T352" s="2292"/>
      <c r="U352" s="2292"/>
      <c r="V352" s="2292"/>
      <c r="W352" s="2292"/>
    </row>
    <row r="353" spans="1:23" ht="13.8" thickBot="1">
      <c r="A353" s="2292"/>
      <c r="B353" s="2322"/>
      <c r="C353" s="2292"/>
      <c r="D353" s="2292"/>
      <c r="E353" s="2355"/>
      <c r="F353" s="2292"/>
      <c r="G353" s="2292"/>
      <c r="H353" s="2292"/>
      <c r="I353" s="2292"/>
      <c r="J353" s="2292"/>
      <c r="K353" s="2292"/>
      <c r="L353" s="2292"/>
      <c r="M353" s="2292"/>
      <c r="N353" s="2292"/>
      <c r="O353" s="2292"/>
      <c r="P353" s="2292"/>
      <c r="Q353" s="2292"/>
      <c r="R353" s="2292"/>
      <c r="S353" s="2292"/>
      <c r="T353" s="2292"/>
      <c r="U353" s="2292"/>
      <c r="V353" s="2292"/>
      <c r="W353" s="2292"/>
    </row>
    <row r="354" spans="1:23" ht="13.8" thickBot="1">
      <c r="A354" s="2292"/>
      <c r="B354" s="2322"/>
      <c r="C354" s="2292"/>
      <c r="D354" s="2292"/>
      <c r="E354" s="2355"/>
      <c r="F354" s="2292"/>
      <c r="G354" s="2292"/>
      <c r="H354" s="2292"/>
      <c r="I354" s="2292"/>
      <c r="J354" s="2292"/>
      <c r="K354" s="2292"/>
      <c r="L354" s="2292"/>
      <c r="M354" s="2292"/>
      <c r="N354" s="2292"/>
      <c r="O354" s="2292"/>
      <c r="P354" s="2292"/>
      <c r="Q354" s="2292"/>
      <c r="R354" s="2292"/>
      <c r="S354" s="2292"/>
      <c r="T354" s="2292"/>
      <c r="U354" s="2292"/>
      <c r="V354" s="2292"/>
      <c r="W354" s="2292"/>
    </row>
    <row r="355" spans="1:23" ht="13.8" thickBot="1">
      <c r="A355" s="2292"/>
      <c r="B355" s="2322"/>
      <c r="C355" s="2292"/>
      <c r="D355" s="2292"/>
      <c r="E355" s="2355"/>
      <c r="F355" s="2292"/>
      <c r="G355" s="2292"/>
      <c r="H355" s="2292"/>
      <c r="I355" s="2292"/>
      <c r="J355" s="2292"/>
      <c r="K355" s="2292"/>
      <c r="L355" s="2292"/>
      <c r="M355" s="2292"/>
      <c r="N355" s="2292"/>
      <c r="O355" s="2292"/>
      <c r="P355" s="2292"/>
      <c r="Q355" s="2292"/>
      <c r="R355" s="2292"/>
      <c r="S355" s="2292"/>
      <c r="T355" s="2292"/>
      <c r="U355" s="2292"/>
      <c r="V355" s="2292"/>
      <c r="W355" s="2292"/>
    </row>
    <row r="356" spans="1:23" ht="13.8" thickBot="1">
      <c r="A356" s="2292"/>
      <c r="B356" s="2322"/>
      <c r="C356" s="2292"/>
      <c r="D356" s="2292"/>
      <c r="E356" s="2355"/>
      <c r="F356" s="2292"/>
      <c r="G356" s="2292"/>
      <c r="H356" s="2292"/>
      <c r="I356" s="2292"/>
      <c r="J356" s="2292"/>
      <c r="K356" s="2292"/>
      <c r="L356" s="2292"/>
      <c r="M356" s="2292"/>
      <c r="N356" s="2292"/>
      <c r="O356" s="2292"/>
      <c r="P356" s="2292"/>
      <c r="Q356" s="2292"/>
      <c r="R356" s="2292"/>
      <c r="S356" s="2292"/>
      <c r="T356" s="2292"/>
      <c r="U356" s="2292"/>
      <c r="V356" s="2292"/>
      <c r="W356" s="2292"/>
    </row>
    <row r="357" spans="1:23" ht="13.8" thickBot="1">
      <c r="A357" s="2292"/>
      <c r="B357" s="2322"/>
      <c r="C357" s="2292"/>
      <c r="D357" s="2292"/>
      <c r="E357" s="2355"/>
      <c r="F357" s="2292"/>
      <c r="G357" s="2292"/>
      <c r="H357" s="2292"/>
      <c r="I357" s="2292"/>
      <c r="J357" s="2292"/>
      <c r="K357" s="2292"/>
      <c r="L357" s="2292"/>
      <c r="M357" s="2292"/>
      <c r="N357" s="2292"/>
      <c r="O357" s="2292"/>
      <c r="P357" s="2292"/>
      <c r="Q357" s="2292"/>
      <c r="R357" s="2292"/>
      <c r="S357" s="2292"/>
      <c r="T357" s="2292"/>
      <c r="U357" s="2292"/>
      <c r="V357" s="2292"/>
      <c r="W357" s="2292"/>
    </row>
    <row r="358" spans="1:23" ht="13.8" thickBot="1">
      <c r="A358" s="2292"/>
      <c r="B358" s="2322"/>
      <c r="C358" s="2292"/>
      <c r="D358" s="2292"/>
      <c r="E358" s="2355"/>
      <c r="F358" s="2292"/>
      <c r="G358" s="2292"/>
      <c r="H358" s="2292"/>
      <c r="I358" s="2292"/>
      <c r="J358" s="2292"/>
      <c r="K358" s="2292"/>
      <c r="L358" s="2292"/>
      <c r="M358" s="2292"/>
      <c r="N358" s="2292"/>
      <c r="O358" s="2292"/>
      <c r="P358" s="2292"/>
      <c r="Q358" s="2292"/>
      <c r="R358" s="2292"/>
      <c r="S358" s="2292"/>
      <c r="T358" s="2292"/>
      <c r="U358" s="2292"/>
      <c r="V358" s="2292"/>
      <c r="W358" s="2292"/>
    </row>
    <row r="359" spans="1:23" ht="13.8" thickBot="1">
      <c r="A359" s="2292"/>
      <c r="B359" s="2322"/>
      <c r="C359" s="2292"/>
      <c r="D359" s="2292"/>
      <c r="E359" s="2355"/>
      <c r="F359" s="2292"/>
      <c r="G359" s="2292"/>
      <c r="H359" s="2292"/>
      <c r="I359" s="2292"/>
      <c r="J359" s="2292"/>
      <c r="K359" s="2292"/>
      <c r="L359" s="2292"/>
      <c r="M359" s="2292"/>
      <c r="N359" s="2292"/>
      <c r="O359" s="2292"/>
      <c r="P359" s="2292"/>
      <c r="Q359" s="2292"/>
      <c r="R359" s="2292"/>
      <c r="S359" s="2292"/>
      <c r="T359" s="2292"/>
      <c r="U359" s="2292"/>
      <c r="V359" s="2292"/>
      <c r="W359" s="2292"/>
    </row>
    <row r="360" spans="1:23" ht="13.8" thickBot="1">
      <c r="A360" s="2292"/>
      <c r="B360" s="2322"/>
      <c r="C360" s="2292"/>
      <c r="D360" s="2292"/>
      <c r="E360" s="2355"/>
      <c r="F360" s="2292"/>
      <c r="G360" s="2292"/>
      <c r="H360" s="2292"/>
      <c r="I360" s="2292"/>
      <c r="J360" s="2292"/>
      <c r="K360" s="2292"/>
      <c r="L360" s="2292"/>
      <c r="M360" s="2292"/>
      <c r="N360" s="2292"/>
      <c r="O360" s="2292"/>
      <c r="P360" s="2292"/>
      <c r="Q360" s="2292"/>
      <c r="R360" s="2292"/>
      <c r="S360" s="2292"/>
      <c r="T360" s="2292"/>
      <c r="U360" s="2292"/>
      <c r="V360" s="2292"/>
      <c r="W360" s="2292"/>
    </row>
    <row r="361" spans="1:23" ht="13.8" thickBot="1">
      <c r="A361" s="2292"/>
      <c r="B361" s="2322"/>
      <c r="C361" s="2292"/>
      <c r="D361" s="2292"/>
      <c r="E361" s="2355"/>
      <c r="F361" s="2292"/>
      <c r="G361" s="2292"/>
      <c r="H361" s="2292"/>
      <c r="I361" s="2292"/>
      <c r="J361" s="2292"/>
      <c r="K361" s="2292"/>
      <c r="L361" s="2292"/>
      <c r="M361" s="2292"/>
      <c r="N361" s="2292"/>
      <c r="O361" s="2292"/>
      <c r="P361" s="2292"/>
      <c r="Q361" s="2292"/>
      <c r="R361" s="2292"/>
      <c r="S361" s="2292"/>
      <c r="T361" s="2292"/>
      <c r="U361" s="2292"/>
      <c r="V361" s="2292"/>
      <c r="W361" s="2292"/>
    </row>
    <row r="362" spans="1:23" ht="13.8" thickBot="1">
      <c r="A362" s="2292"/>
      <c r="B362" s="2322"/>
      <c r="C362" s="2292"/>
      <c r="D362" s="2292"/>
      <c r="E362" s="2355"/>
      <c r="F362" s="2292"/>
      <c r="G362" s="2292"/>
      <c r="H362" s="2292"/>
      <c r="I362" s="2292"/>
      <c r="J362" s="2292"/>
      <c r="K362" s="2292"/>
      <c r="L362" s="2292"/>
      <c r="M362" s="2292"/>
      <c r="N362" s="2292"/>
      <c r="O362" s="2292"/>
      <c r="P362" s="2292"/>
      <c r="Q362" s="2292"/>
      <c r="R362" s="2292"/>
      <c r="S362" s="2292"/>
      <c r="T362" s="2292"/>
      <c r="U362" s="2292"/>
      <c r="V362" s="2292"/>
      <c r="W362" s="2292"/>
    </row>
    <row r="363" spans="1:23" ht="13.8" thickBot="1">
      <c r="A363" s="2292"/>
      <c r="B363" s="2322"/>
      <c r="C363" s="2292"/>
      <c r="D363" s="2292"/>
      <c r="E363" s="2355"/>
      <c r="F363" s="2292"/>
      <c r="G363" s="2292"/>
      <c r="H363" s="2292"/>
      <c r="I363" s="2292"/>
      <c r="J363" s="2292"/>
      <c r="K363" s="2292"/>
      <c r="L363" s="2292"/>
      <c r="M363" s="2292"/>
      <c r="N363" s="2292"/>
      <c r="O363" s="2292"/>
      <c r="P363" s="2292"/>
      <c r="Q363" s="2292"/>
      <c r="R363" s="2292"/>
      <c r="S363" s="2292"/>
      <c r="T363" s="2292"/>
      <c r="U363" s="2292"/>
      <c r="V363" s="2292"/>
      <c r="W363" s="2292"/>
    </row>
    <row r="364" spans="1:23" ht="13.8" thickBot="1">
      <c r="A364" s="2292"/>
      <c r="B364" s="2322"/>
      <c r="C364" s="2292"/>
      <c r="D364" s="2292"/>
      <c r="E364" s="2355"/>
      <c r="F364" s="2292"/>
      <c r="G364" s="2292"/>
      <c r="H364" s="2292"/>
      <c r="I364" s="2292"/>
      <c r="J364" s="2292"/>
      <c r="K364" s="2292"/>
      <c r="L364" s="2292"/>
      <c r="M364" s="2292"/>
      <c r="N364" s="2292"/>
      <c r="O364" s="2292"/>
      <c r="P364" s="2292"/>
      <c r="Q364" s="2292"/>
      <c r="R364" s="2292"/>
      <c r="S364" s="2292"/>
      <c r="T364" s="2292"/>
      <c r="U364" s="2292"/>
      <c r="V364" s="2292"/>
      <c r="W364" s="2292"/>
    </row>
    <row r="365" spans="1:23" ht="13.8" thickBot="1">
      <c r="A365" s="2292"/>
      <c r="B365" s="2322"/>
      <c r="C365" s="2292"/>
      <c r="D365" s="2292"/>
      <c r="E365" s="2355"/>
      <c r="F365" s="2292"/>
      <c r="G365" s="2292"/>
      <c r="H365" s="2292"/>
      <c r="I365" s="2292"/>
      <c r="J365" s="2292"/>
      <c r="K365" s="2292"/>
      <c r="L365" s="2292"/>
      <c r="M365" s="2292"/>
      <c r="N365" s="2292"/>
      <c r="O365" s="2292"/>
      <c r="P365" s="2292"/>
      <c r="Q365" s="2292"/>
      <c r="R365" s="2292"/>
      <c r="S365" s="2292"/>
      <c r="T365" s="2292"/>
      <c r="U365" s="2292"/>
      <c r="V365" s="2292"/>
      <c r="W365" s="2292"/>
    </row>
    <row r="366" spans="1:23" ht="13.8" thickBot="1">
      <c r="A366" s="2292"/>
      <c r="B366" s="2322"/>
      <c r="C366" s="2292"/>
      <c r="D366" s="2292"/>
      <c r="E366" s="2355"/>
      <c r="F366" s="2292"/>
      <c r="G366" s="2292"/>
      <c r="H366" s="2292"/>
      <c r="I366" s="2292"/>
      <c r="J366" s="2292"/>
      <c r="K366" s="2292"/>
      <c r="L366" s="2292"/>
      <c r="M366" s="2292"/>
      <c r="N366" s="2292"/>
      <c r="O366" s="2292"/>
      <c r="P366" s="2292"/>
      <c r="Q366" s="2292"/>
      <c r="R366" s="2292"/>
      <c r="S366" s="2292"/>
      <c r="T366" s="2292"/>
      <c r="U366" s="2292"/>
      <c r="V366" s="2292"/>
      <c r="W366" s="2292"/>
    </row>
    <row r="367" spans="1:23" ht="13.8" thickBot="1">
      <c r="A367" s="2292"/>
      <c r="B367" s="2322"/>
      <c r="C367" s="2292"/>
      <c r="D367" s="2292"/>
      <c r="E367" s="2355"/>
      <c r="F367" s="2292"/>
      <c r="G367" s="2292"/>
      <c r="H367" s="2292"/>
      <c r="I367" s="2292"/>
      <c r="J367" s="2292"/>
      <c r="K367" s="2292"/>
      <c r="L367" s="2292"/>
      <c r="M367" s="2292"/>
      <c r="N367" s="2292"/>
      <c r="O367" s="2292"/>
      <c r="P367" s="2292"/>
      <c r="Q367" s="2292"/>
      <c r="R367" s="2292"/>
      <c r="S367" s="2292"/>
      <c r="T367" s="2292"/>
      <c r="U367" s="2292"/>
      <c r="V367" s="2292"/>
      <c r="W367" s="2292"/>
    </row>
    <row r="368" spans="1:23" ht="13.8" thickBot="1">
      <c r="A368" s="2292"/>
      <c r="B368" s="2322"/>
      <c r="C368" s="2292"/>
      <c r="D368" s="2292"/>
      <c r="E368" s="2355"/>
      <c r="F368" s="2292"/>
      <c r="G368" s="2292"/>
      <c r="H368" s="2292"/>
      <c r="I368" s="2292"/>
      <c r="J368" s="2292"/>
      <c r="K368" s="2292"/>
      <c r="L368" s="2292"/>
      <c r="M368" s="2292"/>
      <c r="N368" s="2292"/>
      <c r="O368" s="2292"/>
      <c r="P368" s="2292"/>
      <c r="Q368" s="2292"/>
      <c r="R368" s="2292"/>
      <c r="S368" s="2292"/>
      <c r="T368" s="2292"/>
      <c r="U368" s="2292"/>
      <c r="V368" s="2292"/>
      <c r="W368" s="2292"/>
    </row>
    <row r="369" spans="1:23" ht="13.8" thickBot="1">
      <c r="A369" s="2292"/>
      <c r="B369" s="2322"/>
      <c r="C369" s="2292"/>
      <c r="D369" s="2292"/>
      <c r="E369" s="2355"/>
      <c r="F369" s="2292"/>
      <c r="G369" s="2292"/>
      <c r="H369" s="2292"/>
      <c r="I369" s="2292"/>
      <c r="J369" s="2292"/>
      <c r="K369" s="2292"/>
      <c r="L369" s="2292"/>
      <c r="M369" s="2292"/>
      <c r="N369" s="2292"/>
      <c r="O369" s="2292"/>
      <c r="P369" s="2292"/>
      <c r="Q369" s="2292"/>
      <c r="R369" s="2292"/>
      <c r="S369" s="2292"/>
      <c r="T369" s="2292"/>
      <c r="U369" s="2292"/>
      <c r="V369" s="2292"/>
      <c r="W369" s="2292"/>
    </row>
    <row r="370" spans="1:23" ht="13.8" thickBot="1">
      <c r="A370" s="2292"/>
      <c r="B370" s="2322"/>
      <c r="C370" s="2292"/>
      <c r="D370" s="2292"/>
      <c r="E370" s="2355"/>
      <c r="F370" s="2292"/>
      <c r="G370" s="2292"/>
      <c r="H370" s="2292"/>
      <c r="I370" s="2292"/>
      <c r="J370" s="2292"/>
      <c r="K370" s="2292"/>
      <c r="L370" s="2292"/>
      <c r="M370" s="2292"/>
      <c r="N370" s="2292"/>
      <c r="O370" s="2292"/>
      <c r="P370" s="2292"/>
      <c r="Q370" s="2292"/>
      <c r="R370" s="2292"/>
      <c r="S370" s="2292"/>
      <c r="T370" s="2292"/>
      <c r="U370" s="2292"/>
      <c r="V370" s="2292"/>
      <c r="W370" s="2292"/>
    </row>
    <row r="371" spans="1:23" ht="13.8" thickBot="1">
      <c r="A371" s="2292"/>
      <c r="B371" s="2322"/>
      <c r="C371" s="2292"/>
      <c r="D371" s="2292"/>
      <c r="E371" s="2355"/>
      <c r="F371" s="2292"/>
      <c r="G371" s="2292"/>
      <c r="H371" s="2292"/>
      <c r="I371" s="2292"/>
      <c r="J371" s="2292"/>
      <c r="K371" s="2292"/>
      <c r="L371" s="2292"/>
      <c r="M371" s="2292"/>
      <c r="N371" s="2292"/>
      <c r="O371" s="2292"/>
      <c r="P371" s="2292"/>
      <c r="Q371" s="2292"/>
      <c r="R371" s="2292"/>
      <c r="S371" s="2292"/>
      <c r="T371" s="2292"/>
      <c r="U371" s="2292"/>
      <c r="V371" s="2292"/>
      <c r="W371" s="2292"/>
    </row>
    <row r="372" spans="1:23" ht="13.8" thickBot="1">
      <c r="A372" s="2292"/>
      <c r="B372" s="2322"/>
      <c r="C372" s="2292"/>
      <c r="D372" s="2292"/>
      <c r="E372" s="2355"/>
      <c r="F372" s="2292"/>
      <c r="G372" s="2292"/>
      <c r="H372" s="2292"/>
      <c r="I372" s="2292"/>
      <c r="J372" s="2292"/>
      <c r="K372" s="2292"/>
      <c r="L372" s="2292"/>
      <c r="M372" s="2292"/>
      <c r="N372" s="2292"/>
      <c r="O372" s="2292"/>
      <c r="P372" s="2292"/>
      <c r="Q372" s="2292"/>
      <c r="R372" s="2292"/>
      <c r="S372" s="2292"/>
      <c r="T372" s="2292"/>
      <c r="U372" s="2292"/>
      <c r="V372" s="2292"/>
      <c r="W372" s="2292"/>
    </row>
    <row r="373" spans="1:23" ht="13.8" thickBot="1">
      <c r="A373" s="2292"/>
      <c r="B373" s="2322"/>
      <c r="C373" s="2292"/>
      <c r="D373" s="2292"/>
      <c r="E373" s="2355"/>
      <c r="F373" s="2292"/>
      <c r="G373" s="2292"/>
      <c r="H373" s="2292"/>
      <c r="I373" s="2292"/>
      <c r="J373" s="2292"/>
      <c r="K373" s="2292"/>
      <c r="L373" s="2292"/>
      <c r="M373" s="2292"/>
      <c r="N373" s="2292"/>
      <c r="O373" s="2292"/>
      <c r="P373" s="2292"/>
      <c r="Q373" s="2292"/>
      <c r="R373" s="2292"/>
      <c r="S373" s="2292"/>
      <c r="T373" s="2292"/>
      <c r="U373" s="2292"/>
      <c r="V373" s="2292"/>
      <c r="W373" s="2292"/>
    </row>
    <row r="374" spans="1:23" ht="13.8" thickBot="1">
      <c r="A374" s="2292"/>
      <c r="B374" s="2322"/>
      <c r="C374" s="2292"/>
      <c r="D374" s="2292"/>
      <c r="E374" s="2355"/>
      <c r="F374" s="2292"/>
      <c r="G374" s="2292"/>
      <c r="H374" s="2292"/>
      <c r="I374" s="2292"/>
      <c r="J374" s="2292"/>
      <c r="K374" s="2292"/>
      <c r="L374" s="2292"/>
      <c r="M374" s="2292"/>
      <c r="N374" s="2292"/>
      <c r="O374" s="2292"/>
      <c r="P374" s="2292"/>
      <c r="Q374" s="2292"/>
      <c r="R374" s="2292"/>
      <c r="S374" s="2292"/>
      <c r="T374" s="2292"/>
      <c r="U374" s="2292"/>
      <c r="V374" s="2292"/>
      <c r="W374" s="2292"/>
    </row>
    <row r="375" spans="1:23" ht="13.8" thickBot="1">
      <c r="A375" s="2292"/>
      <c r="B375" s="2322"/>
      <c r="C375" s="2292"/>
      <c r="D375" s="2292"/>
      <c r="E375" s="2355"/>
      <c r="F375" s="2292"/>
      <c r="G375" s="2292"/>
      <c r="H375" s="2292"/>
      <c r="I375" s="2292"/>
      <c r="J375" s="2292"/>
      <c r="K375" s="2292"/>
      <c r="L375" s="2292"/>
      <c r="M375" s="2292"/>
      <c r="N375" s="2292"/>
      <c r="O375" s="2292"/>
      <c r="P375" s="2292"/>
      <c r="Q375" s="2292"/>
      <c r="R375" s="2292"/>
      <c r="S375" s="2292"/>
      <c r="T375" s="2292"/>
      <c r="U375" s="2292"/>
      <c r="V375" s="2292"/>
      <c r="W375" s="2292"/>
    </row>
    <row r="376" spans="1:23" ht="13.8" thickBot="1">
      <c r="A376" s="2292"/>
      <c r="B376" s="2322"/>
      <c r="C376" s="2292"/>
      <c r="D376" s="2292"/>
      <c r="E376" s="2355"/>
      <c r="F376" s="2292"/>
      <c r="G376" s="2292"/>
      <c r="H376" s="2292"/>
      <c r="I376" s="2292"/>
      <c r="J376" s="2292"/>
      <c r="K376" s="2292"/>
      <c r="L376" s="2292"/>
      <c r="M376" s="2292"/>
      <c r="N376" s="2292"/>
      <c r="O376" s="2292"/>
      <c r="P376" s="2292"/>
      <c r="Q376" s="2292"/>
      <c r="R376" s="2292"/>
      <c r="S376" s="2292"/>
      <c r="T376" s="2292"/>
      <c r="U376" s="2292"/>
      <c r="V376" s="2292"/>
      <c r="W376" s="2292"/>
    </row>
    <row r="377" spans="1:23" ht="13.8" thickBot="1">
      <c r="A377" s="2292"/>
      <c r="B377" s="2322"/>
      <c r="C377" s="2292"/>
      <c r="D377" s="2292"/>
      <c r="E377" s="2355"/>
      <c r="F377" s="2292"/>
      <c r="G377" s="2292"/>
      <c r="H377" s="2292"/>
      <c r="I377" s="2292"/>
      <c r="J377" s="2292"/>
      <c r="K377" s="2292"/>
      <c r="L377" s="2292"/>
      <c r="M377" s="2292"/>
      <c r="N377" s="2292"/>
      <c r="O377" s="2292"/>
      <c r="P377" s="2292"/>
      <c r="Q377" s="2292"/>
      <c r="R377" s="2292"/>
      <c r="S377" s="2292"/>
      <c r="T377" s="2292"/>
      <c r="U377" s="2292"/>
      <c r="V377" s="2292"/>
      <c r="W377" s="2292"/>
    </row>
    <row r="378" spans="1:23" ht="13.8" thickBot="1">
      <c r="A378" s="2292"/>
      <c r="B378" s="2322"/>
      <c r="C378" s="2292"/>
      <c r="D378" s="2292"/>
      <c r="E378" s="2355"/>
      <c r="F378" s="2292"/>
      <c r="G378" s="2292"/>
      <c r="H378" s="2292"/>
      <c r="I378" s="2292"/>
      <c r="J378" s="2292"/>
      <c r="K378" s="2292"/>
      <c r="L378" s="2292"/>
      <c r="M378" s="2292"/>
      <c r="N378" s="2292"/>
      <c r="O378" s="2292"/>
      <c r="P378" s="2292"/>
      <c r="Q378" s="2292"/>
      <c r="R378" s="2292"/>
      <c r="S378" s="2292"/>
      <c r="T378" s="2292"/>
      <c r="U378" s="2292"/>
      <c r="V378" s="2292"/>
      <c r="W378" s="2292"/>
    </row>
    <row r="379" spans="1:23" ht="13.8" thickBot="1">
      <c r="A379" s="2292"/>
      <c r="B379" s="2322"/>
      <c r="C379" s="2292"/>
      <c r="D379" s="2292"/>
      <c r="E379" s="2355"/>
      <c r="F379" s="2292"/>
      <c r="G379" s="2292"/>
      <c r="H379" s="2292"/>
      <c r="I379" s="2292"/>
      <c r="J379" s="2292"/>
      <c r="K379" s="2292"/>
      <c r="L379" s="2292"/>
      <c r="M379" s="2292"/>
      <c r="N379" s="2292"/>
      <c r="O379" s="2292"/>
      <c r="P379" s="2292"/>
      <c r="Q379" s="2292"/>
      <c r="R379" s="2292"/>
      <c r="S379" s="2292"/>
      <c r="T379" s="2292"/>
      <c r="U379" s="2292"/>
      <c r="V379" s="2292"/>
      <c r="W379" s="2292"/>
    </row>
    <row r="380" spans="1:23" ht="13.8" thickBot="1">
      <c r="A380" s="2292"/>
      <c r="B380" s="2322"/>
      <c r="C380" s="2292"/>
      <c r="D380" s="2292"/>
      <c r="E380" s="2355"/>
      <c r="F380" s="2292"/>
      <c r="G380" s="2292"/>
      <c r="H380" s="2292"/>
      <c r="I380" s="2292"/>
      <c r="J380" s="2292"/>
      <c r="K380" s="2292"/>
      <c r="L380" s="2292"/>
      <c r="M380" s="2292"/>
      <c r="N380" s="2292"/>
      <c r="O380" s="2292"/>
      <c r="P380" s="2292"/>
      <c r="Q380" s="2292"/>
      <c r="R380" s="2292"/>
      <c r="S380" s="2292"/>
      <c r="T380" s="2292"/>
      <c r="U380" s="2292"/>
      <c r="V380" s="2292"/>
      <c r="W380" s="2292"/>
    </row>
    <row r="381" spans="1:23" ht="13.8" thickBot="1">
      <c r="A381" s="2292"/>
      <c r="B381" s="2322"/>
      <c r="C381" s="2292"/>
      <c r="D381" s="2292"/>
      <c r="E381" s="2355"/>
      <c r="F381" s="2292"/>
      <c r="G381" s="2292"/>
      <c r="H381" s="2292"/>
      <c r="I381" s="2292"/>
      <c r="J381" s="2292"/>
      <c r="K381" s="2292"/>
      <c r="L381" s="2292"/>
      <c r="M381" s="2292"/>
      <c r="N381" s="2292"/>
      <c r="O381" s="2292"/>
      <c r="P381" s="2292"/>
      <c r="Q381" s="2292"/>
      <c r="R381" s="2292"/>
      <c r="S381" s="2292"/>
      <c r="T381" s="2292"/>
      <c r="U381" s="2292"/>
      <c r="V381" s="2292"/>
      <c r="W381" s="2292"/>
    </row>
    <row r="382" spans="1:23" ht="13.8" thickBot="1">
      <c r="A382" s="2292"/>
      <c r="B382" s="2322"/>
      <c r="C382" s="2292"/>
      <c r="D382" s="2292"/>
      <c r="E382" s="2355"/>
      <c r="F382" s="2292"/>
      <c r="G382" s="2292"/>
      <c r="H382" s="2292"/>
      <c r="I382" s="2292"/>
      <c r="J382" s="2292"/>
      <c r="K382" s="2292"/>
      <c r="L382" s="2292"/>
      <c r="M382" s="2292"/>
      <c r="N382" s="2292"/>
      <c r="O382" s="2292"/>
      <c r="P382" s="2292"/>
      <c r="Q382" s="2292"/>
      <c r="R382" s="2292"/>
      <c r="S382" s="2292"/>
      <c r="T382" s="2292"/>
      <c r="U382" s="2292"/>
      <c r="V382" s="2292"/>
      <c r="W382" s="2292"/>
    </row>
    <row r="383" spans="1:23" ht="13.8" thickBot="1">
      <c r="A383" s="2292"/>
      <c r="B383" s="2322"/>
      <c r="C383" s="2292"/>
      <c r="D383" s="2292"/>
      <c r="E383" s="2355"/>
      <c r="F383" s="2292"/>
      <c r="G383" s="2292"/>
      <c r="H383" s="2292"/>
      <c r="I383" s="2292"/>
      <c r="J383" s="2292"/>
      <c r="K383" s="2292"/>
      <c r="L383" s="2292"/>
      <c r="M383" s="2292"/>
      <c r="N383" s="2292"/>
      <c r="O383" s="2292"/>
      <c r="P383" s="2292"/>
      <c r="Q383" s="2292"/>
      <c r="R383" s="2292"/>
      <c r="S383" s="2292"/>
      <c r="T383" s="2292"/>
      <c r="U383" s="2292"/>
      <c r="V383" s="2292"/>
      <c r="W383" s="2292"/>
    </row>
    <row r="384" spans="1:23" ht="13.8" thickBot="1">
      <c r="A384" s="2292"/>
      <c r="B384" s="2322"/>
      <c r="C384" s="2292"/>
      <c r="D384" s="2292"/>
      <c r="E384" s="2355"/>
      <c r="F384" s="2292"/>
      <c r="G384" s="2292"/>
      <c r="H384" s="2292"/>
      <c r="I384" s="2292"/>
      <c r="J384" s="2292"/>
      <c r="K384" s="2292"/>
      <c r="L384" s="2292"/>
      <c r="M384" s="2292"/>
      <c r="N384" s="2292"/>
      <c r="O384" s="2292"/>
      <c r="P384" s="2292"/>
      <c r="Q384" s="2292"/>
      <c r="R384" s="2292"/>
      <c r="S384" s="2292"/>
      <c r="T384" s="2292"/>
      <c r="U384" s="2292"/>
      <c r="V384" s="2292"/>
      <c r="W384" s="2292"/>
    </row>
    <row r="385" spans="1:23" ht="13.8" thickBot="1">
      <c r="A385" s="2292"/>
      <c r="B385" s="2322"/>
      <c r="C385" s="2292"/>
      <c r="D385" s="2292"/>
      <c r="E385" s="2355"/>
      <c r="F385" s="2292"/>
      <c r="G385" s="2292"/>
      <c r="H385" s="2292"/>
      <c r="I385" s="2292"/>
      <c r="J385" s="2292"/>
      <c r="K385" s="2292"/>
      <c r="L385" s="2292"/>
      <c r="M385" s="2292"/>
      <c r="N385" s="2292"/>
      <c r="O385" s="2292"/>
      <c r="P385" s="2292"/>
      <c r="Q385" s="2292"/>
      <c r="R385" s="2292"/>
      <c r="S385" s="2292"/>
      <c r="T385" s="2292"/>
      <c r="U385" s="2292"/>
      <c r="V385" s="2292"/>
      <c r="W385" s="2292"/>
    </row>
    <row r="386" spans="1:23" ht="13.8" thickBot="1">
      <c r="A386" s="2292"/>
      <c r="B386" s="2322"/>
      <c r="C386" s="2292"/>
      <c r="D386" s="2292"/>
      <c r="E386" s="2355"/>
      <c r="F386" s="2292"/>
      <c r="G386" s="2292"/>
      <c r="H386" s="2292"/>
      <c r="I386" s="2292"/>
      <c r="J386" s="2292"/>
      <c r="K386" s="2292"/>
      <c r="L386" s="2292"/>
      <c r="M386" s="2292"/>
      <c r="N386" s="2292"/>
      <c r="O386" s="2292"/>
      <c r="P386" s="2292"/>
      <c r="Q386" s="2292"/>
      <c r="R386" s="2292"/>
      <c r="S386" s="2292"/>
      <c r="T386" s="2292"/>
      <c r="U386" s="2292"/>
      <c r="V386" s="2292"/>
      <c r="W386" s="2292"/>
    </row>
    <row r="387" spans="1:23" ht="13.8" thickBot="1">
      <c r="A387" s="2292"/>
      <c r="B387" s="2322"/>
      <c r="C387" s="2292"/>
      <c r="D387" s="2292"/>
      <c r="E387" s="2355"/>
      <c r="F387" s="2292"/>
      <c r="G387" s="2292"/>
      <c r="H387" s="2292"/>
      <c r="I387" s="2292"/>
      <c r="J387" s="2292"/>
      <c r="K387" s="2292"/>
      <c r="L387" s="2292"/>
      <c r="M387" s="2292"/>
      <c r="N387" s="2292"/>
      <c r="O387" s="2292"/>
      <c r="P387" s="2292"/>
      <c r="Q387" s="2292"/>
      <c r="R387" s="2292"/>
      <c r="S387" s="2292"/>
      <c r="T387" s="2292"/>
      <c r="U387" s="2292"/>
      <c r="V387" s="2292"/>
      <c r="W387" s="2292"/>
    </row>
    <row r="388" spans="1:23" ht="13.8" thickBot="1">
      <c r="A388" s="2292"/>
      <c r="B388" s="2322"/>
      <c r="C388" s="2292"/>
      <c r="D388" s="2292"/>
      <c r="E388" s="2355"/>
      <c r="F388" s="2292"/>
      <c r="G388" s="2292"/>
      <c r="H388" s="2292"/>
      <c r="I388" s="2292"/>
      <c r="J388" s="2292"/>
      <c r="K388" s="2292"/>
      <c r="L388" s="2292"/>
      <c r="M388" s="2292"/>
      <c r="N388" s="2292"/>
      <c r="O388" s="2292"/>
      <c r="P388" s="2292"/>
      <c r="Q388" s="2292"/>
      <c r="R388" s="2292"/>
      <c r="S388" s="2292"/>
      <c r="T388" s="2292"/>
      <c r="U388" s="2292"/>
      <c r="V388" s="2292"/>
      <c r="W388" s="2292"/>
    </row>
    <row r="389" spans="1:23" ht="13.8" thickBot="1">
      <c r="A389" s="2292"/>
      <c r="B389" s="2322"/>
      <c r="C389" s="2292"/>
      <c r="D389" s="2292"/>
      <c r="E389" s="2355"/>
      <c r="F389" s="2292"/>
      <c r="G389" s="2292"/>
      <c r="H389" s="2292"/>
      <c r="I389" s="2292"/>
      <c r="J389" s="2292"/>
      <c r="K389" s="2292"/>
      <c r="L389" s="2292"/>
      <c r="M389" s="2292"/>
      <c r="N389" s="2292"/>
      <c r="O389" s="2292"/>
      <c r="P389" s="2292"/>
      <c r="Q389" s="2292"/>
      <c r="R389" s="2292"/>
      <c r="S389" s="2292"/>
      <c r="T389" s="2292"/>
      <c r="U389" s="2292"/>
      <c r="V389" s="2292"/>
      <c r="W389" s="2292"/>
    </row>
    <row r="390" spans="1:23" ht="13.8" thickBot="1">
      <c r="A390" s="2292"/>
      <c r="B390" s="2322"/>
      <c r="C390" s="2292"/>
      <c r="D390" s="2292"/>
      <c r="E390" s="2355"/>
      <c r="F390" s="2292"/>
      <c r="G390" s="2292"/>
      <c r="H390" s="2292"/>
      <c r="I390" s="2292"/>
      <c r="J390" s="2292"/>
      <c r="K390" s="2292"/>
      <c r="L390" s="2292"/>
      <c r="M390" s="2292"/>
      <c r="N390" s="2292"/>
      <c r="O390" s="2292"/>
      <c r="P390" s="2292"/>
      <c r="Q390" s="2292"/>
      <c r="R390" s="2292"/>
      <c r="S390" s="2292"/>
      <c r="T390" s="2292"/>
      <c r="U390" s="2292"/>
      <c r="V390" s="2292"/>
      <c r="W390" s="2292"/>
    </row>
    <row r="391" spans="1:23" ht="13.8" thickBot="1">
      <c r="A391" s="2292"/>
      <c r="B391" s="2322"/>
      <c r="C391" s="2292"/>
      <c r="D391" s="2292"/>
      <c r="E391" s="2355"/>
      <c r="F391" s="2292"/>
      <c r="G391" s="2292"/>
      <c r="H391" s="2292"/>
      <c r="I391" s="2292"/>
      <c r="J391" s="2292"/>
      <c r="K391" s="2292"/>
      <c r="L391" s="2292"/>
      <c r="M391" s="2292"/>
      <c r="N391" s="2292"/>
      <c r="O391" s="2292"/>
      <c r="P391" s="2292"/>
      <c r="Q391" s="2292"/>
      <c r="R391" s="2292"/>
      <c r="S391" s="2292"/>
      <c r="T391" s="2292"/>
      <c r="U391" s="2292"/>
      <c r="V391" s="2292"/>
      <c r="W391" s="2292"/>
    </row>
    <row r="392" spans="1:23" ht="13.8" thickBot="1">
      <c r="A392" s="2292"/>
      <c r="B392" s="2322"/>
      <c r="C392" s="2292"/>
      <c r="D392" s="2292"/>
      <c r="E392" s="2355"/>
      <c r="F392" s="2292"/>
      <c r="G392" s="2292"/>
      <c r="H392" s="2292"/>
      <c r="I392" s="2292"/>
      <c r="J392" s="2292"/>
      <c r="K392" s="2292"/>
      <c r="L392" s="2292"/>
      <c r="M392" s="2292"/>
      <c r="N392" s="2292"/>
      <c r="O392" s="2292"/>
      <c r="P392" s="2292"/>
      <c r="Q392" s="2292"/>
      <c r="R392" s="2292"/>
      <c r="S392" s="2292"/>
      <c r="T392" s="2292"/>
      <c r="U392" s="2292"/>
      <c r="V392" s="2292"/>
      <c r="W392" s="2292"/>
    </row>
    <row r="393" spans="1:23" ht="13.8" thickBot="1">
      <c r="A393" s="2292"/>
      <c r="B393" s="2322"/>
      <c r="C393" s="2292"/>
      <c r="D393" s="2292"/>
      <c r="E393" s="2355"/>
      <c r="F393" s="2292"/>
      <c r="G393" s="2292"/>
      <c r="H393" s="2292"/>
      <c r="I393" s="2292"/>
      <c r="J393" s="2292"/>
      <c r="K393" s="2292"/>
      <c r="L393" s="2292"/>
      <c r="M393" s="2292"/>
      <c r="N393" s="2292"/>
      <c r="O393" s="2292"/>
      <c r="P393" s="2292"/>
      <c r="Q393" s="2292"/>
      <c r="R393" s="2292"/>
      <c r="S393" s="2292"/>
      <c r="T393" s="2292"/>
      <c r="U393" s="2292"/>
      <c r="V393" s="2292"/>
      <c r="W393" s="2292"/>
    </row>
    <row r="394" spans="1:23" ht="13.8" thickBot="1">
      <c r="A394" s="2292"/>
      <c r="B394" s="2322"/>
      <c r="C394" s="2292"/>
      <c r="D394" s="2292"/>
      <c r="E394" s="2355"/>
      <c r="F394" s="2292"/>
      <c r="G394" s="2292"/>
      <c r="H394" s="2292"/>
      <c r="I394" s="2292"/>
      <c r="J394" s="2292"/>
      <c r="K394" s="2292"/>
      <c r="L394" s="2292"/>
      <c r="M394" s="2292"/>
      <c r="N394" s="2292"/>
      <c r="O394" s="2292"/>
      <c r="P394" s="2292"/>
      <c r="Q394" s="2292"/>
      <c r="R394" s="2292"/>
      <c r="S394" s="2292"/>
      <c r="T394" s="2292"/>
      <c r="U394" s="2292"/>
      <c r="V394" s="2292"/>
      <c r="W394" s="2292"/>
    </row>
    <row r="395" spans="1:23" ht="13.8" thickBot="1">
      <c r="A395" s="2292"/>
      <c r="B395" s="2322"/>
      <c r="C395" s="2292"/>
      <c r="D395" s="2292"/>
      <c r="E395" s="2355"/>
      <c r="F395" s="2292"/>
      <c r="G395" s="2292"/>
      <c r="H395" s="2292"/>
      <c r="I395" s="2292"/>
      <c r="J395" s="2292"/>
      <c r="K395" s="2292"/>
      <c r="L395" s="2292"/>
      <c r="M395" s="2292"/>
      <c r="N395" s="2292"/>
      <c r="O395" s="2292"/>
      <c r="P395" s="2292"/>
      <c r="Q395" s="2292"/>
      <c r="R395" s="2292"/>
      <c r="S395" s="2292"/>
      <c r="T395" s="2292"/>
      <c r="U395" s="2292"/>
      <c r="V395" s="2292"/>
      <c r="W395" s="2292"/>
    </row>
    <row r="396" spans="1:23" ht="13.8" thickBot="1">
      <c r="A396" s="2292"/>
      <c r="B396" s="2322"/>
      <c r="C396" s="2292"/>
      <c r="D396" s="2292"/>
      <c r="E396" s="2355"/>
      <c r="F396" s="2292"/>
      <c r="G396" s="2292"/>
      <c r="H396" s="2292"/>
      <c r="I396" s="2292"/>
      <c r="J396" s="2292"/>
      <c r="K396" s="2292"/>
      <c r="L396" s="2292"/>
      <c r="M396" s="2292"/>
      <c r="N396" s="2292"/>
      <c r="O396" s="2292"/>
      <c r="P396" s="2292"/>
      <c r="Q396" s="2292"/>
      <c r="R396" s="2292"/>
      <c r="S396" s="2292"/>
      <c r="T396" s="2292"/>
      <c r="U396" s="2292"/>
      <c r="V396" s="2292"/>
      <c r="W396" s="2292"/>
    </row>
    <row r="397" spans="1:23" ht="13.8" thickBot="1">
      <c r="A397" s="2292"/>
      <c r="B397" s="2322"/>
      <c r="C397" s="2292"/>
      <c r="D397" s="2292"/>
      <c r="E397" s="2355"/>
      <c r="F397" s="2292"/>
      <c r="G397" s="2292"/>
      <c r="H397" s="2292"/>
      <c r="I397" s="2292"/>
      <c r="J397" s="2292"/>
      <c r="K397" s="2292"/>
      <c r="L397" s="2292"/>
      <c r="M397" s="2292"/>
      <c r="N397" s="2292"/>
      <c r="O397" s="2292"/>
      <c r="P397" s="2292"/>
      <c r="Q397" s="2292"/>
      <c r="R397" s="2292"/>
      <c r="S397" s="2292"/>
      <c r="T397" s="2292"/>
      <c r="U397" s="2292"/>
      <c r="V397" s="2292"/>
      <c r="W397" s="2292"/>
    </row>
    <row r="398" spans="1:23" ht="13.8" thickBot="1">
      <c r="A398" s="2292"/>
      <c r="B398" s="2322"/>
      <c r="C398" s="2292"/>
      <c r="D398" s="2292"/>
      <c r="E398" s="2355"/>
      <c r="F398" s="2292"/>
      <c r="G398" s="2292"/>
      <c r="H398" s="2292"/>
      <c r="I398" s="2292"/>
      <c r="J398" s="2292"/>
      <c r="K398" s="2292"/>
      <c r="L398" s="2292"/>
      <c r="M398" s="2292"/>
      <c r="N398" s="2292"/>
      <c r="O398" s="2292"/>
      <c r="P398" s="2292"/>
      <c r="Q398" s="2292"/>
      <c r="R398" s="2292"/>
      <c r="S398" s="2292"/>
      <c r="T398" s="2292"/>
      <c r="U398" s="2292"/>
      <c r="V398" s="2292"/>
      <c r="W398" s="2292"/>
    </row>
    <row r="399" spans="1:23" ht="13.8" thickBot="1">
      <c r="A399" s="2292"/>
      <c r="B399" s="2322"/>
      <c r="C399" s="2292"/>
      <c r="D399" s="2292"/>
      <c r="E399" s="2355"/>
      <c r="F399" s="2292"/>
      <c r="G399" s="2292"/>
      <c r="H399" s="2292"/>
      <c r="I399" s="2292"/>
      <c r="J399" s="2292"/>
      <c r="K399" s="2292"/>
      <c r="L399" s="2292"/>
      <c r="M399" s="2292"/>
      <c r="N399" s="2292"/>
      <c r="O399" s="2292"/>
      <c r="P399" s="2292"/>
      <c r="Q399" s="2292"/>
      <c r="R399" s="2292"/>
      <c r="S399" s="2292"/>
      <c r="T399" s="2292"/>
      <c r="U399" s="2292"/>
      <c r="V399" s="2292"/>
      <c r="W399" s="2292"/>
    </row>
    <row r="400" spans="1:23" ht="13.8" thickBot="1">
      <c r="A400" s="2292"/>
      <c r="B400" s="2322"/>
      <c r="C400" s="2292"/>
      <c r="D400" s="2292"/>
      <c r="E400" s="2355"/>
      <c r="F400" s="2292"/>
      <c r="G400" s="2292"/>
      <c r="H400" s="2292"/>
      <c r="I400" s="2292"/>
      <c r="J400" s="2292"/>
      <c r="K400" s="2292"/>
      <c r="L400" s="2292"/>
      <c r="M400" s="2292"/>
      <c r="N400" s="2292"/>
      <c r="O400" s="2292"/>
      <c r="P400" s="2292"/>
      <c r="Q400" s="2292"/>
      <c r="R400" s="2292"/>
      <c r="S400" s="2292"/>
      <c r="T400" s="2292"/>
      <c r="U400" s="2292"/>
      <c r="V400" s="2292"/>
      <c r="W400" s="2292"/>
    </row>
    <row r="401" spans="1:23" ht="13.8" thickBot="1">
      <c r="A401" s="2292"/>
      <c r="B401" s="2322"/>
      <c r="C401" s="2292"/>
      <c r="D401" s="2292"/>
      <c r="E401" s="2355"/>
      <c r="F401" s="2292"/>
      <c r="G401" s="2292"/>
      <c r="H401" s="2292"/>
      <c r="I401" s="2292"/>
      <c r="J401" s="2292"/>
      <c r="K401" s="2292"/>
      <c r="L401" s="2292"/>
      <c r="M401" s="2292"/>
      <c r="N401" s="2292"/>
      <c r="O401" s="2292"/>
      <c r="P401" s="2292"/>
      <c r="Q401" s="2292"/>
      <c r="R401" s="2292"/>
      <c r="S401" s="2292"/>
      <c r="T401" s="2292"/>
      <c r="U401" s="2292"/>
      <c r="V401" s="2292"/>
      <c r="W401" s="2292"/>
    </row>
    <row r="402" spans="1:23" ht="13.8" thickBot="1">
      <c r="A402" s="2292"/>
      <c r="B402" s="2322"/>
      <c r="C402" s="2292"/>
      <c r="D402" s="2292"/>
      <c r="E402" s="2355"/>
      <c r="F402" s="2292"/>
      <c r="G402" s="2292"/>
      <c r="H402" s="2292"/>
      <c r="I402" s="2292"/>
      <c r="J402" s="2292"/>
      <c r="K402" s="2292"/>
      <c r="L402" s="2292"/>
      <c r="M402" s="2292"/>
      <c r="N402" s="2292"/>
      <c r="O402" s="2292"/>
      <c r="P402" s="2292"/>
      <c r="Q402" s="2292"/>
      <c r="R402" s="2292"/>
      <c r="S402" s="2292"/>
      <c r="T402" s="2292"/>
      <c r="U402" s="2292"/>
      <c r="V402" s="2292"/>
      <c r="W402" s="2292"/>
    </row>
    <row r="403" spans="1:23" ht="13.8" thickBot="1">
      <c r="A403" s="2292"/>
      <c r="B403" s="2322"/>
      <c r="C403" s="2292"/>
      <c r="D403" s="2292"/>
      <c r="E403" s="2355"/>
      <c r="F403" s="2292"/>
      <c r="G403" s="2292"/>
      <c r="H403" s="2292"/>
      <c r="I403" s="2292"/>
      <c r="J403" s="2292"/>
      <c r="K403" s="2292"/>
      <c r="L403" s="2292"/>
      <c r="M403" s="2292"/>
      <c r="N403" s="2292"/>
      <c r="O403" s="2292"/>
      <c r="P403" s="2292"/>
      <c r="Q403" s="2292"/>
      <c r="R403" s="2292"/>
      <c r="S403" s="2292"/>
      <c r="T403" s="2292"/>
      <c r="U403" s="2292"/>
      <c r="V403" s="2292"/>
      <c r="W403" s="2292"/>
    </row>
    <row r="404" spans="1:23" ht="13.8" thickBot="1">
      <c r="A404" s="2292"/>
      <c r="B404" s="2322"/>
      <c r="C404" s="2292"/>
      <c r="D404" s="2292"/>
      <c r="E404" s="2355"/>
      <c r="F404" s="2292"/>
      <c r="G404" s="2292"/>
      <c r="H404" s="2292"/>
      <c r="I404" s="2292"/>
      <c r="J404" s="2292"/>
      <c r="K404" s="2292"/>
      <c r="L404" s="2292"/>
      <c r="M404" s="2292"/>
      <c r="N404" s="2292"/>
      <c r="O404" s="2292"/>
      <c r="P404" s="2292"/>
      <c r="Q404" s="2292"/>
      <c r="R404" s="2292"/>
      <c r="S404" s="2292"/>
      <c r="T404" s="2292"/>
      <c r="U404" s="2292"/>
      <c r="V404" s="2292"/>
      <c r="W404" s="2292"/>
    </row>
    <row r="405" spans="1:23" ht="13.8" thickBot="1">
      <c r="A405" s="2292"/>
      <c r="B405" s="2322"/>
      <c r="C405" s="2292"/>
      <c r="D405" s="2292"/>
      <c r="E405" s="2355"/>
      <c r="F405" s="2292"/>
      <c r="G405" s="2292"/>
      <c r="H405" s="2292"/>
      <c r="I405" s="2292"/>
      <c r="J405" s="2292"/>
      <c r="K405" s="2292"/>
      <c r="L405" s="2292"/>
      <c r="M405" s="2292"/>
      <c r="N405" s="2292"/>
      <c r="O405" s="2292"/>
      <c r="P405" s="2292"/>
      <c r="Q405" s="2292"/>
      <c r="R405" s="2292"/>
      <c r="S405" s="2292"/>
      <c r="T405" s="2292"/>
      <c r="U405" s="2292"/>
      <c r="V405" s="2292"/>
      <c r="W405" s="2292"/>
    </row>
    <row r="406" spans="1:23" ht="13.8" thickBot="1">
      <c r="A406" s="2292"/>
      <c r="B406" s="2322"/>
      <c r="C406" s="2292"/>
      <c r="D406" s="2292"/>
      <c r="E406" s="2355"/>
      <c r="F406" s="2292"/>
      <c r="G406" s="2292"/>
      <c r="H406" s="2292"/>
      <c r="I406" s="2292"/>
      <c r="J406" s="2292"/>
      <c r="K406" s="2292"/>
      <c r="L406" s="2292"/>
      <c r="M406" s="2292"/>
      <c r="N406" s="2292"/>
      <c r="O406" s="2292"/>
      <c r="P406" s="2292"/>
      <c r="Q406" s="2292"/>
      <c r="R406" s="2292"/>
      <c r="S406" s="2292"/>
      <c r="T406" s="2292"/>
      <c r="U406" s="2292"/>
      <c r="V406" s="2292"/>
      <c r="W406" s="2292"/>
    </row>
    <row r="407" spans="1:23" ht="13.8" thickBot="1">
      <c r="A407" s="2292"/>
      <c r="B407" s="2322"/>
      <c r="C407" s="2292"/>
      <c r="D407" s="2292"/>
      <c r="E407" s="2355"/>
      <c r="F407" s="2292"/>
      <c r="G407" s="2292"/>
      <c r="H407" s="2292"/>
      <c r="I407" s="2292"/>
      <c r="J407" s="2292"/>
      <c r="K407" s="2292"/>
      <c r="L407" s="2292"/>
      <c r="M407" s="2292"/>
      <c r="N407" s="2292"/>
      <c r="O407" s="2292"/>
      <c r="P407" s="2292"/>
      <c r="Q407" s="2292"/>
      <c r="R407" s="2292"/>
      <c r="S407" s="2292"/>
      <c r="T407" s="2292"/>
      <c r="U407" s="2292"/>
      <c r="V407" s="2292"/>
      <c r="W407" s="2292"/>
    </row>
    <row r="408" spans="1:23" ht="13.8" thickBot="1">
      <c r="A408" s="2292"/>
      <c r="B408" s="2322"/>
      <c r="C408" s="2292"/>
      <c r="D408" s="2292"/>
      <c r="E408" s="2355"/>
      <c r="F408" s="2292"/>
      <c r="G408" s="2292"/>
      <c r="H408" s="2292"/>
      <c r="I408" s="2292"/>
      <c r="J408" s="2292"/>
      <c r="K408" s="2292"/>
      <c r="L408" s="2292"/>
      <c r="M408" s="2292"/>
      <c r="N408" s="2292"/>
      <c r="O408" s="2292"/>
      <c r="P408" s="2292"/>
      <c r="Q408" s="2292"/>
      <c r="R408" s="2292"/>
      <c r="S408" s="2292"/>
      <c r="T408" s="2292"/>
      <c r="U408" s="2292"/>
      <c r="V408" s="2292"/>
      <c r="W408" s="2292"/>
    </row>
    <row r="409" spans="1:23" ht="13.8" thickBot="1">
      <c r="A409" s="2292"/>
      <c r="B409" s="2322"/>
      <c r="C409" s="2292"/>
      <c r="D409" s="2292"/>
      <c r="E409" s="2355"/>
      <c r="F409" s="2292"/>
      <c r="G409" s="2292"/>
      <c r="H409" s="2292"/>
      <c r="I409" s="2292"/>
      <c r="J409" s="2292"/>
      <c r="K409" s="2292"/>
      <c r="L409" s="2292"/>
      <c r="M409" s="2292"/>
      <c r="N409" s="2292"/>
      <c r="O409" s="2292"/>
      <c r="P409" s="2292"/>
      <c r="Q409" s="2292"/>
      <c r="R409" s="2292"/>
      <c r="S409" s="2292"/>
      <c r="T409" s="2292"/>
      <c r="U409" s="2292"/>
      <c r="V409" s="2292"/>
      <c r="W409" s="2292"/>
    </row>
    <row r="410" spans="1:23" ht="13.8" thickBot="1">
      <c r="A410" s="2292"/>
      <c r="B410" s="2322"/>
      <c r="C410" s="2292"/>
      <c r="D410" s="2292"/>
      <c r="E410" s="2355"/>
      <c r="F410" s="2292"/>
      <c r="G410" s="2292"/>
      <c r="H410" s="2292"/>
      <c r="I410" s="2292"/>
      <c r="J410" s="2292"/>
      <c r="K410" s="2292"/>
      <c r="L410" s="2292"/>
      <c r="M410" s="2292"/>
      <c r="N410" s="2292"/>
      <c r="O410" s="2292"/>
      <c r="P410" s="2292"/>
      <c r="Q410" s="2292"/>
      <c r="R410" s="2292"/>
      <c r="S410" s="2292"/>
      <c r="T410" s="2292"/>
      <c r="U410" s="2292"/>
      <c r="V410" s="2292"/>
      <c r="W410" s="2292"/>
    </row>
    <row r="411" spans="1:23" ht="13.8" thickBot="1">
      <c r="A411" s="2292"/>
      <c r="B411" s="2322"/>
      <c r="C411" s="2292"/>
      <c r="D411" s="2292"/>
      <c r="E411" s="2355"/>
      <c r="F411" s="2292"/>
      <c r="G411" s="2292"/>
      <c r="H411" s="2292"/>
      <c r="I411" s="2292"/>
      <c r="J411" s="2292"/>
      <c r="K411" s="2292"/>
      <c r="L411" s="2292"/>
      <c r="M411" s="2292"/>
      <c r="N411" s="2292"/>
      <c r="O411" s="2292"/>
      <c r="P411" s="2292"/>
      <c r="Q411" s="2292"/>
      <c r="R411" s="2292"/>
      <c r="S411" s="2292"/>
      <c r="T411" s="2292"/>
      <c r="U411" s="2292"/>
      <c r="V411" s="2292"/>
      <c r="W411" s="2292"/>
    </row>
    <row r="412" spans="1:23" ht="13.8" thickBot="1">
      <c r="A412" s="2292"/>
      <c r="B412" s="2322"/>
      <c r="C412" s="2292"/>
      <c r="D412" s="2292"/>
      <c r="E412" s="2355"/>
      <c r="F412" s="2292"/>
      <c r="G412" s="2292"/>
      <c r="H412" s="2292"/>
      <c r="I412" s="2292"/>
      <c r="J412" s="2292"/>
      <c r="K412" s="2292"/>
      <c r="L412" s="2292"/>
      <c r="M412" s="2292"/>
      <c r="N412" s="2292"/>
      <c r="O412" s="2292"/>
      <c r="P412" s="2292"/>
      <c r="Q412" s="2292"/>
      <c r="R412" s="2292"/>
      <c r="S412" s="2292"/>
      <c r="T412" s="2292"/>
      <c r="U412" s="2292"/>
      <c r="V412" s="2292"/>
      <c r="W412" s="2292"/>
    </row>
    <row r="413" spans="1:23" ht="13.8" thickBot="1">
      <c r="A413" s="2292"/>
      <c r="B413" s="2322"/>
      <c r="C413" s="2292"/>
      <c r="D413" s="2292"/>
      <c r="E413" s="2355"/>
      <c r="F413" s="2292"/>
      <c r="G413" s="2292"/>
      <c r="H413" s="2292"/>
      <c r="I413" s="2292"/>
      <c r="J413" s="2292"/>
      <c r="K413" s="2292"/>
      <c r="L413" s="2292"/>
      <c r="M413" s="2292"/>
      <c r="N413" s="2292"/>
      <c r="O413" s="2292"/>
      <c r="P413" s="2292"/>
      <c r="Q413" s="2292"/>
      <c r="R413" s="2292"/>
      <c r="S413" s="2292"/>
      <c r="T413" s="2292"/>
      <c r="U413" s="2292"/>
      <c r="V413" s="2292"/>
      <c r="W413" s="2292"/>
    </row>
    <row r="414" spans="1:23" ht="13.8" thickBot="1">
      <c r="A414" s="2292"/>
      <c r="B414" s="2322"/>
      <c r="C414" s="2292"/>
      <c r="D414" s="2292"/>
      <c r="E414" s="2355"/>
      <c r="F414" s="2292"/>
      <c r="G414" s="2292"/>
      <c r="H414" s="2292"/>
      <c r="I414" s="2292"/>
      <c r="J414" s="2292"/>
      <c r="K414" s="2292"/>
      <c r="L414" s="2292"/>
      <c r="M414" s="2292"/>
      <c r="N414" s="2292"/>
      <c r="O414" s="2292"/>
      <c r="P414" s="2292"/>
      <c r="Q414" s="2292"/>
      <c r="R414" s="2292"/>
      <c r="S414" s="2292"/>
      <c r="T414" s="2292"/>
      <c r="U414" s="2292"/>
      <c r="V414" s="2292"/>
      <c r="W414" s="2292"/>
    </row>
    <row r="415" spans="1:23" ht="13.8" thickBot="1">
      <c r="A415" s="2292"/>
      <c r="B415" s="2322"/>
      <c r="C415" s="2292"/>
      <c r="D415" s="2292"/>
      <c r="E415" s="2355"/>
      <c r="F415" s="2292"/>
      <c r="G415" s="2292"/>
      <c r="H415" s="2292"/>
      <c r="I415" s="2292"/>
      <c r="J415" s="2292"/>
      <c r="K415" s="2292"/>
      <c r="L415" s="2292"/>
      <c r="M415" s="2292"/>
      <c r="N415" s="2292"/>
      <c r="O415" s="2292"/>
      <c r="P415" s="2292"/>
      <c r="Q415" s="2292"/>
      <c r="R415" s="2292"/>
      <c r="S415" s="2292"/>
      <c r="T415" s="2292"/>
      <c r="U415" s="2292"/>
      <c r="V415" s="2292"/>
      <c r="W415" s="2292"/>
    </row>
    <row r="416" spans="1:23" ht="13.8" thickBot="1">
      <c r="A416" s="2292"/>
      <c r="B416" s="2322"/>
      <c r="C416" s="2292"/>
      <c r="D416" s="2292"/>
      <c r="E416" s="2355"/>
      <c r="F416" s="2292"/>
      <c r="G416" s="2292"/>
      <c r="H416" s="2292"/>
      <c r="I416" s="2292"/>
      <c r="J416" s="2292"/>
      <c r="K416" s="2292"/>
      <c r="L416" s="2292"/>
      <c r="M416" s="2292"/>
      <c r="N416" s="2292"/>
      <c r="O416" s="2292"/>
      <c r="P416" s="2292"/>
      <c r="Q416" s="2292"/>
      <c r="R416" s="2292"/>
      <c r="S416" s="2292"/>
      <c r="T416" s="2292"/>
      <c r="U416" s="2292"/>
      <c r="V416" s="2292"/>
      <c r="W416" s="2292"/>
    </row>
    <row r="417" spans="1:23" ht="13.8" thickBot="1">
      <c r="A417" s="2292"/>
      <c r="B417" s="2322"/>
      <c r="C417" s="2292"/>
      <c r="D417" s="2292"/>
      <c r="E417" s="2355"/>
      <c r="F417" s="2292"/>
      <c r="G417" s="2292"/>
      <c r="H417" s="2292"/>
      <c r="I417" s="2292"/>
      <c r="J417" s="2292"/>
      <c r="K417" s="2292"/>
      <c r="L417" s="2292"/>
      <c r="M417" s="2292"/>
      <c r="N417" s="2292"/>
      <c r="O417" s="2292"/>
      <c r="P417" s="2292"/>
      <c r="Q417" s="2292"/>
      <c r="R417" s="2292"/>
      <c r="S417" s="2292"/>
      <c r="T417" s="2292"/>
      <c r="U417" s="2292"/>
      <c r="V417" s="2292"/>
      <c r="W417" s="2292"/>
    </row>
    <row r="418" spans="1:23" ht="13.8" thickBot="1">
      <c r="A418" s="2292"/>
      <c r="B418" s="2322"/>
      <c r="C418" s="2292"/>
      <c r="D418" s="2292"/>
      <c r="E418" s="2355"/>
      <c r="F418" s="2292"/>
      <c r="G418" s="2292"/>
      <c r="H418" s="2292"/>
      <c r="I418" s="2292"/>
      <c r="J418" s="2292"/>
      <c r="K418" s="2292"/>
      <c r="L418" s="2292"/>
      <c r="M418" s="2292"/>
      <c r="N418" s="2292"/>
      <c r="O418" s="2292"/>
      <c r="P418" s="2292"/>
      <c r="Q418" s="2292"/>
      <c r="R418" s="2292"/>
      <c r="S418" s="2292"/>
      <c r="T418" s="2292"/>
      <c r="U418" s="2292"/>
      <c r="V418" s="2292"/>
      <c r="W418" s="2292"/>
    </row>
    <row r="419" spans="1:23" ht="13.8" thickBot="1">
      <c r="A419" s="2292"/>
      <c r="B419" s="2322"/>
      <c r="C419" s="2292"/>
      <c r="D419" s="2292"/>
      <c r="E419" s="2355"/>
      <c r="F419" s="2292"/>
      <c r="G419" s="2292"/>
      <c r="H419" s="2292"/>
      <c r="I419" s="2292"/>
      <c r="J419" s="2292"/>
      <c r="K419" s="2292"/>
      <c r="L419" s="2292"/>
      <c r="M419" s="2292"/>
      <c r="N419" s="2292"/>
      <c r="O419" s="2292"/>
      <c r="P419" s="2292"/>
      <c r="Q419" s="2292"/>
      <c r="R419" s="2292"/>
      <c r="S419" s="2292"/>
      <c r="T419" s="2292"/>
      <c r="U419" s="2292"/>
      <c r="V419" s="2292"/>
      <c r="W419" s="2292"/>
    </row>
    <row r="420" spans="1:23" ht="13.8" thickBot="1">
      <c r="A420" s="2292"/>
      <c r="B420" s="2322"/>
      <c r="C420" s="2292"/>
      <c r="D420" s="2292"/>
      <c r="E420" s="2355"/>
      <c r="F420" s="2292"/>
      <c r="G420" s="2292"/>
      <c r="H420" s="2292"/>
      <c r="I420" s="2292"/>
      <c r="J420" s="2292"/>
      <c r="K420" s="2292"/>
      <c r="L420" s="2292"/>
      <c r="M420" s="2292"/>
      <c r="N420" s="2292"/>
      <c r="O420" s="2292"/>
      <c r="P420" s="2292"/>
      <c r="Q420" s="2292"/>
      <c r="R420" s="2292"/>
      <c r="S420" s="2292"/>
      <c r="T420" s="2292"/>
      <c r="U420" s="2292"/>
      <c r="V420" s="2292"/>
      <c r="W420" s="2292"/>
    </row>
    <row r="421" spans="1:23" ht="13.8" thickBot="1">
      <c r="A421" s="2292"/>
      <c r="B421" s="2322"/>
      <c r="C421" s="2292"/>
      <c r="D421" s="2292"/>
      <c r="E421" s="2355"/>
      <c r="F421" s="2292"/>
      <c r="G421" s="2292"/>
      <c r="H421" s="2292"/>
      <c r="I421" s="2292"/>
      <c r="J421" s="2292"/>
      <c r="K421" s="2292"/>
      <c r="L421" s="2292"/>
      <c r="M421" s="2292"/>
      <c r="N421" s="2292"/>
      <c r="O421" s="2292"/>
      <c r="P421" s="2292"/>
      <c r="Q421" s="2292"/>
      <c r="R421" s="2292"/>
      <c r="S421" s="2292"/>
      <c r="T421" s="2292"/>
      <c r="U421" s="2292"/>
      <c r="V421" s="2292"/>
      <c r="W421" s="2292"/>
    </row>
    <row r="422" spans="1:23" ht="13.8" thickBot="1">
      <c r="A422" s="2292"/>
      <c r="B422" s="2322"/>
      <c r="C422" s="2292"/>
      <c r="D422" s="2292"/>
      <c r="E422" s="2355"/>
      <c r="F422" s="2292"/>
      <c r="G422" s="2292"/>
      <c r="H422" s="2292"/>
      <c r="I422" s="2292"/>
      <c r="J422" s="2292"/>
      <c r="K422" s="2292"/>
      <c r="L422" s="2292"/>
      <c r="M422" s="2292"/>
      <c r="N422" s="2292"/>
      <c r="O422" s="2292"/>
      <c r="P422" s="2292"/>
      <c r="Q422" s="2292"/>
      <c r="R422" s="2292"/>
      <c r="S422" s="2292"/>
      <c r="T422" s="2292"/>
      <c r="U422" s="2292"/>
      <c r="V422" s="2292"/>
      <c r="W422" s="2292"/>
    </row>
    <row r="423" spans="1:23" ht="13.8" thickBot="1">
      <c r="A423" s="2292"/>
      <c r="B423" s="2322"/>
      <c r="C423" s="2292"/>
      <c r="D423" s="2292"/>
      <c r="E423" s="2355"/>
      <c r="F423" s="2292"/>
      <c r="G423" s="2292"/>
      <c r="H423" s="2292"/>
      <c r="I423" s="2292"/>
      <c r="J423" s="2292"/>
      <c r="K423" s="2292"/>
      <c r="L423" s="2292"/>
      <c r="M423" s="2292"/>
      <c r="N423" s="2292"/>
      <c r="O423" s="2292"/>
      <c r="P423" s="2292"/>
      <c r="Q423" s="2292"/>
      <c r="R423" s="2292"/>
      <c r="S423" s="2292"/>
      <c r="T423" s="2292"/>
      <c r="U423" s="2292"/>
      <c r="V423" s="2292"/>
      <c r="W423" s="2292"/>
    </row>
    <row r="424" spans="1:23" ht="13.8" thickBot="1">
      <c r="A424" s="2292"/>
      <c r="B424" s="2322"/>
      <c r="C424" s="2292"/>
      <c r="D424" s="2292"/>
      <c r="E424" s="2355"/>
      <c r="F424" s="2292"/>
      <c r="G424" s="2292"/>
      <c r="H424" s="2292"/>
      <c r="I424" s="2292"/>
      <c r="J424" s="2292"/>
      <c r="K424" s="2292"/>
      <c r="L424" s="2292"/>
      <c r="M424" s="2292"/>
      <c r="N424" s="2292"/>
      <c r="O424" s="2292"/>
      <c r="P424" s="2292"/>
      <c r="Q424" s="2292"/>
      <c r="R424" s="2292"/>
      <c r="S424" s="2292"/>
      <c r="T424" s="2292"/>
      <c r="U424" s="2292"/>
      <c r="V424" s="2292"/>
      <c r="W424" s="2292"/>
    </row>
    <row r="425" spans="1:23" ht="13.8" thickBot="1">
      <c r="A425" s="2292"/>
      <c r="B425" s="2322"/>
      <c r="C425" s="2292"/>
      <c r="D425" s="2292"/>
      <c r="E425" s="2355"/>
      <c r="F425" s="2292"/>
      <c r="G425" s="2292"/>
      <c r="H425" s="2292"/>
      <c r="I425" s="2292"/>
      <c r="J425" s="2292"/>
      <c r="K425" s="2292"/>
      <c r="L425" s="2292"/>
      <c r="M425" s="2292"/>
      <c r="N425" s="2292"/>
      <c r="O425" s="2292"/>
      <c r="P425" s="2292"/>
      <c r="Q425" s="2292"/>
      <c r="R425" s="2292"/>
      <c r="S425" s="2292"/>
      <c r="T425" s="2292"/>
      <c r="U425" s="2292"/>
      <c r="V425" s="2292"/>
      <c r="W425" s="2292"/>
    </row>
    <row r="426" spans="1:23" ht="13.8" thickBot="1">
      <c r="A426" s="2292"/>
      <c r="B426" s="2322"/>
      <c r="C426" s="2292"/>
      <c r="D426" s="2292"/>
      <c r="E426" s="2355"/>
      <c r="F426" s="2292"/>
      <c r="G426" s="2292"/>
      <c r="H426" s="2292"/>
      <c r="I426" s="2292"/>
      <c r="J426" s="2292"/>
      <c r="K426" s="2292"/>
      <c r="L426" s="2292"/>
      <c r="M426" s="2292"/>
      <c r="N426" s="2292"/>
      <c r="O426" s="2292"/>
      <c r="P426" s="2292"/>
      <c r="Q426" s="2292"/>
      <c r="R426" s="2292"/>
      <c r="S426" s="2292"/>
      <c r="T426" s="2292"/>
      <c r="U426" s="2292"/>
      <c r="V426" s="2292"/>
      <c r="W426" s="2292"/>
    </row>
    <row r="427" spans="1:23" ht="13.8" thickBot="1">
      <c r="A427" s="2292"/>
      <c r="B427" s="2322"/>
      <c r="C427" s="2292"/>
      <c r="D427" s="2292"/>
      <c r="E427" s="2355"/>
      <c r="F427" s="2292"/>
      <c r="G427" s="2292"/>
      <c r="H427" s="2292"/>
      <c r="I427" s="2292"/>
      <c r="J427" s="2292"/>
      <c r="K427" s="2292"/>
      <c r="L427" s="2292"/>
      <c r="M427" s="2292"/>
      <c r="N427" s="2292"/>
      <c r="O427" s="2292"/>
      <c r="P427" s="2292"/>
      <c r="Q427" s="2292"/>
      <c r="R427" s="2292"/>
      <c r="S427" s="2292"/>
      <c r="T427" s="2292"/>
      <c r="U427" s="2292"/>
      <c r="V427" s="2292"/>
      <c r="W427" s="2292"/>
    </row>
    <row r="428" spans="1:23" ht="13.8" thickBot="1">
      <c r="A428" s="2292"/>
      <c r="B428" s="2322"/>
      <c r="C428" s="2292"/>
      <c r="D428" s="2292"/>
      <c r="E428" s="2355"/>
      <c r="F428" s="2292"/>
      <c r="G428" s="2292"/>
      <c r="H428" s="2292"/>
      <c r="I428" s="2292"/>
      <c r="J428" s="2292"/>
      <c r="K428" s="2292"/>
      <c r="L428" s="2292"/>
      <c r="M428" s="2292"/>
      <c r="N428" s="2292"/>
      <c r="O428" s="2292"/>
      <c r="P428" s="2292"/>
      <c r="Q428" s="2292"/>
      <c r="R428" s="2292"/>
      <c r="S428" s="2292"/>
      <c r="T428" s="2292"/>
      <c r="U428" s="2292"/>
      <c r="V428" s="2292"/>
      <c r="W428" s="2292"/>
    </row>
    <row r="429" spans="1:23" ht="13.8" thickBot="1">
      <c r="A429" s="2292"/>
      <c r="B429" s="2322"/>
      <c r="C429" s="2292"/>
      <c r="D429" s="2292"/>
      <c r="E429" s="2355"/>
      <c r="F429" s="2292"/>
      <c r="G429" s="2292"/>
      <c r="H429" s="2292"/>
      <c r="I429" s="2292"/>
      <c r="J429" s="2292"/>
      <c r="K429" s="2292"/>
      <c r="L429" s="2292"/>
      <c r="M429" s="2292"/>
      <c r="N429" s="2292"/>
      <c r="O429" s="2292"/>
      <c r="P429" s="2292"/>
      <c r="Q429" s="2292"/>
      <c r="R429" s="2292"/>
      <c r="S429" s="2292"/>
      <c r="T429" s="2292"/>
      <c r="U429" s="2292"/>
      <c r="V429" s="2292"/>
      <c r="W429" s="2292"/>
    </row>
    <row r="430" spans="1:23" ht="13.8" thickBot="1">
      <c r="A430" s="2292"/>
      <c r="B430" s="2322"/>
      <c r="C430" s="2292"/>
      <c r="D430" s="2292"/>
      <c r="E430" s="2355"/>
      <c r="F430" s="2292"/>
      <c r="G430" s="2292"/>
      <c r="H430" s="2292"/>
      <c r="I430" s="2292"/>
      <c r="J430" s="2292"/>
      <c r="K430" s="2292"/>
      <c r="L430" s="2292"/>
      <c r="M430" s="2292"/>
      <c r="N430" s="2292"/>
      <c r="O430" s="2292"/>
      <c r="P430" s="2292"/>
      <c r="Q430" s="2292"/>
      <c r="R430" s="2292"/>
      <c r="S430" s="2292"/>
      <c r="T430" s="2292"/>
      <c r="U430" s="2292"/>
      <c r="V430" s="2292"/>
      <c r="W430" s="2292"/>
    </row>
    <row r="431" spans="1:23" ht="13.8" thickBot="1">
      <c r="A431" s="2292"/>
      <c r="B431" s="2322"/>
      <c r="C431" s="2292"/>
      <c r="D431" s="2292"/>
      <c r="E431" s="2355"/>
      <c r="F431" s="2292"/>
      <c r="G431" s="2292"/>
      <c r="H431" s="2292"/>
      <c r="I431" s="2292"/>
      <c r="J431" s="2292"/>
      <c r="K431" s="2292"/>
      <c r="L431" s="2292"/>
      <c r="M431" s="2292"/>
      <c r="N431" s="2292"/>
      <c r="O431" s="2292"/>
      <c r="P431" s="2292"/>
      <c r="Q431" s="2292"/>
      <c r="R431" s="2292"/>
      <c r="S431" s="2292"/>
      <c r="T431" s="2292"/>
      <c r="U431" s="2292"/>
      <c r="V431" s="2292"/>
      <c r="W431" s="2292"/>
    </row>
    <row r="432" spans="1:23" ht="13.8" thickBot="1">
      <c r="A432" s="2292"/>
      <c r="B432" s="2322"/>
      <c r="C432" s="2292"/>
      <c r="D432" s="2292"/>
      <c r="E432" s="2355"/>
      <c r="F432" s="2292"/>
      <c r="G432" s="2292"/>
      <c r="H432" s="2292"/>
      <c r="I432" s="2292"/>
      <c r="J432" s="2292"/>
      <c r="K432" s="2292"/>
      <c r="L432" s="2292"/>
      <c r="M432" s="2292"/>
      <c r="N432" s="2292"/>
      <c r="O432" s="2292"/>
      <c r="P432" s="2292"/>
      <c r="Q432" s="2292"/>
      <c r="R432" s="2292"/>
      <c r="S432" s="2292"/>
      <c r="T432" s="2292"/>
      <c r="U432" s="2292"/>
      <c r="V432" s="2292"/>
      <c r="W432" s="2292"/>
    </row>
    <row r="433" spans="1:23" ht="13.8" thickBot="1">
      <c r="A433" s="2292"/>
      <c r="B433" s="2322"/>
      <c r="C433" s="2292"/>
      <c r="D433" s="2292"/>
      <c r="E433" s="2355"/>
      <c r="F433" s="2292"/>
      <c r="G433" s="2292"/>
      <c r="H433" s="2292"/>
      <c r="I433" s="2292"/>
      <c r="J433" s="2292"/>
      <c r="K433" s="2292"/>
      <c r="L433" s="2292"/>
      <c r="M433" s="2292"/>
      <c r="N433" s="2292"/>
      <c r="O433" s="2292"/>
      <c r="P433" s="2292"/>
      <c r="Q433" s="2292"/>
      <c r="R433" s="2292"/>
      <c r="S433" s="2292"/>
      <c r="T433" s="2292"/>
      <c r="U433" s="2292"/>
      <c r="V433" s="2292"/>
      <c r="W433" s="2292"/>
    </row>
    <row r="434" spans="1:23" ht="13.8" thickBot="1">
      <c r="A434" s="2292"/>
      <c r="B434" s="2322"/>
      <c r="C434" s="2292"/>
      <c r="D434" s="2292"/>
      <c r="E434" s="2355"/>
      <c r="F434" s="2292"/>
      <c r="G434" s="2292"/>
      <c r="H434" s="2292"/>
      <c r="I434" s="2292"/>
      <c r="J434" s="2292"/>
      <c r="K434" s="2292"/>
      <c r="L434" s="2292"/>
      <c r="M434" s="2292"/>
      <c r="N434" s="2292"/>
      <c r="O434" s="2292"/>
      <c r="P434" s="2292"/>
      <c r="Q434" s="2292"/>
      <c r="R434" s="2292"/>
      <c r="S434" s="2292"/>
      <c r="T434" s="2292"/>
      <c r="U434" s="2292"/>
      <c r="V434" s="2292"/>
      <c r="W434" s="2292"/>
    </row>
    <row r="435" spans="1:23" ht="13.8" thickBot="1">
      <c r="A435" s="2292"/>
      <c r="B435" s="2322"/>
      <c r="C435" s="2292"/>
      <c r="D435" s="2292"/>
      <c r="E435" s="2355"/>
      <c r="F435" s="2292"/>
      <c r="G435" s="2292"/>
      <c r="H435" s="2292"/>
      <c r="I435" s="2292"/>
      <c r="J435" s="2292"/>
      <c r="K435" s="2292"/>
      <c r="L435" s="2292"/>
      <c r="M435" s="2292"/>
      <c r="N435" s="2292"/>
      <c r="O435" s="2292"/>
      <c r="P435" s="2292"/>
      <c r="Q435" s="2292"/>
      <c r="R435" s="2292"/>
      <c r="S435" s="2292"/>
      <c r="T435" s="2292"/>
      <c r="U435" s="2292"/>
      <c r="V435" s="2292"/>
      <c r="W435" s="2292"/>
    </row>
    <row r="436" spans="1:23" ht="13.8" thickBot="1">
      <c r="A436" s="2292"/>
      <c r="B436" s="2322"/>
      <c r="C436" s="2292"/>
      <c r="D436" s="2292"/>
      <c r="E436" s="2355"/>
      <c r="F436" s="2292"/>
      <c r="G436" s="2292"/>
      <c r="H436" s="2292"/>
      <c r="I436" s="2292"/>
      <c r="J436" s="2292"/>
      <c r="K436" s="2292"/>
      <c r="L436" s="2292"/>
      <c r="M436" s="2292"/>
      <c r="N436" s="2292"/>
      <c r="O436" s="2292"/>
      <c r="P436" s="2292"/>
      <c r="Q436" s="2292"/>
      <c r="R436" s="2292"/>
      <c r="S436" s="2292"/>
      <c r="T436" s="2292"/>
      <c r="U436" s="2292"/>
      <c r="V436" s="2292"/>
      <c r="W436" s="2292"/>
    </row>
    <row r="437" spans="1:23" ht="13.8" thickBot="1">
      <c r="A437" s="2292"/>
      <c r="B437" s="2322"/>
      <c r="C437" s="2292"/>
      <c r="D437" s="2292"/>
      <c r="E437" s="2355"/>
      <c r="F437" s="2292"/>
      <c r="G437" s="2292"/>
      <c r="H437" s="2292"/>
      <c r="I437" s="2292"/>
      <c r="J437" s="2292"/>
      <c r="K437" s="2292"/>
      <c r="L437" s="2292"/>
      <c r="M437" s="2292"/>
      <c r="N437" s="2292"/>
      <c r="O437" s="2292"/>
      <c r="P437" s="2292"/>
      <c r="Q437" s="2292"/>
      <c r="R437" s="2292"/>
      <c r="S437" s="2292"/>
      <c r="T437" s="2292"/>
      <c r="U437" s="2292"/>
      <c r="V437" s="2292"/>
      <c r="W437" s="2292"/>
    </row>
    <row r="438" spans="1:23" ht="13.8" thickBot="1">
      <c r="A438" s="2292"/>
      <c r="B438" s="2322"/>
      <c r="C438" s="2292"/>
      <c r="D438" s="2292"/>
      <c r="E438" s="2355"/>
      <c r="F438" s="2292"/>
      <c r="G438" s="2292"/>
      <c r="H438" s="2292"/>
      <c r="I438" s="2292"/>
      <c r="J438" s="2292"/>
      <c r="K438" s="2292"/>
      <c r="L438" s="2292"/>
      <c r="M438" s="2292"/>
      <c r="N438" s="2292"/>
      <c r="O438" s="2292"/>
      <c r="P438" s="2292"/>
      <c r="Q438" s="2292"/>
      <c r="R438" s="2292"/>
      <c r="S438" s="2292"/>
      <c r="T438" s="2292"/>
      <c r="U438" s="2292"/>
      <c r="V438" s="2292"/>
      <c r="W438" s="2292"/>
    </row>
    <row r="439" spans="1:23" ht="13.8" thickBot="1">
      <c r="A439" s="2292"/>
      <c r="B439" s="2322"/>
      <c r="C439" s="2292"/>
      <c r="D439" s="2292"/>
      <c r="E439" s="2355"/>
      <c r="F439" s="2292"/>
      <c r="G439" s="2292"/>
      <c r="H439" s="2292"/>
      <c r="I439" s="2292"/>
      <c r="J439" s="2292"/>
      <c r="K439" s="2292"/>
      <c r="L439" s="2292"/>
      <c r="M439" s="2292"/>
      <c r="N439" s="2292"/>
      <c r="O439" s="2292"/>
      <c r="P439" s="2292"/>
      <c r="Q439" s="2292"/>
      <c r="R439" s="2292"/>
      <c r="S439" s="2292"/>
      <c r="T439" s="2292"/>
      <c r="U439" s="2292"/>
      <c r="V439" s="2292"/>
      <c r="W439" s="2292"/>
    </row>
    <row r="440" spans="1:23" ht="13.8" thickBot="1">
      <c r="A440" s="2292"/>
      <c r="B440" s="2322"/>
      <c r="C440" s="2292"/>
      <c r="D440" s="2292"/>
      <c r="E440" s="2355"/>
      <c r="F440" s="2292"/>
      <c r="G440" s="2292"/>
      <c r="H440" s="2292"/>
      <c r="I440" s="2292"/>
      <c r="J440" s="2292"/>
      <c r="K440" s="2292"/>
      <c r="L440" s="2292"/>
      <c r="M440" s="2292"/>
      <c r="N440" s="2292"/>
      <c r="O440" s="2292"/>
      <c r="P440" s="2292"/>
      <c r="Q440" s="2292"/>
      <c r="R440" s="2292"/>
      <c r="S440" s="2292"/>
      <c r="T440" s="2292"/>
      <c r="U440" s="2292"/>
      <c r="V440" s="2292"/>
      <c r="W440" s="2292"/>
    </row>
    <row r="441" spans="1:23" ht="13.8" thickBot="1">
      <c r="A441" s="2292"/>
      <c r="B441" s="2322"/>
      <c r="C441" s="2292"/>
      <c r="D441" s="2292"/>
      <c r="E441" s="2355"/>
      <c r="F441" s="2292"/>
      <c r="G441" s="2292"/>
      <c r="H441" s="2292"/>
      <c r="I441" s="2292"/>
      <c r="J441" s="2292"/>
      <c r="K441" s="2292"/>
      <c r="L441" s="2292"/>
      <c r="M441" s="2292"/>
      <c r="N441" s="2292"/>
      <c r="O441" s="2292"/>
      <c r="P441" s="2292"/>
      <c r="Q441" s="2292"/>
      <c r="R441" s="2292"/>
      <c r="S441" s="2292"/>
      <c r="T441" s="2292"/>
      <c r="U441" s="2292"/>
      <c r="V441" s="2292"/>
      <c r="W441" s="2292"/>
    </row>
    <row r="442" spans="1:23" ht="13.8" thickBot="1">
      <c r="A442" s="2292"/>
      <c r="B442" s="2322"/>
      <c r="C442" s="2292"/>
      <c r="D442" s="2292"/>
      <c r="E442" s="2355"/>
      <c r="F442" s="2292"/>
      <c r="G442" s="2292"/>
      <c r="H442" s="2292"/>
      <c r="I442" s="2292"/>
      <c r="J442" s="2292"/>
      <c r="K442" s="2292"/>
      <c r="L442" s="2292"/>
      <c r="M442" s="2292"/>
      <c r="N442" s="2292"/>
      <c r="O442" s="2292"/>
      <c r="P442" s="2292"/>
      <c r="Q442" s="2292"/>
      <c r="R442" s="2292"/>
      <c r="S442" s="2292"/>
      <c r="T442" s="2292"/>
      <c r="U442" s="2292"/>
      <c r="V442" s="2292"/>
      <c r="W442" s="2292"/>
    </row>
    <row r="443" spans="1:23" ht="13.8" thickBot="1">
      <c r="A443" s="2292"/>
      <c r="B443" s="2322"/>
      <c r="C443" s="2292"/>
      <c r="D443" s="2292"/>
      <c r="E443" s="2355"/>
      <c r="F443" s="2292"/>
      <c r="G443" s="2292"/>
      <c r="H443" s="2292"/>
      <c r="I443" s="2292"/>
      <c r="J443" s="2292"/>
      <c r="K443" s="2292"/>
      <c r="L443" s="2292"/>
      <c r="M443" s="2292"/>
      <c r="N443" s="2292"/>
      <c r="O443" s="2292"/>
      <c r="P443" s="2292"/>
      <c r="Q443" s="2292"/>
      <c r="R443" s="2292"/>
      <c r="S443" s="2292"/>
      <c r="T443" s="2292"/>
      <c r="U443" s="2292"/>
      <c r="V443" s="2292"/>
      <c r="W443" s="2292"/>
    </row>
    <row r="444" spans="1:23" ht="13.8" thickBot="1">
      <c r="A444" s="2292"/>
      <c r="B444" s="2322"/>
      <c r="C444" s="2292"/>
      <c r="D444" s="2292"/>
      <c r="E444" s="2355"/>
      <c r="F444" s="2292"/>
      <c r="G444" s="2292"/>
      <c r="H444" s="2292"/>
      <c r="I444" s="2292"/>
      <c r="J444" s="2292"/>
      <c r="K444" s="2292"/>
      <c r="L444" s="2292"/>
      <c r="M444" s="2292"/>
      <c r="N444" s="2292"/>
      <c r="O444" s="2292"/>
      <c r="P444" s="2292"/>
      <c r="Q444" s="2292"/>
      <c r="R444" s="2292"/>
      <c r="S444" s="2292"/>
      <c r="T444" s="2292"/>
      <c r="U444" s="2292"/>
      <c r="V444" s="2292"/>
      <c r="W444" s="2292"/>
    </row>
    <row r="445" spans="1:23" ht="13.8" thickBot="1">
      <c r="A445" s="2292"/>
      <c r="B445" s="2322"/>
      <c r="C445" s="2292"/>
      <c r="D445" s="2292"/>
      <c r="E445" s="2355"/>
      <c r="F445" s="2292"/>
      <c r="G445" s="2292"/>
      <c r="H445" s="2292"/>
      <c r="I445" s="2292"/>
      <c r="J445" s="2292"/>
      <c r="K445" s="2292"/>
      <c r="L445" s="2292"/>
      <c r="M445" s="2292"/>
      <c r="N445" s="2292"/>
      <c r="O445" s="2292"/>
      <c r="P445" s="2292"/>
      <c r="Q445" s="2292"/>
      <c r="R445" s="2292"/>
      <c r="S445" s="2292"/>
      <c r="T445" s="2292"/>
      <c r="U445" s="2292"/>
      <c r="V445" s="2292"/>
      <c r="W445" s="2292"/>
    </row>
    <row r="446" spans="1:23" ht="13.8" thickBot="1">
      <c r="A446" s="2292"/>
      <c r="B446" s="2322"/>
      <c r="C446" s="2292"/>
      <c r="D446" s="2292"/>
      <c r="E446" s="2355"/>
      <c r="F446" s="2292"/>
      <c r="G446" s="2292"/>
      <c r="H446" s="2292"/>
      <c r="I446" s="2292"/>
      <c r="J446" s="2292"/>
      <c r="K446" s="2292"/>
      <c r="L446" s="2292"/>
      <c r="M446" s="2292"/>
      <c r="N446" s="2292"/>
      <c r="O446" s="2292"/>
      <c r="P446" s="2292"/>
      <c r="Q446" s="2292"/>
      <c r="R446" s="2292"/>
      <c r="S446" s="2292"/>
      <c r="T446" s="2292"/>
      <c r="U446" s="2292"/>
      <c r="V446" s="2292"/>
      <c r="W446" s="2292"/>
    </row>
    <row r="447" spans="1:23" ht="13.8" thickBot="1">
      <c r="A447" s="2292"/>
      <c r="B447" s="2322"/>
      <c r="C447" s="2292"/>
      <c r="D447" s="2292"/>
      <c r="E447" s="2355"/>
      <c r="F447" s="2292"/>
      <c r="G447" s="2292"/>
      <c r="H447" s="2292"/>
      <c r="I447" s="2292"/>
      <c r="J447" s="2292"/>
      <c r="K447" s="2292"/>
      <c r="L447" s="2292"/>
      <c r="M447" s="2292"/>
      <c r="N447" s="2292"/>
      <c r="O447" s="2292"/>
      <c r="P447" s="2292"/>
      <c r="Q447" s="2292"/>
      <c r="R447" s="2292"/>
      <c r="S447" s="2292"/>
      <c r="T447" s="2292"/>
      <c r="U447" s="2292"/>
      <c r="V447" s="2292"/>
      <c r="W447" s="2292"/>
    </row>
    <row r="448" spans="1:23" ht="13.8" thickBot="1">
      <c r="A448" s="2292"/>
      <c r="B448" s="2322"/>
      <c r="C448" s="2292"/>
      <c r="D448" s="2292"/>
      <c r="E448" s="2355"/>
      <c r="F448" s="2292"/>
      <c r="G448" s="2292"/>
      <c r="H448" s="2292"/>
      <c r="I448" s="2292"/>
      <c r="J448" s="2292"/>
      <c r="K448" s="2292"/>
      <c r="L448" s="2292"/>
      <c r="M448" s="2292"/>
      <c r="N448" s="2292"/>
      <c r="O448" s="2292"/>
      <c r="P448" s="2292"/>
      <c r="Q448" s="2292"/>
      <c r="R448" s="2292"/>
      <c r="S448" s="2292"/>
      <c r="T448" s="2292"/>
      <c r="U448" s="2292"/>
      <c r="V448" s="2292"/>
      <c r="W448" s="2292"/>
    </row>
    <row r="449" spans="1:23" ht="13.8" thickBot="1">
      <c r="A449" s="2292"/>
      <c r="B449" s="2322"/>
      <c r="C449" s="2292"/>
      <c r="D449" s="2292"/>
      <c r="E449" s="2355"/>
      <c r="F449" s="2292"/>
      <c r="G449" s="2292"/>
      <c r="H449" s="2292"/>
      <c r="I449" s="2292"/>
      <c r="J449" s="2292"/>
      <c r="K449" s="2292"/>
      <c r="L449" s="2292"/>
      <c r="M449" s="2292"/>
      <c r="N449" s="2292"/>
      <c r="O449" s="2292"/>
      <c r="P449" s="2292"/>
      <c r="Q449" s="2292"/>
      <c r="R449" s="2292"/>
      <c r="S449" s="2292"/>
      <c r="T449" s="2292"/>
      <c r="U449" s="2292"/>
      <c r="V449" s="2292"/>
      <c r="W449" s="2292"/>
    </row>
    <row r="450" spans="1:23" ht="13.8" thickBot="1">
      <c r="A450" s="2292"/>
      <c r="B450" s="2322"/>
      <c r="C450" s="2292"/>
      <c r="D450" s="2292"/>
      <c r="E450" s="2355"/>
      <c r="F450" s="2292"/>
      <c r="G450" s="2292"/>
      <c r="H450" s="2292"/>
      <c r="I450" s="2292"/>
      <c r="J450" s="2292"/>
      <c r="K450" s="2292"/>
      <c r="L450" s="2292"/>
      <c r="M450" s="2292"/>
      <c r="N450" s="2292"/>
      <c r="O450" s="2292"/>
      <c r="P450" s="2292"/>
      <c r="Q450" s="2292"/>
      <c r="R450" s="2292"/>
      <c r="S450" s="2292"/>
      <c r="T450" s="2292"/>
      <c r="U450" s="2292"/>
      <c r="V450" s="2292"/>
      <c r="W450" s="2292"/>
    </row>
    <row r="451" spans="1:23" ht="13.8" thickBot="1">
      <c r="A451" s="2292"/>
      <c r="B451" s="2322"/>
      <c r="C451" s="2292"/>
      <c r="D451" s="2292"/>
      <c r="E451" s="2355"/>
      <c r="F451" s="2292"/>
      <c r="G451" s="2292"/>
      <c r="H451" s="2292"/>
      <c r="I451" s="2292"/>
      <c r="J451" s="2292"/>
      <c r="K451" s="2292"/>
      <c r="L451" s="2292"/>
      <c r="M451" s="2292"/>
      <c r="N451" s="2292"/>
      <c r="O451" s="2292"/>
      <c r="P451" s="2292"/>
      <c r="Q451" s="2292"/>
      <c r="R451" s="2292"/>
      <c r="S451" s="2292"/>
      <c r="T451" s="2292"/>
      <c r="U451" s="2292"/>
      <c r="V451" s="2292"/>
      <c r="W451" s="2292"/>
    </row>
    <row r="452" spans="1:23" ht="13.8" thickBot="1">
      <c r="A452" s="2292"/>
      <c r="B452" s="2322"/>
      <c r="C452" s="2292"/>
      <c r="D452" s="2292"/>
      <c r="E452" s="2355"/>
      <c r="F452" s="2292"/>
      <c r="G452" s="2292"/>
      <c r="H452" s="2292"/>
      <c r="I452" s="2292"/>
      <c r="J452" s="2292"/>
      <c r="K452" s="2292"/>
      <c r="L452" s="2292"/>
      <c r="M452" s="2292"/>
      <c r="N452" s="2292"/>
      <c r="O452" s="2292"/>
      <c r="P452" s="2292"/>
      <c r="Q452" s="2292"/>
      <c r="R452" s="2292"/>
      <c r="S452" s="2292"/>
      <c r="T452" s="2292"/>
      <c r="U452" s="2292"/>
      <c r="V452" s="2292"/>
      <c r="W452" s="2292"/>
    </row>
    <row r="453" spans="1:23" ht="13.8" thickBot="1">
      <c r="A453" s="2292"/>
      <c r="B453" s="2322"/>
      <c r="C453" s="2292"/>
      <c r="D453" s="2292"/>
      <c r="E453" s="2355"/>
      <c r="F453" s="2292"/>
      <c r="G453" s="2292"/>
      <c r="H453" s="2292"/>
      <c r="I453" s="2292"/>
      <c r="J453" s="2292"/>
      <c r="K453" s="2292"/>
      <c r="L453" s="2292"/>
      <c r="M453" s="2292"/>
      <c r="N453" s="2292"/>
      <c r="O453" s="2292"/>
      <c r="P453" s="2292"/>
      <c r="Q453" s="2292"/>
      <c r="R453" s="2292"/>
      <c r="S453" s="2292"/>
      <c r="T453" s="2292"/>
      <c r="U453" s="2292"/>
      <c r="V453" s="2292"/>
      <c r="W453" s="2292"/>
    </row>
    <row r="454" spans="1:23" ht="13.8" thickBot="1">
      <c r="A454" s="2292"/>
      <c r="B454" s="2322"/>
      <c r="C454" s="2292"/>
      <c r="D454" s="2292"/>
      <c r="E454" s="2355"/>
      <c r="F454" s="2292"/>
      <c r="G454" s="2292"/>
      <c r="H454" s="2292"/>
      <c r="I454" s="2292"/>
      <c r="J454" s="2292"/>
      <c r="K454" s="2292"/>
      <c r="L454" s="2292"/>
      <c r="M454" s="2292"/>
      <c r="N454" s="2292"/>
      <c r="O454" s="2292"/>
      <c r="P454" s="2292"/>
      <c r="Q454" s="2292"/>
      <c r="R454" s="2292"/>
      <c r="S454" s="2292"/>
      <c r="T454" s="2292"/>
      <c r="U454" s="2292"/>
      <c r="V454" s="2292"/>
      <c r="W454" s="2292"/>
    </row>
    <row r="455" spans="1:23" ht="13.8" thickBot="1">
      <c r="A455" s="2292"/>
      <c r="B455" s="2322"/>
      <c r="C455" s="2292"/>
      <c r="D455" s="2292"/>
      <c r="E455" s="2355"/>
      <c r="F455" s="2292"/>
      <c r="G455" s="2292"/>
      <c r="H455" s="2292"/>
      <c r="I455" s="2292"/>
      <c r="J455" s="2292"/>
      <c r="K455" s="2292"/>
      <c r="L455" s="2292"/>
      <c r="M455" s="2292"/>
      <c r="N455" s="2292"/>
      <c r="O455" s="2292"/>
      <c r="P455" s="2292"/>
      <c r="Q455" s="2292"/>
      <c r="R455" s="2292"/>
      <c r="S455" s="2292"/>
      <c r="T455" s="2292"/>
      <c r="U455" s="2292"/>
      <c r="V455" s="2292"/>
      <c r="W455" s="2292"/>
    </row>
    <row r="456" spans="1:23" ht="13.8" thickBot="1">
      <c r="A456" s="2292"/>
      <c r="B456" s="2322"/>
      <c r="C456" s="2292"/>
      <c r="D456" s="2292"/>
      <c r="E456" s="2355"/>
      <c r="F456" s="2292"/>
      <c r="G456" s="2292"/>
      <c r="H456" s="2292"/>
      <c r="I456" s="2292"/>
      <c r="J456" s="2292"/>
      <c r="K456" s="2292"/>
      <c r="L456" s="2292"/>
      <c r="M456" s="2292"/>
      <c r="N456" s="2292"/>
      <c r="O456" s="2292"/>
      <c r="P456" s="2292"/>
      <c r="Q456" s="2292"/>
      <c r="R456" s="2292"/>
      <c r="S456" s="2292"/>
      <c r="T456" s="2292"/>
      <c r="U456" s="2292"/>
      <c r="V456" s="2292"/>
      <c r="W456" s="2292"/>
    </row>
    <row r="457" spans="1:23" ht="13.8" thickBot="1">
      <c r="A457" s="2292"/>
      <c r="B457" s="2322"/>
      <c r="C457" s="2292"/>
      <c r="D457" s="2292"/>
      <c r="E457" s="2355"/>
      <c r="F457" s="2292"/>
      <c r="G457" s="2292"/>
      <c r="H457" s="2292"/>
      <c r="I457" s="2292"/>
      <c r="J457" s="2292"/>
      <c r="K457" s="2292"/>
      <c r="L457" s="2292"/>
      <c r="M457" s="2292"/>
      <c r="N457" s="2292"/>
      <c r="O457" s="2292"/>
      <c r="P457" s="2292"/>
      <c r="Q457" s="2292"/>
      <c r="R457" s="2292"/>
      <c r="S457" s="2292"/>
      <c r="T457" s="2292"/>
      <c r="U457" s="2292"/>
      <c r="V457" s="2292"/>
      <c r="W457" s="2292"/>
    </row>
    <row r="458" spans="1:23" ht="13.8" thickBot="1">
      <c r="A458" s="2292"/>
      <c r="B458" s="2322"/>
      <c r="C458" s="2292"/>
      <c r="D458" s="2292"/>
      <c r="E458" s="2355"/>
      <c r="F458" s="2292"/>
      <c r="G458" s="2292"/>
      <c r="H458" s="2292"/>
      <c r="I458" s="2292"/>
      <c r="J458" s="2292"/>
      <c r="K458" s="2292"/>
      <c r="L458" s="2292"/>
      <c r="M458" s="2292"/>
      <c r="N458" s="2292"/>
      <c r="O458" s="2292"/>
      <c r="P458" s="2292"/>
      <c r="Q458" s="2292"/>
      <c r="R458" s="2292"/>
      <c r="S458" s="2292"/>
      <c r="T458" s="2292"/>
      <c r="U458" s="2292"/>
      <c r="V458" s="2292"/>
      <c r="W458" s="2292"/>
    </row>
    <row r="459" spans="1:23" ht="13.8" thickBot="1">
      <c r="A459" s="2292"/>
      <c r="B459" s="2322"/>
      <c r="C459" s="2292"/>
      <c r="D459" s="2292"/>
      <c r="E459" s="2355"/>
      <c r="F459" s="2292"/>
      <c r="G459" s="2292"/>
      <c r="H459" s="2292"/>
      <c r="I459" s="2292"/>
      <c r="J459" s="2292"/>
      <c r="K459" s="2292"/>
      <c r="L459" s="2292"/>
      <c r="M459" s="2292"/>
      <c r="N459" s="2292"/>
      <c r="O459" s="2292"/>
      <c r="P459" s="2292"/>
      <c r="Q459" s="2292"/>
      <c r="R459" s="2292"/>
      <c r="S459" s="2292"/>
      <c r="T459" s="2292"/>
      <c r="U459" s="2292"/>
      <c r="V459" s="2292"/>
      <c r="W459" s="2292"/>
    </row>
    <row r="460" spans="1:23" ht="13.8" thickBot="1">
      <c r="A460" s="2292"/>
      <c r="B460" s="2322"/>
      <c r="C460" s="2292"/>
      <c r="D460" s="2292"/>
      <c r="E460" s="2355"/>
      <c r="F460" s="2292"/>
      <c r="G460" s="2292"/>
      <c r="H460" s="2292"/>
      <c r="I460" s="2292"/>
      <c r="J460" s="2292"/>
      <c r="K460" s="2292"/>
      <c r="L460" s="2292"/>
      <c r="M460" s="2292"/>
      <c r="N460" s="2292"/>
      <c r="O460" s="2292"/>
      <c r="P460" s="2292"/>
      <c r="Q460" s="2292"/>
      <c r="R460" s="2292"/>
      <c r="S460" s="2292"/>
      <c r="T460" s="2292"/>
      <c r="U460" s="2292"/>
      <c r="V460" s="2292"/>
      <c r="W460" s="2292"/>
    </row>
    <row r="461" spans="1:23" ht="13.8" thickBot="1">
      <c r="A461" s="2292"/>
      <c r="B461" s="2322"/>
      <c r="C461" s="2292"/>
      <c r="D461" s="2292"/>
      <c r="E461" s="2355"/>
      <c r="F461" s="2292"/>
      <c r="G461" s="2292"/>
      <c r="H461" s="2292"/>
      <c r="I461" s="2292"/>
      <c r="J461" s="2292"/>
      <c r="K461" s="2292"/>
      <c r="L461" s="2292"/>
      <c r="M461" s="2292"/>
      <c r="N461" s="2292"/>
      <c r="O461" s="2292"/>
      <c r="P461" s="2292"/>
      <c r="Q461" s="2292"/>
      <c r="R461" s="2292"/>
      <c r="S461" s="2292"/>
      <c r="T461" s="2292"/>
      <c r="U461" s="2292"/>
      <c r="V461" s="2292"/>
      <c r="W461" s="2292"/>
    </row>
    <row r="462" spans="1:23" ht="13.8" thickBot="1">
      <c r="A462" s="2292"/>
      <c r="B462" s="2322"/>
      <c r="C462" s="2292"/>
      <c r="D462" s="2292"/>
      <c r="E462" s="2355"/>
      <c r="F462" s="2292"/>
      <c r="G462" s="2292"/>
      <c r="H462" s="2292"/>
      <c r="I462" s="2292"/>
      <c r="J462" s="2292"/>
      <c r="K462" s="2292"/>
      <c r="L462" s="2292"/>
      <c r="M462" s="2292"/>
      <c r="N462" s="2292"/>
      <c r="O462" s="2292"/>
      <c r="P462" s="2292"/>
      <c r="Q462" s="2292"/>
      <c r="R462" s="2292"/>
      <c r="S462" s="2292"/>
      <c r="T462" s="2292"/>
      <c r="U462" s="2292"/>
      <c r="V462" s="2292"/>
      <c r="W462" s="2292"/>
    </row>
    <row r="463" spans="1:23" ht="13.8" thickBot="1">
      <c r="A463" s="2292"/>
      <c r="B463" s="2322"/>
      <c r="C463" s="2292"/>
      <c r="D463" s="2292"/>
      <c r="E463" s="2355"/>
      <c r="F463" s="2292"/>
      <c r="G463" s="2292"/>
      <c r="H463" s="2292"/>
      <c r="I463" s="2292"/>
      <c r="J463" s="2292"/>
      <c r="K463" s="2292"/>
      <c r="L463" s="2292"/>
      <c r="M463" s="2292"/>
      <c r="N463" s="2292"/>
      <c r="O463" s="2292"/>
      <c r="P463" s="2292"/>
      <c r="Q463" s="2292"/>
      <c r="R463" s="2292"/>
      <c r="S463" s="2292"/>
      <c r="T463" s="2292"/>
      <c r="U463" s="2292"/>
      <c r="V463" s="2292"/>
      <c r="W463" s="2292"/>
    </row>
    <row r="464" spans="1:23" ht="13.8" thickBot="1">
      <c r="A464" s="2292"/>
      <c r="B464" s="2322"/>
      <c r="C464" s="2292"/>
      <c r="D464" s="2292"/>
      <c r="E464" s="2355"/>
      <c r="F464" s="2292"/>
      <c r="G464" s="2292"/>
      <c r="H464" s="2292"/>
      <c r="I464" s="2292"/>
      <c r="J464" s="2292"/>
      <c r="K464" s="2292"/>
      <c r="L464" s="2292"/>
      <c r="M464" s="2292"/>
      <c r="N464" s="2292"/>
      <c r="O464" s="2292"/>
      <c r="P464" s="2292"/>
      <c r="Q464" s="2292"/>
      <c r="R464" s="2292"/>
      <c r="S464" s="2292"/>
      <c r="T464" s="2292"/>
      <c r="U464" s="2292"/>
      <c r="V464" s="2292"/>
      <c r="W464" s="2292"/>
    </row>
    <row r="465" spans="1:23" ht="13.8" thickBot="1">
      <c r="A465" s="2292"/>
      <c r="B465" s="2322"/>
      <c r="C465" s="2292"/>
      <c r="D465" s="2292"/>
      <c r="E465" s="2355"/>
      <c r="F465" s="2292"/>
      <c r="G465" s="2292"/>
      <c r="H465" s="2292"/>
      <c r="I465" s="2292"/>
      <c r="J465" s="2292"/>
      <c r="K465" s="2292"/>
      <c r="L465" s="2292"/>
      <c r="M465" s="2292"/>
      <c r="N465" s="2292"/>
      <c r="O465" s="2292"/>
      <c r="P465" s="2292"/>
      <c r="Q465" s="2292"/>
      <c r="R465" s="2292"/>
      <c r="S465" s="2292"/>
      <c r="T465" s="2292"/>
      <c r="U465" s="2292"/>
      <c r="V465" s="2292"/>
      <c r="W465" s="2292"/>
    </row>
    <row r="466" spans="1:23" ht="13.8" thickBot="1">
      <c r="A466" s="2292"/>
      <c r="B466" s="2322"/>
      <c r="C466" s="2292"/>
      <c r="D466" s="2292"/>
      <c r="E466" s="2355"/>
      <c r="F466" s="2292"/>
      <c r="G466" s="2292"/>
      <c r="H466" s="2292"/>
      <c r="I466" s="2292"/>
      <c r="J466" s="2292"/>
      <c r="K466" s="2292"/>
      <c r="L466" s="2292"/>
      <c r="M466" s="2292"/>
      <c r="N466" s="2292"/>
      <c r="O466" s="2292"/>
      <c r="P466" s="2292"/>
      <c r="Q466" s="2292"/>
      <c r="R466" s="2292"/>
      <c r="S466" s="2292"/>
      <c r="T466" s="2292"/>
      <c r="U466" s="2292"/>
      <c r="V466" s="2292"/>
      <c r="W466" s="2292"/>
    </row>
    <row r="467" spans="1:23" ht="13.8" thickBot="1">
      <c r="A467" s="2292"/>
      <c r="B467" s="2322"/>
      <c r="C467" s="2292"/>
      <c r="D467" s="2292"/>
      <c r="E467" s="2355"/>
      <c r="F467" s="2292"/>
      <c r="G467" s="2292"/>
      <c r="H467" s="2292"/>
      <c r="I467" s="2292"/>
      <c r="J467" s="2292"/>
      <c r="K467" s="2292"/>
      <c r="L467" s="2292"/>
      <c r="M467" s="2292"/>
      <c r="N467" s="2292"/>
      <c r="O467" s="2292"/>
      <c r="P467" s="2292"/>
      <c r="Q467" s="2292"/>
      <c r="R467" s="2292"/>
      <c r="S467" s="2292"/>
      <c r="T467" s="2292"/>
      <c r="U467" s="2292"/>
      <c r="V467" s="2292"/>
      <c r="W467" s="2292"/>
    </row>
    <row r="468" spans="1:23" ht="13.8" thickBot="1">
      <c r="A468" s="2292"/>
      <c r="B468" s="2322"/>
      <c r="C468" s="2292"/>
      <c r="D468" s="2292"/>
      <c r="E468" s="2355"/>
      <c r="F468" s="2292"/>
      <c r="G468" s="2292"/>
      <c r="H468" s="2292"/>
      <c r="I468" s="2292"/>
      <c r="J468" s="2292"/>
      <c r="K468" s="2292"/>
      <c r="L468" s="2292"/>
      <c r="M468" s="2292"/>
      <c r="N468" s="2292"/>
      <c r="O468" s="2292"/>
      <c r="P468" s="2292"/>
      <c r="Q468" s="2292"/>
      <c r="R468" s="2292"/>
      <c r="S468" s="2292"/>
      <c r="T468" s="2292"/>
      <c r="U468" s="2292"/>
      <c r="V468" s="2292"/>
      <c r="W468" s="2292"/>
    </row>
    <row r="469" spans="1:23" ht="13.8" thickBot="1">
      <c r="A469" s="2292"/>
      <c r="B469" s="2322"/>
      <c r="C469" s="2292"/>
      <c r="D469" s="2292"/>
      <c r="E469" s="2355"/>
      <c r="F469" s="2292"/>
      <c r="G469" s="2292"/>
      <c r="H469" s="2292"/>
      <c r="I469" s="2292"/>
      <c r="J469" s="2292"/>
      <c r="K469" s="2292"/>
      <c r="L469" s="2292"/>
      <c r="M469" s="2292"/>
      <c r="N469" s="2292"/>
      <c r="O469" s="2292"/>
      <c r="P469" s="2292"/>
      <c r="Q469" s="2292"/>
      <c r="R469" s="2292"/>
      <c r="S469" s="2292"/>
      <c r="T469" s="2292"/>
      <c r="U469" s="2292"/>
      <c r="V469" s="2292"/>
      <c r="W469" s="2292"/>
    </row>
    <row r="470" spans="1:23" ht="13.8" thickBot="1">
      <c r="A470" s="2292"/>
      <c r="B470" s="2322"/>
      <c r="C470" s="2292"/>
      <c r="D470" s="2292"/>
      <c r="E470" s="2355"/>
      <c r="F470" s="2292"/>
      <c r="G470" s="2292"/>
      <c r="H470" s="2292"/>
      <c r="I470" s="2292"/>
      <c r="J470" s="2292"/>
      <c r="K470" s="2292"/>
      <c r="L470" s="2292"/>
      <c r="M470" s="2292"/>
      <c r="N470" s="2292"/>
      <c r="O470" s="2292"/>
      <c r="P470" s="2292"/>
      <c r="Q470" s="2292"/>
      <c r="R470" s="2292"/>
      <c r="S470" s="2292"/>
      <c r="T470" s="2292"/>
      <c r="U470" s="2292"/>
      <c r="V470" s="2292"/>
      <c r="W470" s="2292"/>
    </row>
    <row r="471" spans="1:23" ht="13.8" thickBot="1">
      <c r="A471" s="2292"/>
      <c r="B471" s="2322"/>
      <c r="C471" s="2292"/>
      <c r="D471" s="2292"/>
      <c r="E471" s="2355"/>
      <c r="F471" s="2292"/>
      <c r="G471" s="2292"/>
      <c r="H471" s="2292"/>
      <c r="I471" s="2292"/>
      <c r="J471" s="2292"/>
      <c r="K471" s="2292"/>
      <c r="L471" s="2292"/>
      <c r="M471" s="2292"/>
      <c r="N471" s="2292"/>
      <c r="O471" s="2292"/>
      <c r="P471" s="2292"/>
      <c r="Q471" s="2292"/>
      <c r="R471" s="2292"/>
      <c r="S471" s="2292"/>
      <c r="T471" s="2292"/>
      <c r="U471" s="2292"/>
      <c r="V471" s="2292"/>
      <c r="W471" s="2292"/>
    </row>
    <row r="472" spans="1:23" ht="13.8" thickBot="1">
      <c r="A472" s="2292"/>
      <c r="B472" s="2322"/>
      <c r="C472" s="2292"/>
      <c r="D472" s="2292"/>
      <c r="E472" s="2355"/>
      <c r="F472" s="2292"/>
      <c r="G472" s="2292"/>
      <c r="H472" s="2292"/>
      <c r="I472" s="2292"/>
      <c r="J472" s="2292"/>
      <c r="K472" s="2292"/>
      <c r="L472" s="2292"/>
      <c r="M472" s="2292"/>
      <c r="N472" s="2292"/>
      <c r="O472" s="2292"/>
      <c r="P472" s="2292"/>
      <c r="Q472" s="2292"/>
      <c r="R472" s="2292"/>
      <c r="S472" s="2292"/>
      <c r="T472" s="2292"/>
      <c r="U472" s="2292"/>
      <c r="V472" s="2292"/>
      <c r="W472" s="2292"/>
    </row>
    <row r="473" spans="1:23" ht="13.8" thickBot="1">
      <c r="A473" s="2292"/>
      <c r="B473" s="2322"/>
      <c r="C473" s="2292"/>
      <c r="D473" s="2292"/>
      <c r="E473" s="2355"/>
      <c r="F473" s="2292"/>
      <c r="G473" s="2292"/>
      <c r="H473" s="2292"/>
      <c r="I473" s="2292"/>
      <c r="J473" s="2292"/>
      <c r="K473" s="2292"/>
      <c r="L473" s="2292"/>
      <c r="M473" s="2292"/>
      <c r="N473" s="2292"/>
      <c r="O473" s="2292"/>
      <c r="P473" s="2292"/>
      <c r="Q473" s="2292"/>
      <c r="R473" s="2292"/>
      <c r="S473" s="2292"/>
      <c r="T473" s="2292"/>
      <c r="U473" s="2292"/>
      <c r="V473" s="2292"/>
      <c r="W473" s="2292"/>
    </row>
    <row r="474" spans="1:23" ht="13.8" thickBot="1">
      <c r="A474" s="2292"/>
      <c r="B474" s="2322"/>
      <c r="C474" s="2292"/>
      <c r="D474" s="2292"/>
      <c r="E474" s="2355"/>
      <c r="F474" s="2292"/>
      <c r="G474" s="2292"/>
      <c r="H474" s="2292"/>
      <c r="I474" s="2292"/>
      <c r="J474" s="2292"/>
      <c r="K474" s="2292"/>
      <c r="L474" s="2292"/>
      <c r="M474" s="2292"/>
      <c r="N474" s="2292"/>
      <c r="O474" s="2292"/>
      <c r="P474" s="2292"/>
      <c r="Q474" s="2292"/>
      <c r="R474" s="2292"/>
      <c r="S474" s="2292"/>
      <c r="T474" s="2292"/>
      <c r="U474" s="2292"/>
      <c r="V474" s="2292"/>
      <c r="W474" s="2292"/>
    </row>
    <row r="475" spans="1:23" ht="13.8" thickBot="1">
      <c r="A475" s="2292"/>
      <c r="B475" s="2322"/>
      <c r="C475" s="2292"/>
      <c r="D475" s="2292"/>
      <c r="E475" s="2355"/>
      <c r="F475" s="2292"/>
      <c r="G475" s="2292"/>
      <c r="H475" s="2292"/>
      <c r="I475" s="2292"/>
      <c r="J475" s="2292"/>
      <c r="K475" s="2292"/>
      <c r="L475" s="2292"/>
      <c r="M475" s="2292"/>
      <c r="N475" s="2292"/>
      <c r="O475" s="2292"/>
      <c r="P475" s="2292"/>
      <c r="Q475" s="2292"/>
      <c r="R475" s="2292"/>
      <c r="S475" s="2292"/>
      <c r="T475" s="2292"/>
      <c r="U475" s="2292"/>
      <c r="V475" s="2292"/>
      <c r="W475" s="2292"/>
    </row>
    <row r="476" spans="1:23" ht="13.8" thickBot="1">
      <c r="A476" s="2292"/>
      <c r="B476" s="2322"/>
      <c r="C476" s="2292"/>
      <c r="D476" s="2292"/>
      <c r="E476" s="2355"/>
      <c r="F476" s="2292"/>
      <c r="G476" s="2292"/>
      <c r="H476" s="2292"/>
      <c r="I476" s="2292"/>
      <c r="J476" s="2292"/>
      <c r="K476" s="2292"/>
      <c r="L476" s="2292"/>
      <c r="M476" s="2292"/>
      <c r="N476" s="2292"/>
      <c r="O476" s="2292"/>
      <c r="P476" s="2292"/>
      <c r="Q476" s="2292"/>
      <c r="R476" s="2292"/>
      <c r="S476" s="2292"/>
      <c r="T476" s="2292"/>
      <c r="U476" s="2292"/>
      <c r="V476" s="2292"/>
      <c r="W476" s="2292"/>
    </row>
    <row r="477" spans="1:23" ht="13.8" thickBot="1">
      <c r="A477" s="2292"/>
      <c r="B477" s="2322"/>
      <c r="C477" s="2292"/>
      <c r="D477" s="2292"/>
      <c r="E477" s="2355"/>
      <c r="F477" s="2292"/>
      <c r="G477" s="2292"/>
      <c r="H477" s="2292"/>
      <c r="I477" s="2292"/>
      <c r="J477" s="2292"/>
      <c r="K477" s="2292"/>
      <c r="L477" s="2292"/>
      <c r="M477" s="2292"/>
      <c r="N477" s="2292"/>
      <c r="O477" s="2292"/>
      <c r="P477" s="2292"/>
      <c r="Q477" s="2292"/>
      <c r="R477" s="2292"/>
      <c r="S477" s="2292"/>
      <c r="T477" s="2292"/>
      <c r="U477" s="2292"/>
      <c r="V477" s="2292"/>
      <c r="W477" s="2292"/>
    </row>
    <row r="478" spans="1:23" ht="13.8" thickBot="1">
      <c r="A478" s="2292"/>
      <c r="B478" s="2322"/>
      <c r="C478" s="2292"/>
      <c r="D478" s="2292"/>
      <c r="E478" s="2355"/>
      <c r="F478" s="2292"/>
      <c r="G478" s="2292"/>
      <c r="H478" s="2292"/>
      <c r="I478" s="2292"/>
      <c r="J478" s="2292"/>
      <c r="K478" s="2292"/>
      <c r="L478" s="2292"/>
      <c r="M478" s="2292"/>
      <c r="N478" s="2292"/>
      <c r="O478" s="2292"/>
      <c r="P478" s="2292"/>
      <c r="Q478" s="2292"/>
      <c r="R478" s="2292"/>
      <c r="S478" s="2292"/>
      <c r="T478" s="2292"/>
      <c r="U478" s="2292"/>
      <c r="V478" s="2292"/>
      <c r="W478" s="2292"/>
    </row>
    <row r="479" spans="1:23" ht="13.8" thickBot="1">
      <c r="A479" s="2292"/>
      <c r="B479" s="2322"/>
      <c r="C479" s="2292"/>
      <c r="D479" s="2292"/>
      <c r="E479" s="2355"/>
      <c r="F479" s="2292"/>
      <c r="G479" s="2292"/>
      <c r="H479" s="2292"/>
      <c r="I479" s="2292"/>
      <c r="J479" s="2292"/>
      <c r="K479" s="2292"/>
      <c r="L479" s="2292"/>
      <c r="M479" s="2292"/>
      <c r="N479" s="2292"/>
      <c r="O479" s="2292"/>
      <c r="P479" s="2292"/>
      <c r="Q479" s="2292"/>
      <c r="R479" s="2292"/>
      <c r="S479" s="2292"/>
      <c r="T479" s="2292"/>
      <c r="U479" s="2292"/>
      <c r="V479" s="2292"/>
      <c r="W479" s="2292"/>
    </row>
    <row r="480" spans="1:23" ht="13.8" thickBot="1">
      <c r="A480" s="2292"/>
      <c r="B480" s="2322"/>
      <c r="C480" s="2292"/>
      <c r="D480" s="2292"/>
      <c r="E480" s="2355"/>
      <c r="F480" s="2292"/>
      <c r="G480" s="2292"/>
      <c r="H480" s="2292"/>
      <c r="I480" s="2292"/>
      <c r="J480" s="2292"/>
      <c r="K480" s="2292"/>
      <c r="L480" s="2292"/>
      <c r="M480" s="2292"/>
      <c r="N480" s="2292"/>
      <c r="O480" s="2292"/>
      <c r="P480" s="2292"/>
      <c r="Q480" s="2292"/>
      <c r="R480" s="2292"/>
      <c r="S480" s="2292"/>
      <c r="T480" s="2292"/>
      <c r="U480" s="2292"/>
      <c r="V480" s="2292"/>
      <c r="W480" s="2292"/>
    </row>
    <row r="481" spans="1:23" ht="13.8" thickBot="1">
      <c r="A481" s="2292"/>
      <c r="B481" s="2322"/>
      <c r="C481" s="2292"/>
      <c r="D481" s="2292"/>
      <c r="E481" s="2355"/>
      <c r="F481" s="2292"/>
      <c r="G481" s="2292"/>
      <c r="H481" s="2292"/>
      <c r="I481" s="2292"/>
      <c r="J481" s="2292"/>
      <c r="K481" s="2292"/>
      <c r="L481" s="2292"/>
      <c r="M481" s="2292"/>
      <c r="N481" s="2292"/>
      <c r="O481" s="2292"/>
      <c r="P481" s="2292"/>
      <c r="Q481" s="2292"/>
      <c r="R481" s="2292"/>
      <c r="S481" s="2292"/>
      <c r="T481" s="2292"/>
      <c r="U481" s="2292"/>
      <c r="V481" s="2292"/>
      <c r="W481" s="2292"/>
    </row>
    <row r="482" spans="1:23" ht="13.8" thickBot="1">
      <c r="A482" s="2292"/>
      <c r="B482" s="2322"/>
      <c r="C482" s="2292"/>
      <c r="D482" s="2292"/>
      <c r="E482" s="2355"/>
      <c r="F482" s="2292"/>
      <c r="G482" s="2292"/>
      <c r="H482" s="2292"/>
      <c r="I482" s="2292"/>
      <c r="J482" s="2292"/>
      <c r="K482" s="2292"/>
      <c r="L482" s="2292"/>
      <c r="M482" s="2292"/>
      <c r="N482" s="2292"/>
      <c r="O482" s="2292"/>
      <c r="P482" s="2292"/>
      <c r="Q482" s="2292"/>
      <c r="R482" s="2292"/>
      <c r="S482" s="2292"/>
      <c r="T482" s="2292"/>
      <c r="U482" s="2292"/>
      <c r="V482" s="2292"/>
      <c r="W482" s="2292"/>
    </row>
    <row r="483" spans="1:23" ht="13.8" thickBot="1">
      <c r="A483" s="2292"/>
      <c r="B483" s="2322"/>
      <c r="C483" s="2292"/>
      <c r="D483" s="2292"/>
      <c r="E483" s="2355"/>
      <c r="F483" s="2292"/>
      <c r="G483" s="2292"/>
      <c r="H483" s="2292"/>
      <c r="I483" s="2292"/>
      <c r="J483" s="2292"/>
      <c r="K483" s="2292"/>
      <c r="L483" s="2292"/>
      <c r="M483" s="2292"/>
      <c r="N483" s="2292"/>
      <c r="O483" s="2292"/>
      <c r="P483" s="2292"/>
      <c r="Q483" s="2292"/>
      <c r="R483" s="2292"/>
      <c r="S483" s="2292"/>
      <c r="T483" s="2292"/>
      <c r="U483" s="2292"/>
      <c r="V483" s="2292"/>
      <c r="W483" s="2292"/>
    </row>
    <row r="484" spans="1:23" ht="13.8" thickBot="1">
      <c r="A484" s="2292"/>
      <c r="B484" s="2322"/>
      <c r="C484" s="2292"/>
      <c r="D484" s="2292"/>
      <c r="E484" s="2355"/>
      <c r="F484" s="2292"/>
      <c r="G484" s="2292"/>
      <c r="H484" s="2292"/>
      <c r="I484" s="2292"/>
      <c r="J484" s="2292"/>
      <c r="K484" s="2292"/>
      <c r="L484" s="2292"/>
      <c r="M484" s="2292"/>
      <c r="N484" s="2292"/>
      <c r="O484" s="2292"/>
      <c r="P484" s="2292"/>
      <c r="Q484" s="2292"/>
      <c r="R484" s="2292"/>
      <c r="S484" s="2292"/>
      <c r="T484" s="2292"/>
      <c r="U484" s="2292"/>
      <c r="V484" s="2292"/>
      <c r="W484" s="2292"/>
    </row>
    <row r="485" spans="1:23" ht="13.8" thickBot="1">
      <c r="A485" s="2292"/>
      <c r="B485" s="2322"/>
      <c r="C485" s="2292"/>
      <c r="D485" s="2292"/>
      <c r="E485" s="2355"/>
      <c r="F485" s="2292"/>
      <c r="G485" s="2292"/>
      <c r="H485" s="2292"/>
      <c r="I485" s="2292"/>
      <c r="J485" s="2292"/>
      <c r="K485" s="2292"/>
      <c r="L485" s="2292"/>
      <c r="M485" s="2292"/>
      <c r="N485" s="2292"/>
      <c r="O485" s="2292"/>
      <c r="P485" s="2292"/>
      <c r="Q485" s="2292"/>
      <c r="R485" s="2292"/>
      <c r="S485" s="2292"/>
      <c r="T485" s="2292"/>
      <c r="U485" s="2292"/>
      <c r="V485" s="2292"/>
      <c r="W485" s="2292"/>
    </row>
    <row r="486" spans="1:23" ht="13.8" thickBot="1">
      <c r="A486" s="2292"/>
      <c r="B486" s="2322"/>
      <c r="C486" s="2292"/>
      <c r="D486" s="2292"/>
      <c r="E486" s="2355"/>
      <c r="F486" s="2292"/>
      <c r="G486" s="2292"/>
      <c r="H486" s="2292"/>
      <c r="I486" s="2292"/>
      <c r="J486" s="2292"/>
      <c r="K486" s="2292"/>
      <c r="L486" s="2292"/>
      <c r="M486" s="2292"/>
      <c r="N486" s="2292"/>
      <c r="O486" s="2292"/>
      <c r="P486" s="2292"/>
      <c r="Q486" s="2292"/>
      <c r="R486" s="2292"/>
      <c r="S486" s="2292"/>
      <c r="T486" s="2292"/>
      <c r="U486" s="2292"/>
      <c r="V486" s="2292"/>
      <c r="W486" s="2292"/>
    </row>
    <row r="487" spans="1:23" ht="13.8" thickBot="1">
      <c r="A487" s="2292"/>
      <c r="B487" s="2322"/>
      <c r="C487" s="2292"/>
      <c r="D487" s="2292"/>
      <c r="E487" s="2355"/>
      <c r="F487" s="2292"/>
      <c r="G487" s="2292"/>
      <c r="H487" s="2292"/>
      <c r="I487" s="2292"/>
      <c r="J487" s="2292"/>
      <c r="K487" s="2292"/>
      <c r="L487" s="2292"/>
      <c r="M487" s="2292"/>
      <c r="N487" s="2292"/>
      <c r="O487" s="2292"/>
      <c r="P487" s="2292"/>
      <c r="Q487" s="2292"/>
      <c r="R487" s="2292"/>
      <c r="S487" s="2292"/>
      <c r="T487" s="2292"/>
      <c r="U487" s="2292"/>
      <c r="V487" s="2292"/>
      <c r="W487" s="2292"/>
    </row>
    <row r="488" spans="1:23" ht="13.8" thickBot="1">
      <c r="A488" s="2292"/>
      <c r="B488" s="2322"/>
      <c r="C488" s="2292"/>
      <c r="D488" s="2292"/>
      <c r="E488" s="2355"/>
      <c r="F488" s="2292"/>
      <c r="G488" s="2292"/>
      <c r="H488" s="2292"/>
      <c r="I488" s="2292"/>
      <c r="J488" s="2292"/>
      <c r="K488" s="2292"/>
      <c r="L488" s="2292"/>
      <c r="M488" s="2292"/>
      <c r="N488" s="2292"/>
      <c r="O488" s="2292"/>
      <c r="P488" s="2292"/>
      <c r="Q488" s="2292"/>
      <c r="R488" s="2292"/>
      <c r="S488" s="2292"/>
      <c r="T488" s="2292"/>
      <c r="U488" s="2292"/>
      <c r="V488" s="2292"/>
      <c r="W488" s="2292"/>
    </row>
    <row r="489" spans="1:23" ht="13.8" thickBot="1">
      <c r="A489" s="2292"/>
      <c r="B489" s="2322"/>
      <c r="C489" s="2292"/>
      <c r="D489" s="2292"/>
      <c r="E489" s="2355"/>
      <c r="F489" s="2292"/>
      <c r="G489" s="2292"/>
      <c r="H489" s="2292"/>
      <c r="I489" s="2292"/>
      <c r="J489" s="2292"/>
      <c r="K489" s="2292"/>
      <c r="L489" s="2292"/>
      <c r="M489" s="2292"/>
      <c r="N489" s="2292"/>
      <c r="O489" s="2292"/>
      <c r="P489" s="2292"/>
      <c r="Q489" s="2292"/>
      <c r="R489" s="2292"/>
      <c r="S489" s="2292"/>
      <c r="T489" s="2292"/>
      <c r="U489" s="2292"/>
      <c r="V489" s="2292"/>
      <c r="W489" s="2292"/>
    </row>
    <row r="490" spans="1:23" ht="13.8" thickBot="1">
      <c r="A490" s="2292"/>
      <c r="B490" s="2322"/>
      <c r="C490" s="2292"/>
      <c r="D490" s="2292"/>
      <c r="E490" s="2355"/>
      <c r="F490" s="2292"/>
      <c r="G490" s="2292"/>
      <c r="H490" s="2292"/>
      <c r="I490" s="2292"/>
      <c r="J490" s="2292"/>
      <c r="K490" s="2292"/>
      <c r="L490" s="2292"/>
      <c r="M490" s="2292"/>
      <c r="N490" s="2292"/>
      <c r="O490" s="2292"/>
      <c r="P490" s="2292"/>
      <c r="Q490" s="2292"/>
      <c r="R490" s="2292"/>
      <c r="S490" s="2292"/>
      <c r="T490" s="2292"/>
      <c r="U490" s="2292"/>
      <c r="V490" s="2292"/>
      <c r="W490" s="2292"/>
    </row>
    <row r="491" spans="1:23" ht="13.8" thickBot="1">
      <c r="A491" s="2292"/>
      <c r="B491" s="2322"/>
      <c r="C491" s="2292"/>
      <c r="D491" s="2292"/>
      <c r="E491" s="2355"/>
      <c r="F491" s="2292"/>
      <c r="G491" s="2292"/>
      <c r="H491" s="2292"/>
      <c r="I491" s="2292"/>
      <c r="J491" s="2292"/>
      <c r="K491" s="2292"/>
      <c r="L491" s="2292"/>
      <c r="M491" s="2292"/>
      <c r="N491" s="2292"/>
      <c r="O491" s="2292"/>
      <c r="P491" s="2292"/>
      <c r="Q491" s="2292"/>
      <c r="R491" s="2292"/>
      <c r="S491" s="2292"/>
      <c r="T491" s="2292"/>
      <c r="U491" s="2292"/>
      <c r="V491" s="2292"/>
      <c r="W491" s="2292"/>
    </row>
    <row r="492" spans="1:23" ht="13.8" thickBot="1">
      <c r="A492" s="2292"/>
      <c r="B492" s="2322"/>
      <c r="C492" s="2292"/>
      <c r="D492" s="2292"/>
      <c r="E492" s="2355"/>
      <c r="F492" s="2292"/>
      <c r="G492" s="2292"/>
      <c r="H492" s="2292"/>
      <c r="I492" s="2292"/>
      <c r="J492" s="2292"/>
      <c r="K492" s="2292"/>
      <c r="L492" s="2292"/>
      <c r="M492" s="2292"/>
      <c r="N492" s="2292"/>
      <c r="O492" s="2292"/>
      <c r="P492" s="2292"/>
      <c r="Q492" s="2292"/>
      <c r="R492" s="2292"/>
      <c r="S492" s="2292"/>
      <c r="T492" s="2292"/>
      <c r="U492" s="2292"/>
      <c r="V492" s="2292"/>
      <c r="W492" s="2292"/>
    </row>
    <row r="493" spans="1:23" ht="13.8" thickBot="1">
      <c r="A493" s="2292"/>
      <c r="B493" s="2322"/>
      <c r="C493" s="2292"/>
      <c r="D493" s="2292"/>
      <c r="E493" s="2355"/>
      <c r="F493" s="2292"/>
      <c r="G493" s="2292"/>
      <c r="H493" s="2292"/>
      <c r="I493" s="2292"/>
      <c r="J493" s="2292"/>
      <c r="K493" s="2292"/>
      <c r="L493" s="2292"/>
      <c r="M493" s="2292"/>
      <c r="N493" s="2292"/>
      <c r="O493" s="2292"/>
      <c r="P493" s="2292"/>
      <c r="Q493" s="2292"/>
      <c r="R493" s="2292"/>
      <c r="S493" s="2292"/>
      <c r="T493" s="2292"/>
      <c r="U493" s="2292"/>
      <c r="V493" s="2292"/>
      <c r="W493" s="2292"/>
    </row>
    <row r="494" spans="1:23" ht="13.8" thickBot="1">
      <c r="A494" s="2292"/>
      <c r="B494" s="2322"/>
      <c r="C494" s="2292"/>
      <c r="D494" s="2292"/>
      <c r="E494" s="2355"/>
      <c r="F494" s="2292"/>
      <c r="G494" s="2292"/>
      <c r="H494" s="2292"/>
      <c r="I494" s="2292"/>
      <c r="J494" s="2292"/>
      <c r="K494" s="2292"/>
      <c r="L494" s="2292"/>
      <c r="M494" s="2292"/>
      <c r="N494" s="2292"/>
      <c r="O494" s="2292"/>
      <c r="P494" s="2292"/>
      <c r="Q494" s="2292"/>
      <c r="R494" s="2292"/>
      <c r="S494" s="2292"/>
      <c r="T494" s="2292"/>
      <c r="U494" s="2292"/>
      <c r="V494" s="2292"/>
      <c r="W494" s="2292"/>
    </row>
    <row r="495" spans="1:23" ht="13.8" thickBot="1">
      <c r="A495" s="2292"/>
      <c r="B495" s="2322"/>
      <c r="C495" s="2292"/>
      <c r="D495" s="2292"/>
      <c r="E495" s="2355"/>
      <c r="F495" s="2292"/>
      <c r="G495" s="2292"/>
      <c r="H495" s="2292"/>
      <c r="I495" s="2292"/>
      <c r="J495" s="2292"/>
      <c r="K495" s="2292"/>
      <c r="L495" s="2292"/>
      <c r="M495" s="2292"/>
      <c r="N495" s="2292"/>
      <c r="O495" s="2292"/>
      <c r="P495" s="2292"/>
      <c r="Q495" s="2292"/>
      <c r="R495" s="2292"/>
      <c r="S495" s="2292"/>
      <c r="T495" s="2292"/>
      <c r="U495" s="2292"/>
      <c r="V495" s="2292"/>
      <c r="W495" s="2292"/>
    </row>
    <row r="496" spans="1:23" ht="13.8" thickBot="1">
      <c r="A496" s="2292"/>
      <c r="B496" s="2322"/>
      <c r="C496" s="2292"/>
      <c r="D496" s="2292"/>
      <c r="E496" s="2355"/>
      <c r="F496" s="2292"/>
      <c r="G496" s="2292"/>
      <c r="H496" s="2292"/>
      <c r="I496" s="2292"/>
      <c r="J496" s="2292"/>
      <c r="K496" s="2292"/>
      <c r="L496" s="2292"/>
      <c r="M496" s="2292"/>
      <c r="N496" s="2292"/>
      <c r="O496" s="2292"/>
      <c r="P496" s="2292"/>
      <c r="Q496" s="2292"/>
      <c r="R496" s="2292"/>
      <c r="S496" s="2292"/>
      <c r="T496" s="2292"/>
      <c r="U496" s="2292"/>
      <c r="V496" s="2292"/>
      <c r="W496" s="2292"/>
    </row>
    <row r="497" spans="1:23" ht="13.8" thickBot="1">
      <c r="A497" s="2292"/>
      <c r="B497" s="2322"/>
      <c r="C497" s="2292"/>
      <c r="D497" s="2292"/>
      <c r="E497" s="2355"/>
      <c r="F497" s="2292"/>
      <c r="G497" s="2292"/>
      <c r="H497" s="2292"/>
      <c r="I497" s="2292"/>
      <c r="J497" s="2292"/>
      <c r="K497" s="2292"/>
      <c r="L497" s="2292"/>
      <c r="M497" s="2292"/>
      <c r="N497" s="2292"/>
      <c r="O497" s="2292"/>
      <c r="P497" s="2292"/>
      <c r="Q497" s="2292"/>
      <c r="R497" s="2292"/>
      <c r="S497" s="2292"/>
      <c r="T497" s="2292"/>
      <c r="U497" s="2292"/>
      <c r="V497" s="2292"/>
      <c r="W497" s="2292"/>
    </row>
    <row r="498" spans="1:23" ht="13.8" thickBot="1">
      <c r="A498" s="2292"/>
      <c r="B498" s="2322"/>
      <c r="C498" s="2292"/>
      <c r="D498" s="2292"/>
      <c r="E498" s="2355"/>
      <c r="F498" s="2292"/>
      <c r="G498" s="2292"/>
      <c r="H498" s="2292"/>
      <c r="I498" s="2292"/>
      <c r="J498" s="2292"/>
      <c r="K498" s="2292"/>
      <c r="L498" s="2292"/>
      <c r="M498" s="2292"/>
      <c r="N498" s="2292"/>
      <c r="O498" s="2292"/>
      <c r="P498" s="2292"/>
      <c r="Q498" s="2292"/>
      <c r="R498" s="2292"/>
      <c r="S498" s="2292"/>
      <c r="T498" s="2292"/>
      <c r="U498" s="2292"/>
      <c r="V498" s="2292"/>
      <c r="W498" s="2292"/>
    </row>
    <row r="499" spans="1:23" ht="13.8" thickBot="1">
      <c r="A499" s="2292"/>
      <c r="B499" s="2322"/>
      <c r="C499" s="2292"/>
      <c r="D499" s="2292"/>
      <c r="E499" s="2355"/>
      <c r="F499" s="2292"/>
      <c r="G499" s="2292"/>
      <c r="H499" s="2292"/>
      <c r="I499" s="2292"/>
      <c r="J499" s="2292"/>
      <c r="K499" s="2292"/>
      <c r="L499" s="2292"/>
      <c r="M499" s="2292"/>
      <c r="N499" s="2292"/>
      <c r="O499" s="2292"/>
      <c r="P499" s="2292"/>
      <c r="Q499" s="2292"/>
      <c r="R499" s="2292"/>
      <c r="S499" s="2292"/>
      <c r="T499" s="2292"/>
      <c r="U499" s="2292"/>
      <c r="V499" s="2292"/>
      <c r="W499" s="2292"/>
    </row>
    <row r="500" spans="1:23" ht="13.8" thickBot="1">
      <c r="A500" s="2292"/>
      <c r="B500" s="2322"/>
      <c r="C500" s="2292"/>
      <c r="D500" s="2292"/>
      <c r="E500" s="2355"/>
      <c r="F500" s="2292"/>
      <c r="G500" s="2292"/>
      <c r="H500" s="2292"/>
      <c r="I500" s="2292"/>
      <c r="J500" s="2292"/>
      <c r="K500" s="2292"/>
      <c r="L500" s="2292"/>
      <c r="M500" s="2292"/>
      <c r="N500" s="2292"/>
      <c r="O500" s="2292"/>
      <c r="P500" s="2292"/>
      <c r="Q500" s="2292"/>
      <c r="R500" s="2292"/>
      <c r="S500" s="2292"/>
      <c r="T500" s="2292"/>
      <c r="U500" s="2292"/>
      <c r="V500" s="2292"/>
      <c r="W500" s="2292"/>
    </row>
    <row r="501" spans="1:23" ht="13.8" thickBot="1">
      <c r="A501" s="2292"/>
      <c r="B501" s="2322"/>
      <c r="C501" s="2292"/>
      <c r="D501" s="2292"/>
      <c r="E501" s="2355"/>
      <c r="F501" s="2292"/>
      <c r="G501" s="2292"/>
      <c r="H501" s="2292"/>
      <c r="I501" s="2292"/>
      <c r="J501" s="2292"/>
      <c r="K501" s="2292"/>
      <c r="L501" s="2292"/>
      <c r="M501" s="2292"/>
      <c r="N501" s="2292"/>
      <c r="O501" s="2292"/>
      <c r="P501" s="2292"/>
      <c r="Q501" s="2292"/>
      <c r="R501" s="2292"/>
      <c r="S501" s="2292"/>
      <c r="T501" s="2292"/>
      <c r="U501" s="2292"/>
      <c r="V501" s="2292"/>
      <c r="W501" s="2292"/>
    </row>
    <row r="502" spans="1:23" ht="13.8" thickBot="1">
      <c r="A502" s="2292"/>
      <c r="B502" s="2322"/>
      <c r="C502" s="2292"/>
      <c r="D502" s="2292"/>
      <c r="E502" s="2355"/>
      <c r="F502" s="2292"/>
      <c r="G502" s="2292"/>
      <c r="H502" s="2292"/>
      <c r="I502" s="2292"/>
      <c r="J502" s="2292"/>
      <c r="K502" s="2292"/>
      <c r="L502" s="2292"/>
      <c r="M502" s="2292"/>
      <c r="N502" s="2292"/>
      <c r="O502" s="2292"/>
      <c r="P502" s="2292"/>
      <c r="Q502" s="2292"/>
      <c r="R502" s="2292"/>
      <c r="S502" s="2292"/>
      <c r="T502" s="2292"/>
      <c r="U502" s="2292"/>
      <c r="V502" s="2292"/>
      <c r="W502" s="2292"/>
    </row>
    <row r="503" spans="1:23" ht="13.8" thickBot="1">
      <c r="A503" s="2292"/>
      <c r="B503" s="2322"/>
      <c r="C503" s="2292"/>
      <c r="D503" s="2292"/>
      <c r="E503" s="2355"/>
      <c r="F503" s="2292"/>
      <c r="G503" s="2292"/>
      <c r="H503" s="2292"/>
      <c r="I503" s="2292"/>
      <c r="J503" s="2292"/>
      <c r="K503" s="2292"/>
      <c r="L503" s="2292"/>
      <c r="M503" s="2292"/>
      <c r="N503" s="2292"/>
      <c r="O503" s="2292"/>
      <c r="P503" s="2292"/>
      <c r="Q503" s="2292"/>
      <c r="R503" s="2292"/>
      <c r="S503" s="2292"/>
      <c r="T503" s="2292"/>
      <c r="U503" s="2292"/>
      <c r="V503" s="2292"/>
      <c r="W503" s="2292"/>
    </row>
    <row r="504" spans="1:23" ht="13.8" thickBot="1">
      <c r="A504" s="2292"/>
      <c r="B504" s="2322"/>
      <c r="C504" s="2292"/>
      <c r="D504" s="2292"/>
      <c r="E504" s="2355"/>
      <c r="F504" s="2292"/>
      <c r="G504" s="2292"/>
      <c r="H504" s="2292"/>
      <c r="I504" s="2292"/>
      <c r="J504" s="2292"/>
      <c r="K504" s="2292"/>
      <c r="L504" s="2292"/>
      <c r="M504" s="2292"/>
      <c r="N504" s="2292"/>
      <c r="O504" s="2292"/>
      <c r="P504" s="2292"/>
      <c r="Q504" s="2292"/>
      <c r="R504" s="2292"/>
      <c r="S504" s="2292"/>
      <c r="T504" s="2292"/>
      <c r="U504" s="2292"/>
      <c r="V504" s="2292"/>
      <c r="W504" s="2292"/>
    </row>
    <row r="505" spans="1:23" ht="13.8" thickBot="1">
      <c r="A505" s="2292"/>
      <c r="B505" s="2322"/>
      <c r="C505" s="2292"/>
      <c r="D505" s="2292"/>
      <c r="E505" s="2355"/>
      <c r="F505" s="2292"/>
      <c r="G505" s="2292"/>
      <c r="H505" s="2292"/>
      <c r="I505" s="2292"/>
      <c r="J505" s="2292"/>
      <c r="K505" s="2292"/>
      <c r="L505" s="2292"/>
      <c r="M505" s="2292"/>
      <c r="N505" s="2292"/>
      <c r="O505" s="2292"/>
      <c r="P505" s="2292"/>
      <c r="Q505" s="2292"/>
      <c r="R505" s="2292"/>
      <c r="S505" s="2292"/>
      <c r="T505" s="2292"/>
      <c r="U505" s="2292"/>
      <c r="V505" s="2292"/>
      <c r="W505" s="2292"/>
    </row>
    <row r="506" spans="1:23" ht="13.8" thickBot="1">
      <c r="A506" s="2292"/>
      <c r="B506" s="2322"/>
      <c r="C506" s="2292"/>
      <c r="D506" s="2292"/>
      <c r="E506" s="2355"/>
      <c r="F506" s="2292"/>
      <c r="G506" s="2292"/>
      <c r="H506" s="2292"/>
      <c r="I506" s="2292"/>
      <c r="J506" s="2292"/>
      <c r="K506" s="2292"/>
      <c r="L506" s="2292"/>
      <c r="M506" s="2292"/>
      <c r="N506" s="2292"/>
      <c r="O506" s="2292"/>
      <c r="P506" s="2292"/>
      <c r="Q506" s="2292"/>
      <c r="R506" s="2292"/>
      <c r="S506" s="2292"/>
      <c r="T506" s="2292"/>
      <c r="U506" s="2292"/>
      <c r="V506" s="2292"/>
      <c r="W506" s="2292"/>
    </row>
    <row r="507" spans="1:23" ht="13.8" thickBot="1">
      <c r="A507" s="2292"/>
      <c r="B507" s="2322"/>
      <c r="C507" s="2292"/>
      <c r="D507" s="2292"/>
      <c r="E507" s="2355"/>
      <c r="F507" s="2292"/>
      <c r="G507" s="2292"/>
      <c r="H507" s="2292"/>
      <c r="I507" s="2292"/>
      <c r="J507" s="2292"/>
      <c r="K507" s="2292"/>
      <c r="L507" s="2292"/>
      <c r="M507" s="2292"/>
      <c r="N507" s="2292"/>
      <c r="O507" s="2292"/>
      <c r="P507" s="2292"/>
      <c r="Q507" s="2292"/>
      <c r="R507" s="2292"/>
      <c r="S507" s="2292"/>
      <c r="T507" s="2292"/>
      <c r="U507" s="2292"/>
      <c r="V507" s="2292"/>
      <c r="W507" s="2292"/>
    </row>
    <row r="508" spans="1:23" ht="13.8" thickBot="1">
      <c r="A508" s="2292"/>
      <c r="B508" s="2322"/>
      <c r="C508" s="2292"/>
      <c r="D508" s="2292"/>
      <c r="E508" s="2355"/>
      <c r="F508" s="2292"/>
      <c r="G508" s="2292"/>
      <c r="H508" s="2292"/>
      <c r="I508" s="2292"/>
      <c r="J508" s="2292"/>
      <c r="K508" s="2292"/>
      <c r="L508" s="2292"/>
      <c r="M508" s="2292"/>
      <c r="N508" s="2292"/>
      <c r="O508" s="2292"/>
      <c r="P508" s="2292"/>
      <c r="Q508" s="2292"/>
      <c r="R508" s="2292"/>
      <c r="S508" s="2292"/>
      <c r="T508" s="2292"/>
      <c r="U508" s="2292"/>
      <c r="V508" s="2292"/>
      <c r="W508" s="2292"/>
    </row>
    <row r="509" spans="1:23" ht="13.8" thickBot="1">
      <c r="A509" s="2292"/>
      <c r="B509" s="2322"/>
      <c r="C509" s="2292"/>
      <c r="D509" s="2292"/>
      <c r="E509" s="2355"/>
      <c r="F509" s="2292"/>
      <c r="G509" s="2292"/>
      <c r="H509" s="2292"/>
      <c r="I509" s="2292"/>
      <c r="J509" s="2292"/>
      <c r="K509" s="2292"/>
      <c r="L509" s="2292"/>
      <c r="M509" s="2292"/>
      <c r="N509" s="2292"/>
      <c r="O509" s="2292"/>
      <c r="P509" s="2292"/>
      <c r="Q509" s="2292"/>
      <c r="R509" s="2292"/>
      <c r="S509" s="2292"/>
      <c r="T509" s="2292"/>
      <c r="U509" s="2292"/>
      <c r="V509" s="2292"/>
      <c r="W509" s="2292"/>
    </row>
    <row r="510" spans="1:23" ht="13.8" thickBot="1">
      <c r="A510" s="2292"/>
      <c r="B510" s="2322"/>
      <c r="C510" s="2292"/>
      <c r="D510" s="2292"/>
      <c r="E510" s="2355"/>
      <c r="F510" s="2292"/>
      <c r="G510" s="2292"/>
      <c r="H510" s="2292"/>
      <c r="I510" s="2292"/>
      <c r="J510" s="2292"/>
      <c r="K510" s="2292"/>
      <c r="L510" s="2292"/>
      <c r="M510" s="2292"/>
      <c r="N510" s="2292"/>
      <c r="O510" s="2292"/>
      <c r="P510" s="2292"/>
      <c r="Q510" s="2292"/>
      <c r="R510" s="2292"/>
      <c r="S510" s="2292"/>
      <c r="T510" s="2292"/>
      <c r="U510" s="2292"/>
      <c r="V510" s="2292"/>
      <c r="W510" s="2292"/>
    </row>
    <row r="511" spans="1:23" ht="13.8" thickBot="1">
      <c r="A511" s="2292"/>
      <c r="B511" s="2322"/>
      <c r="C511" s="2292"/>
      <c r="D511" s="2292"/>
      <c r="E511" s="2355"/>
      <c r="F511" s="2292"/>
      <c r="G511" s="2292"/>
      <c r="H511" s="2292"/>
      <c r="I511" s="2292"/>
      <c r="J511" s="2292"/>
      <c r="K511" s="2292"/>
      <c r="L511" s="2292"/>
      <c r="M511" s="2292"/>
      <c r="N511" s="2292"/>
      <c r="O511" s="2292"/>
      <c r="P511" s="2292"/>
      <c r="Q511" s="2292"/>
      <c r="R511" s="2292"/>
      <c r="S511" s="2292"/>
      <c r="T511" s="2292"/>
      <c r="U511" s="2292"/>
      <c r="V511" s="2292"/>
      <c r="W511" s="2292"/>
    </row>
    <row r="512" spans="1:23" ht="13.8" thickBot="1">
      <c r="A512" s="2292"/>
      <c r="B512" s="2322"/>
      <c r="C512" s="2292"/>
      <c r="D512" s="2292"/>
      <c r="E512" s="2355"/>
      <c r="F512" s="2292"/>
      <c r="G512" s="2292"/>
      <c r="H512" s="2292"/>
      <c r="I512" s="2292"/>
      <c r="J512" s="2292"/>
      <c r="K512" s="2292"/>
      <c r="L512" s="2292"/>
      <c r="M512" s="2292"/>
      <c r="N512" s="2292"/>
      <c r="O512" s="2292"/>
      <c r="P512" s="2292"/>
      <c r="Q512" s="2292"/>
      <c r="R512" s="2292"/>
      <c r="S512" s="2292"/>
      <c r="T512" s="2292"/>
      <c r="U512" s="2292"/>
      <c r="V512" s="2292"/>
      <c r="W512" s="2292"/>
    </row>
    <row r="513" spans="1:23" ht="13.8" thickBot="1">
      <c r="A513" s="2292"/>
      <c r="B513" s="2322"/>
      <c r="C513" s="2292"/>
      <c r="D513" s="2292"/>
      <c r="E513" s="2355"/>
      <c r="F513" s="2292"/>
      <c r="G513" s="2292"/>
      <c r="H513" s="2292"/>
      <c r="I513" s="2292"/>
      <c r="J513" s="2292"/>
      <c r="K513" s="2292"/>
      <c r="L513" s="2292"/>
      <c r="M513" s="2292"/>
      <c r="N513" s="2292"/>
      <c r="O513" s="2292"/>
      <c r="P513" s="2292"/>
      <c r="Q513" s="2292"/>
      <c r="R513" s="2292"/>
      <c r="S513" s="2292"/>
      <c r="T513" s="2292"/>
      <c r="U513" s="2292"/>
      <c r="V513" s="2292"/>
      <c r="W513" s="2292"/>
    </row>
    <row r="514" spans="1:23" ht="13.8" thickBot="1">
      <c r="A514" s="2292"/>
      <c r="B514" s="2322"/>
      <c r="C514" s="2292"/>
      <c r="D514" s="2292"/>
      <c r="E514" s="2355"/>
      <c r="F514" s="2292"/>
      <c r="G514" s="2292"/>
      <c r="H514" s="2292"/>
      <c r="I514" s="2292"/>
      <c r="J514" s="2292"/>
      <c r="K514" s="2292"/>
      <c r="L514" s="2292"/>
      <c r="M514" s="2292"/>
      <c r="N514" s="2292"/>
      <c r="O514" s="2292"/>
      <c r="P514" s="2292"/>
      <c r="Q514" s="2292"/>
      <c r="R514" s="2292"/>
      <c r="S514" s="2292"/>
      <c r="T514" s="2292"/>
      <c r="U514" s="2292"/>
      <c r="V514" s="2292"/>
      <c r="W514" s="2292"/>
    </row>
    <row r="515" spans="1:23" ht="13.8" thickBot="1">
      <c r="A515" s="2292"/>
      <c r="B515" s="2322"/>
      <c r="C515" s="2292"/>
      <c r="D515" s="2292"/>
      <c r="E515" s="2355"/>
      <c r="F515" s="2292"/>
      <c r="G515" s="2292"/>
      <c r="H515" s="2292"/>
      <c r="I515" s="2292"/>
      <c r="J515" s="2292"/>
      <c r="K515" s="2292"/>
      <c r="L515" s="2292"/>
      <c r="M515" s="2292"/>
      <c r="N515" s="2292"/>
      <c r="O515" s="2292"/>
      <c r="P515" s="2292"/>
      <c r="Q515" s="2292"/>
      <c r="R515" s="2292"/>
      <c r="S515" s="2292"/>
      <c r="T515" s="2292"/>
      <c r="U515" s="2292"/>
      <c r="V515" s="2292"/>
      <c r="W515" s="2292"/>
    </row>
    <row r="516" spans="1:23" ht="13.8" thickBot="1">
      <c r="A516" s="2292"/>
      <c r="B516" s="2322"/>
      <c r="C516" s="2292"/>
      <c r="D516" s="2292"/>
      <c r="E516" s="2355"/>
      <c r="F516" s="2292"/>
      <c r="G516" s="2292"/>
      <c r="H516" s="2292"/>
      <c r="I516" s="2292"/>
      <c r="J516" s="2292"/>
      <c r="K516" s="2292"/>
      <c r="L516" s="2292"/>
      <c r="M516" s="2292"/>
      <c r="N516" s="2292"/>
      <c r="O516" s="2292"/>
      <c r="P516" s="2292"/>
      <c r="Q516" s="2292"/>
      <c r="R516" s="2292"/>
      <c r="S516" s="2292"/>
      <c r="T516" s="2292"/>
      <c r="U516" s="2292"/>
      <c r="V516" s="2292"/>
      <c r="W516" s="2292"/>
    </row>
    <row r="517" spans="1:23" ht="13.8" thickBot="1">
      <c r="A517" s="2292"/>
      <c r="B517" s="2322"/>
      <c r="C517" s="2292"/>
      <c r="D517" s="2292"/>
      <c r="E517" s="2355"/>
      <c r="F517" s="2292"/>
      <c r="G517" s="2292"/>
      <c r="H517" s="2292"/>
      <c r="I517" s="2292"/>
      <c r="J517" s="2292"/>
      <c r="K517" s="2292"/>
      <c r="L517" s="2292"/>
      <c r="M517" s="2292"/>
      <c r="N517" s="2292"/>
      <c r="O517" s="2292"/>
      <c r="P517" s="2292"/>
      <c r="Q517" s="2292"/>
      <c r="R517" s="2292"/>
      <c r="S517" s="2292"/>
      <c r="T517" s="2292"/>
      <c r="U517" s="2292"/>
      <c r="V517" s="2292"/>
      <c r="W517" s="2292"/>
    </row>
    <row r="518" spans="1:23" ht="13.8" thickBot="1">
      <c r="A518" s="2292"/>
      <c r="B518" s="2322"/>
      <c r="C518" s="2292"/>
      <c r="D518" s="2292"/>
      <c r="E518" s="2355"/>
      <c r="F518" s="2292"/>
      <c r="G518" s="2292"/>
      <c r="H518" s="2292"/>
      <c r="I518" s="2292"/>
      <c r="J518" s="2292"/>
      <c r="K518" s="2292"/>
      <c r="L518" s="2292"/>
      <c r="M518" s="2292"/>
      <c r="N518" s="2292"/>
      <c r="O518" s="2292"/>
      <c r="P518" s="2292"/>
      <c r="Q518" s="2292"/>
      <c r="R518" s="2292"/>
      <c r="S518" s="2292"/>
      <c r="T518" s="2292"/>
      <c r="U518" s="2292"/>
      <c r="V518" s="2292"/>
      <c r="W518" s="2292"/>
    </row>
    <row r="519" spans="1:23" ht="13.8" thickBot="1">
      <c r="A519" s="2292"/>
      <c r="B519" s="2322"/>
      <c r="C519" s="2292"/>
      <c r="D519" s="2292"/>
      <c r="E519" s="2355"/>
      <c r="F519" s="2292"/>
      <c r="G519" s="2292"/>
      <c r="H519" s="2292"/>
      <c r="I519" s="2292"/>
      <c r="J519" s="2292"/>
      <c r="K519" s="2292"/>
      <c r="L519" s="2292"/>
      <c r="M519" s="2292"/>
      <c r="N519" s="2292"/>
      <c r="O519" s="2292"/>
      <c r="P519" s="2292"/>
      <c r="Q519" s="2292"/>
      <c r="R519" s="2292"/>
      <c r="S519" s="2292"/>
      <c r="T519" s="2292"/>
      <c r="U519" s="2292"/>
      <c r="V519" s="2292"/>
      <c r="W519" s="2292"/>
    </row>
    <row r="520" spans="1:23" ht="13.8" thickBot="1">
      <c r="A520" s="2292"/>
      <c r="B520" s="2322"/>
      <c r="C520" s="2292"/>
      <c r="D520" s="2292"/>
      <c r="E520" s="2355"/>
      <c r="F520" s="2292"/>
      <c r="G520" s="2292"/>
      <c r="H520" s="2292"/>
      <c r="I520" s="2292"/>
      <c r="J520" s="2292"/>
      <c r="K520" s="2292"/>
      <c r="L520" s="2292"/>
      <c r="M520" s="2292"/>
      <c r="N520" s="2292"/>
      <c r="O520" s="2292"/>
      <c r="P520" s="2292"/>
      <c r="Q520" s="2292"/>
      <c r="R520" s="2292"/>
      <c r="S520" s="2292"/>
      <c r="T520" s="2292"/>
      <c r="U520" s="2292"/>
      <c r="V520" s="2292"/>
      <c r="W520" s="2292"/>
    </row>
    <row r="521" spans="1:23" ht="13.8" thickBot="1">
      <c r="A521" s="2292"/>
      <c r="B521" s="2322"/>
      <c r="C521" s="2292"/>
      <c r="D521" s="2292"/>
      <c r="E521" s="2355"/>
      <c r="F521" s="2292"/>
      <c r="G521" s="2292"/>
      <c r="H521" s="2292"/>
      <c r="I521" s="2292"/>
      <c r="J521" s="2292"/>
      <c r="K521" s="2292"/>
      <c r="L521" s="2292"/>
      <c r="M521" s="2292"/>
      <c r="N521" s="2292"/>
      <c r="O521" s="2292"/>
      <c r="P521" s="2292"/>
      <c r="Q521" s="2292"/>
      <c r="R521" s="2292"/>
      <c r="S521" s="2292"/>
      <c r="T521" s="2292"/>
      <c r="U521" s="2292"/>
      <c r="V521" s="2292"/>
      <c r="W521" s="2292"/>
    </row>
    <row r="522" spans="1:23" ht="13.8" thickBot="1">
      <c r="A522" s="2292"/>
      <c r="B522" s="2322"/>
      <c r="C522" s="2292"/>
      <c r="D522" s="2292"/>
      <c r="E522" s="2355"/>
      <c r="F522" s="2292"/>
      <c r="G522" s="2292"/>
      <c r="H522" s="2292"/>
      <c r="I522" s="2292"/>
      <c r="J522" s="2292"/>
      <c r="K522" s="2292"/>
      <c r="L522" s="2292"/>
      <c r="M522" s="2292"/>
      <c r="N522" s="2292"/>
      <c r="O522" s="2292"/>
      <c r="P522" s="2292"/>
      <c r="Q522" s="2292"/>
      <c r="R522" s="2292"/>
      <c r="S522" s="2292"/>
      <c r="T522" s="2292"/>
      <c r="U522" s="2292"/>
      <c r="V522" s="2292"/>
      <c r="W522" s="2292"/>
    </row>
    <row r="523" spans="1:23" ht="13.8" thickBot="1">
      <c r="A523" s="2292"/>
      <c r="B523" s="2322"/>
      <c r="C523" s="2292"/>
      <c r="D523" s="2292"/>
      <c r="E523" s="2355"/>
      <c r="F523" s="2292"/>
      <c r="G523" s="2292"/>
      <c r="H523" s="2292"/>
      <c r="I523" s="2292"/>
      <c r="J523" s="2292"/>
      <c r="K523" s="2292"/>
      <c r="L523" s="2292"/>
      <c r="M523" s="2292"/>
      <c r="N523" s="2292"/>
      <c r="O523" s="2292"/>
      <c r="P523" s="2292"/>
      <c r="Q523" s="2292"/>
      <c r="R523" s="2292"/>
      <c r="S523" s="2292"/>
      <c r="T523" s="2292"/>
      <c r="U523" s="2292"/>
      <c r="V523" s="2292"/>
      <c r="W523" s="2292"/>
    </row>
    <row r="524" spans="1:23" ht="13.8" thickBot="1">
      <c r="A524" s="2292"/>
      <c r="B524" s="2322"/>
      <c r="C524" s="2292"/>
      <c r="D524" s="2292"/>
      <c r="E524" s="2355"/>
      <c r="F524" s="2292"/>
      <c r="G524" s="2292"/>
      <c r="H524" s="2292"/>
      <c r="I524" s="2292"/>
      <c r="J524" s="2292"/>
      <c r="K524" s="2292"/>
      <c r="L524" s="2292"/>
      <c r="M524" s="2292"/>
      <c r="N524" s="2292"/>
      <c r="O524" s="2292"/>
      <c r="P524" s="2292"/>
      <c r="Q524" s="2292"/>
      <c r="R524" s="2292"/>
      <c r="S524" s="2292"/>
      <c r="T524" s="2292"/>
      <c r="U524" s="2292"/>
      <c r="V524" s="2292"/>
      <c r="W524" s="2292"/>
    </row>
    <row r="525" spans="1:23" ht="13.8" thickBot="1">
      <c r="A525" s="2292"/>
      <c r="B525" s="2322"/>
      <c r="C525" s="2292"/>
      <c r="D525" s="2292"/>
      <c r="E525" s="2355"/>
      <c r="F525" s="2292"/>
      <c r="G525" s="2292"/>
      <c r="H525" s="2292"/>
      <c r="I525" s="2292"/>
      <c r="J525" s="2292"/>
      <c r="K525" s="2292"/>
      <c r="L525" s="2292"/>
      <c r="M525" s="2292"/>
      <c r="N525" s="2292"/>
      <c r="O525" s="2292"/>
      <c r="P525" s="2292"/>
      <c r="Q525" s="2292"/>
      <c r="R525" s="2292"/>
      <c r="S525" s="2292"/>
      <c r="T525" s="2292"/>
      <c r="U525" s="2292"/>
      <c r="V525" s="2292"/>
      <c r="W525" s="2292"/>
    </row>
    <row r="526" spans="1:23" ht="13.8" thickBot="1">
      <c r="A526" s="2292"/>
      <c r="B526" s="2322"/>
      <c r="C526" s="2292"/>
      <c r="D526" s="2292"/>
      <c r="E526" s="2355"/>
      <c r="F526" s="2292"/>
      <c r="G526" s="2292"/>
      <c r="H526" s="2292"/>
      <c r="I526" s="2292"/>
      <c r="J526" s="2292"/>
      <c r="K526" s="2292"/>
      <c r="L526" s="2292"/>
      <c r="M526" s="2292"/>
      <c r="N526" s="2292"/>
      <c r="O526" s="2292"/>
      <c r="P526" s="2292"/>
      <c r="Q526" s="2292"/>
      <c r="R526" s="2292"/>
      <c r="S526" s="2292"/>
      <c r="T526" s="2292"/>
      <c r="U526" s="2292"/>
      <c r="V526" s="2292"/>
      <c r="W526" s="2292"/>
    </row>
    <row r="527" spans="1:23" ht="13.8" thickBot="1">
      <c r="A527" s="2292"/>
      <c r="B527" s="2322"/>
      <c r="C527" s="2292"/>
      <c r="D527" s="2292"/>
      <c r="E527" s="2355"/>
      <c r="F527" s="2292"/>
      <c r="G527" s="2292"/>
      <c r="H527" s="2292"/>
      <c r="I527" s="2292"/>
      <c r="J527" s="2292"/>
      <c r="K527" s="2292"/>
      <c r="L527" s="2292"/>
      <c r="M527" s="2292"/>
      <c r="N527" s="2292"/>
      <c r="O527" s="2292"/>
      <c r="P527" s="2292"/>
      <c r="Q527" s="2292"/>
      <c r="R527" s="2292"/>
      <c r="S527" s="2292"/>
      <c r="T527" s="2292"/>
      <c r="U527" s="2292"/>
      <c r="V527" s="2292"/>
      <c r="W527" s="2292"/>
    </row>
    <row r="528" spans="1:23" ht="13.8" thickBot="1">
      <c r="A528" s="2292"/>
      <c r="B528" s="2322"/>
      <c r="C528" s="2292"/>
      <c r="D528" s="2292"/>
      <c r="E528" s="2355"/>
      <c r="F528" s="2292"/>
      <c r="G528" s="2292"/>
      <c r="H528" s="2292"/>
      <c r="I528" s="2292"/>
      <c r="J528" s="2292"/>
      <c r="K528" s="2292"/>
      <c r="L528" s="2292"/>
      <c r="M528" s="2292"/>
      <c r="N528" s="2292"/>
      <c r="O528" s="2292"/>
      <c r="P528" s="2292"/>
      <c r="Q528" s="2292"/>
      <c r="R528" s="2292"/>
      <c r="S528" s="2292"/>
      <c r="T528" s="2292"/>
      <c r="U528" s="2292"/>
      <c r="V528" s="2292"/>
      <c r="W528" s="2292"/>
    </row>
    <row r="529" spans="1:23" ht="13.8" thickBot="1">
      <c r="A529" s="2292"/>
      <c r="B529" s="2322"/>
      <c r="C529" s="2292"/>
      <c r="D529" s="2292"/>
      <c r="E529" s="2355"/>
      <c r="F529" s="2292"/>
      <c r="G529" s="2292"/>
      <c r="H529" s="2292"/>
      <c r="I529" s="2292"/>
      <c r="J529" s="2292"/>
      <c r="K529" s="2292"/>
      <c r="L529" s="2292"/>
      <c r="M529" s="2292"/>
      <c r="N529" s="2292"/>
      <c r="O529" s="2292"/>
      <c r="P529" s="2292"/>
      <c r="Q529" s="2292"/>
      <c r="R529" s="2292"/>
      <c r="S529" s="2292"/>
      <c r="T529" s="2292"/>
      <c r="U529" s="2292"/>
      <c r="V529" s="2292"/>
      <c r="W529" s="2292"/>
    </row>
    <row r="530" spans="1:23" ht="13.8" thickBot="1">
      <c r="A530" s="2292"/>
      <c r="B530" s="2322"/>
      <c r="C530" s="2292"/>
      <c r="D530" s="2292"/>
      <c r="E530" s="2355"/>
      <c r="F530" s="2292"/>
      <c r="G530" s="2292"/>
      <c r="H530" s="2292"/>
      <c r="I530" s="2292"/>
      <c r="J530" s="2292"/>
      <c r="K530" s="2292"/>
      <c r="L530" s="2292"/>
      <c r="M530" s="2292"/>
      <c r="N530" s="2292"/>
      <c r="O530" s="2292"/>
      <c r="P530" s="2292"/>
      <c r="Q530" s="2292"/>
      <c r="R530" s="2292"/>
      <c r="S530" s="2292"/>
      <c r="T530" s="2292"/>
      <c r="U530" s="2292"/>
      <c r="V530" s="2292"/>
      <c r="W530" s="2292"/>
    </row>
    <row r="531" spans="1:23" ht="13.8" thickBot="1">
      <c r="A531" s="2292"/>
      <c r="B531" s="2322"/>
      <c r="C531" s="2292"/>
      <c r="D531" s="2292"/>
      <c r="E531" s="2355"/>
      <c r="F531" s="2292"/>
      <c r="G531" s="2292"/>
      <c r="H531" s="2292"/>
      <c r="I531" s="2292"/>
      <c r="J531" s="2292"/>
      <c r="K531" s="2292"/>
      <c r="L531" s="2292"/>
      <c r="M531" s="2292"/>
      <c r="N531" s="2292"/>
      <c r="O531" s="2292"/>
      <c r="P531" s="2292"/>
      <c r="Q531" s="2292"/>
      <c r="R531" s="2292"/>
      <c r="S531" s="2292"/>
      <c r="T531" s="2292"/>
      <c r="U531" s="2292"/>
      <c r="V531" s="2292"/>
      <c r="W531" s="2292"/>
    </row>
    <row r="532" spans="1:23" ht="13.8" thickBot="1">
      <c r="A532" s="2292"/>
      <c r="B532" s="2322"/>
      <c r="C532" s="2292"/>
      <c r="D532" s="2292"/>
      <c r="E532" s="2355"/>
      <c r="F532" s="2292"/>
      <c r="G532" s="2292"/>
      <c r="H532" s="2292"/>
      <c r="I532" s="2292"/>
      <c r="J532" s="2292"/>
      <c r="K532" s="2292"/>
      <c r="L532" s="2292"/>
      <c r="M532" s="2292"/>
      <c r="N532" s="2292"/>
      <c r="O532" s="2292"/>
      <c r="P532" s="2292"/>
      <c r="Q532" s="2292"/>
      <c r="R532" s="2292"/>
      <c r="S532" s="2292"/>
      <c r="T532" s="2292"/>
      <c r="U532" s="2292"/>
      <c r="V532" s="2292"/>
      <c r="W532" s="2292"/>
    </row>
    <row r="533" spans="1:23" ht="13.8" thickBot="1">
      <c r="A533" s="2292"/>
      <c r="B533" s="2322"/>
      <c r="C533" s="2292"/>
      <c r="D533" s="2292"/>
      <c r="E533" s="2355"/>
      <c r="F533" s="2292"/>
      <c r="G533" s="2292"/>
      <c r="H533" s="2292"/>
      <c r="I533" s="2292"/>
      <c r="J533" s="2292"/>
      <c r="K533" s="2292"/>
      <c r="L533" s="2292"/>
      <c r="M533" s="2292"/>
      <c r="N533" s="2292"/>
      <c r="O533" s="2292"/>
      <c r="P533" s="2292"/>
      <c r="Q533" s="2292"/>
      <c r="R533" s="2292"/>
      <c r="S533" s="2292"/>
      <c r="T533" s="2292"/>
      <c r="U533" s="2292"/>
      <c r="V533" s="2292"/>
      <c r="W533" s="2292"/>
    </row>
    <row r="534" spans="1:23" ht="13.8" thickBot="1">
      <c r="A534" s="2292"/>
      <c r="B534" s="2322"/>
      <c r="C534" s="2292"/>
      <c r="D534" s="2292"/>
      <c r="E534" s="2355"/>
      <c r="F534" s="2292"/>
      <c r="G534" s="2292"/>
      <c r="H534" s="2292"/>
      <c r="I534" s="2292"/>
      <c r="J534" s="2292"/>
      <c r="K534" s="2292"/>
      <c r="L534" s="2292"/>
      <c r="M534" s="2292"/>
      <c r="N534" s="2292"/>
      <c r="O534" s="2292"/>
      <c r="P534" s="2292"/>
      <c r="Q534" s="2292"/>
      <c r="R534" s="2292"/>
      <c r="S534" s="2292"/>
      <c r="T534" s="2292"/>
      <c r="U534" s="2292"/>
      <c r="V534" s="2292"/>
      <c r="W534" s="2292"/>
    </row>
    <row r="535" spans="1:23" ht="13.8" thickBot="1">
      <c r="A535" s="2292"/>
      <c r="B535" s="2322"/>
      <c r="C535" s="2292"/>
      <c r="D535" s="2292"/>
      <c r="E535" s="2355"/>
      <c r="F535" s="2292"/>
      <c r="G535" s="2292"/>
      <c r="H535" s="2292"/>
      <c r="I535" s="2292"/>
      <c r="J535" s="2292"/>
      <c r="K535" s="2292"/>
      <c r="L535" s="2292"/>
      <c r="M535" s="2292"/>
      <c r="N535" s="2292"/>
      <c r="O535" s="2292"/>
      <c r="P535" s="2292"/>
      <c r="Q535" s="2292"/>
      <c r="R535" s="2292"/>
      <c r="S535" s="2292"/>
      <c r="T535" s="2292"/>
      <c r="U535" s="2292"/>
      <c r="V535" s="2292"/>
      <c r="W535" s="2292"/>
    </row>
    <row r="536" spans="1:23" ht="13.8" thickBot="1">
      <c r="A536" s="2292"/>
      <c r="B536" s="2322"/>
      <c r="C536" s="2292"/>
      <c r="D536" s="2292"/>
      <c r="E536" s="2355"/>
      <c r="F536" s="2292"/>
      <c r="G536" s="2292"/>
      <c r="H536" s="2292"/>
      <c r="I536" s="2292"/>
      <c r="J536" s="2292"/>
      <c r="K536" s="2292"/>
      <c r="L536" s="2292"/>
      <c r="M536" s="2292"/>
      <c r="N536" s="2292"/>
      <c r="O536" s="2292"/>
      <c r="P536" s="2292"/>
      <c r="Q536" s="2292"/>
      <c r="R536" s="2292"/>
      <c r="S536" s="2292"/>
      <c r="T536" s="2292"/>
      <c r="U536" s="2292"/>
      <c r="V536" s="2292"/>
      <c r="W536" s="2292"/>
    </row>
    <row r="537" spans="1:23" ht="13.8" thickBot="1">
      <c r="A537" s="2292"/>
      <c r="B537" s="2322"/>
      <c r="C537" s="2292"/>
      <c r="D537" s="2292"/>
      <c r="E537" s="2355"/>
      <c r="F537" s="2292"/>
      <c r="G537" s="2292"/>
      <c r="H537" s="2292"/>
      <c r="I537" s="2292"/>
      <c r="J537" s="2292"/>
      <c r="K537" s="2292"/>
      <c r="L537" s="2292"/>
      <c r="M537" s="2292"/>
      <c r="N537" s="2292"/>
      <c r="O537" s="2292"/>
      <c r="P537" s="2292"/>
      <c r="Q537" s="2292"/>
      <c r="R537" s="2292"/>
      <c r="S537" s="2292"/>
      <c r="T537" s="2292"/>
      <c r="U537" s="2292"/>
      <c r="V537" s="2292"/>
      <c r="W537" s="2292"/>
    </row>
    <row r="538" spans="1:23" ht="13.8" thickBot="1">
      <c r="A538" s="2292"/>
      <c r="B538" s="2322"/>
      <c r="C538" s="2292"/>
      <c r="D538" s="2292"/>
      <c r="E538" s="2355"/>
      <c r="F538" s="2292"/>
      <c r="G538" s="2292"/>
      <c r="H538" s="2292"/>
      <c r="I538" s="2292"/>
      <c r="J538" s="2292"/>
      <c r="K538" s="2292"/>
      <c r="L538" s="2292"/>
      <c r="M538" s="2292"/>
      <c r="N538" s="2292"/>
      <c r="O538" s="2292"/>
      <c r="P538" s="2292"/>
      <c r="Q538" s="2292"/>
      <c r="R538" s="2292"/>
      <c r="S538" s="2292"/>
      <c r="T538" s="2292"/>
      <c r="U538" s="2292"/>
      <c r="V538" s="2292"/>
      <c r="W538" s="2292"/>
    </row>
    <row r="539" spans="1:23" ht="13.8" thickBot="1">
      <c r="A539" s="2292"/>
      <c r="B539" s="2322"/>
      <c r="C539" s="2292"/>
      <c r="D539" s="2292"/>
      <c r="E539" s="2355"/>
      <c r="F539" s="2292"/>
      <c r="G539" s="2292"/>
      <c r="H539" s="2292"/>
      <c r="I539" s="2292"/>
      <c r="J539" s="2292"/>
      <c r="K539" s="2292"/>
      <c r="L539" s="2292"/>
      <c r="M539" s="2292"/>
      <c r="N539" s="2292"/>
      <c r="O539" s="2292"/>
      <c r="P539" s="2292"/>
      <c r="Q539" s="2292"/>
      <c r="R539" s="2292"/>
      <c r="S539" s="2292"/>
      <c r="T539" s="2292"/>
      <c r="U539" s="2292"/>
      <c r="V539" s="2292"/>
      <c r="W539" s="2292"/>
    </row>
    <row r="540" spans="1:23" ht="13.8" thickBot="1">
      <c r="A540" s="2292"/>
      <c r="B540" s="2322"/>
      <c r="C540" s="2292"/>
      <c r="D540" s="2292"/>
      <c r="E540" s="2355"/>
      <c r="F540" s="2292"/>
      <c r="G540" s="2292"/>
      <c r="H540" s="2292"/>
      <c r="I540" s="2292"/>
      <c r="J540" s="2292"/>
      <c r="K540" s="2292"/>
      <c r="L540" s="2292"/>
      <c r="M540" s="2292"/>
      <c r="N540" s="2292"/>
      <c r="O540" s="2292"/>
      <c r="P540" s="2292"/>
      <c r="Q540" s="2292"/>
      <c r="R540" s="2292"/>
      <c r="S540" s="2292"/>
      <c r="T540" s="2292"/>
      <c r="U540" s="2292"/>
      <c r="V540" s="2292"/>
      <c r="W540" s="2292"/>
    </row>
    <row r="541" spans="1:23" ht="13.8" thickBot="1">
      <c r="A541" s="2292"/>
      <c r="B541" s="2322"/>
      <c r="C541" s="2292"/>
      <c r="D541" s="2292"/>
      <c r="E541" s="2355"/>
      <c r="F541" s="2292"/>
      <c r="G541" s="2292"/>
      <c r="H541" s="2292"/>
      <c r="I541" s="2292"/>
      <c r="J541" s="2292"/>
      <c r="K541" s="2292"/>
      <c r="L541" s="2292"/>
      <c r="M541" s="2292"/>
      <c r="N541" s="2292"/>
      <c r="O541" s="2292"/>
      <c r="P541" s="2292"/>
      <c r="Q541" s="2292"/>
      <c r="R541" s="2292"/>
      <c r="S541" s="2292"/>
      <c r="T541" s="2292"/>
      <c r="U541" s="2292"/>
      <c r="V541" s="2292"/>
      <c r="W541" s="2292"/>
    </row>
    <row r="542" spans="1:23" ht="13.8" thickBot="1">
      <c r="A542" s="2292"/>
      <c r="B542" s="2322"/>
      <c r="C542" s="2292"/>
      <c r="D542" s="2292"/>
      <c r="E542" s="2355"/>
      <c r="F542" s="2292"/>
      <c r="G542" s="2292"/>
      <c r="H542" s="2292"/>
      <c r="I542" s="2292"/>
      <c r="J542" s="2292"/>
      <c r="K542" s="2292"/>
      <c r="L542" s="2292"/>
      <c r="M542" s="2292"/>
      <c r="N542" s="2292"/>
      <c r="O542" s="2292"/>
      <c r="P542" s="2292"/>
      <c r="Q542" s="2292"/>
      <c r="R542" s="2292"/>
      <c r="S542" s="2292"/>
      <c r="T542" s="2292"/>
      <c r="U542" s="2292"/>
      <c r="V542" s="2292"/>
      <c r="W542" s="2292"/>
    </row>
    <row r="543" spans="1:23" ht="13.8" thickBot="1">
      <c r="A543" s="2292"/>
      <c r="B543" s="2322"/>
      <c r="C543" s="2292"/>
      <c r="D543" s="2292"/>
      <c r="E543" s="2355"/>
      <c r="F543" s="2292"/>
      <c r="G543" s="2292"/>
      <c r="H543" s="2292"/>
      <c r="I543" s="2292"/>
      <c r="J543" s="2292"/>
      <c r="K543" s="2292"/>
      <c r="L543" s="2292"/>
      <c r="M543" s="2292"/>
      <c r="N543" s="2292"/>
      <c r="O543" s="2292"/>
      <c r="P543" s="2292"/>
      <c r="Q543" s="2292"/>
      <c r="R543" s="2292"/>
      <c r="S543" s="2292"/>
      <c r="T543" s="2292"/>
      <c r="U543" s="2292"/>
      <c r="V543" s="2292"/>
      <c r="W543" s="2292"/>
    </row>
    <row r="544" spans="1:23" ht="13.8" thickBot="1">
      <c r="A544" s="2292"/>
      <c r="B544" s="2322"/>
      <c r="C544" s="2292"/>
      <c r="D544" s="2292"/>
      <c r="E544" s="2355"/>
      <c r="F544" s="2292"/>
      <c r="G544" s="2292"/>
      <c r="H544" s="2292"/>
      <c r="I544" s="2292"/>
      <c r="J544" s="2292"/>
      <c r="K544" s="2292"/>
      <c r="L544" s="2292"/>
      <c r="M544" s="2292"/>
      <c r="N544" s="2292"/>
      <c r="O544" s="2292"/>
      <c r="P544" s="2292"/>
      <c r="Q544" s="2292"/>
      <c r="R544" s="2292"/>
      <c r="S544" s="2292"/>
      <c r="T544" s="2292"/>
      <c r="U544" s="2292"/>
      <c r="V544" s="2292"/>
      <c r="W544" s="2292"/>
    </row>
    <row r="545" spans="1:23" ht="13.8" thickBot="1">
      <c r="A545" s="2292"/>
      <c r="B545" s="2322"/>
      <c r="C545" s="2292"/>
      <c r="D545" s="2292"/>
      <c r="E545" s="2355"/>
      <c r="F545" s="2292"/>
      <c r="G545" s="2292"/>
      <c r="H545" s="2292"/>
      <c r="I545" s="2292"/>
      <c r="J545" s="2292"/>
      <c r="K545" s="2292"/>
      <c r="L545" s="2292"/>
      <c r="M545" s="2292"/>
      <c r="N545" s="2292"/>
      <c r="O545" s="2292"/>
      <c r="P545" s="2292"/>
      <c r="Q545" s="2292"/>
      <c r="R545" s="2292"/>
      <c r="S545" s="2292"/>
      <c r="T545" s="2292"/>
      <c r="U545" s="2292"/>
      <c r="V545" s="2292"/>
      <c r="W545" s="2292"/>
    </row>
    <row r="546" spans="1:23" ht="13.8" thickBot="1">
      <c r="A546" s="2292"/>
      <c r="B546" s="2322"/>
      <c r="C546" s="2292"/>
      <c r="D546" s="2292"/>
      <c r="E546" s="2355"/>
      <c r="F546" s="2292"/>
      <c r="G546" s="2292"/>
      <c r="H546" s="2292"/>
      <c r="I546" s="2292"/>
      <c r="J546" s="2292"/>
      <c r="K546" s="2292"/>
      <c r="L546" s="2292"/>
      <c r="M546" s="2292"/>
      <c r="N546" s="2292"/>
      <c r="O546" s="2292"/>
      <c r="P546" s="2292"/>
      <c r="Q546" s="2292"/>
      <c r="R546" s="2292"/>
      <c r="S546" s="2292"/>
      <c r="T546" s="2292"/>
      <c r="U546" s="2292"/>
      <c r="V546" s="2292"/>
      <c r="W546" s="2292"/>
    </row>
    <row r="547" spans="1:23" ht="13.8" thickBot="1">
      <c r="A547" s="2292"/>
      <c r="B547" s="2322"/>
      <c r="C547" s="2292"/>
      <c r="D547" s="2292"/>
      <c r="E547" s="2355"/>
      <c r="F547" s="2292"/>
      <c r="G547" s="2292"/>
      <c r="H547" s="2292"/>
      <c r="I547" s="2292"/>
      <c r="J547" s="2292"/>
      <c r="K547" s="2292"/>
      <c r="L547" s="2292"/>
      <c r="M547" s="2292"/>
      <c r="N547" s="2292"/>
      <c r="O547" s="2292"/>
      <c r="P547" s="2292"/>
      <c r="Q547" s="2292"/>
      <c r="R547" s="2292"/>
      <c r="S547" s="2292"/>
      <c r="T547" s="2292"/>
      <c r="U547" s="2292"/>
      <c r="V547" s="2292"/>
      <c r="W547" s="2292"/>
    </row>
    <row r="548" spans="1:23" ht="13.8" thickBot="1">
      <c r="A548" s="2292"/>
      <c r="B548" s="2322"/>
      <c r="C548" s="2292"/>
      <c r="D548" s="2292"/>
      <c r="E548" s="2355"/>
      <c r="F548" s="2292"/>
      <c r="G548" s="2292"/>
      <c r="H548" s="2292"/>
      <c r="I548" s="2292"/>
      <c r="J548" s="2292"/>
      <c r="K548" s="2292"/>
      <c r="L548" s="2292"/>
      <c r="M548" s="2292"/>
      <c r="N548" s="2292"/>
      <c r="O548" s="2292"/>
      <c r="P548" s="2292"/>
      <c r="Q548" s="2292"/>
      <c r="R548" s="2292"/>
      <c r="S548" s="2292"/>
      <c r="T548" s="2292"/>
      <c r="U548" s="2292"/>
      <c r="V548" s="2292"/>
      <c r="W548" s="2292"/>
    </row>
    <row r="549" spans="1:23" ht="13.8" thickBot="1">
      <c r="A549" s="2292"/>
      <c r="B549" s="2322"/>
      <c r="C549" s="2292"/>
      <c r="D549" s="2292"/>
      <c r="E549" s="2355"/>
      <c r="F549" s="2292"/>
      <c r="G549" s="2292"/>
      <c r="H549" s="2292"/>
      <c r="I549" s="2292"/>
      <c r="J549" s="2292"/>
      <c r="K549" s="2292"/>
      <c r="L549" s="2292"/>
      <c r="M549" s="2292"/>
      <c r="N549" s="2292"/>
      <c r="O549" s="2292"/>
      <c r="P549" s="2292"/>
      <c r="Q549" s="2292"/>
      <c r="R549" s="2292"/>
      <c r="S549" s="2292"/>
      <c r="T549" s="2292"/>
      <c r="U549" s="2292"/>
      <c r="V549" s="2292"/>
      <c r="W549" s="2292"/>
    </row>
    <row r="550" spans="1:23" ht="13.8" thickBot="1">
      <c r="A550" s="2292"/>
      <c r="B550" s="2322"/>
      <c r="C550" s="2292"/>
      <c r="D550" s="2292"/>
      <c r="E550" s="2355"/>
      <c r="F550" s="2292"/>
      <c r="G550" s="2292"/>
      <c r="H550" s="2292"/>
      <c r="I550" s="2292"/>
      <c r="J550" s="2292"/>
      <c r="K550" s="2292"/>
      <c r="L550" s="2292"/>
      <c r="M550" s="2292"/>
      <c r="N550" s="2292"/>
      <c r="O550" s="2292"/>
      <c r="P550" s="2292"/>
      <c r="Q550" s="2292"/>
      <c r="R550" s="2292"/>
      <c r="S550" s="2292"/>
      <c r="T550" s="2292"/>
      <c r="U550" s="2292"/>
      <c r="V550" s="2292"/>
      <c r="W550" s="2292"/>
    </row>
    <row r="551" spans="1:23" ht="13.8" thickBot="1">
      <c r="A551" s="2292"/>
      <c r="B551" s="2322"/>
      <c r="C551" s="2292"/>
      <c r="D551" s="2292"/>
      <c r="E551" s="2355"/>
      <c r="F551" s="2292"/>
      <c r="G551" s="2292"/>
      <c r="H551" s="2292"/>
      <c r="I551" s="2292"/>
      <c r="J551" s="2292"/>
      <c r="K551" s="2292"/>
      <c r="L551" s="2292"/>
      <c r="M551" s="2292"/>
      <c r="N551" s="2292"/>
      <c r="O551" s="2292"/>
      <c r="P551" s="2292"/>
      <c r="Q551" s="2292"/>
      <c r="R551" s="2292"/>
      <c r="S551" s="2292"/>
      <c r="T551" s="2292"/>
      <c r="U551" s="2292"/>
      <c r="V551" s="2292"/>
      <c r="W551" s="2292"/>
    </row>
    <row r="552" spans="1:23" ht="13.8" thickBot="1">
      <c r="A552" s="2292"/>
      <c r="B552" s="2322"/>
      <c r="C552" s="2292"/>
      <c r="D552" s="2292"/>
      <c r="E552" s="2355"/>
      <c r="F552" s="2292"/>
      <c r="G552" s="2292"/>
      <c r="H552" s="2292"/>
      <c r="I552" s="2292"/>
      <c r="J552" s="2292"/>
      <c r="K552" s="2292"/>
      <c r="L552" s="2292"/>
      <c r="M552" s="2292"/>
      <c r="N552" s="2292"/>
      <c r="O552" s="2292"/>
      <c r="P552" s="2292"/>
      <c r="Q552" s="2292"/>
      <c r="R552" s="2292"/>
      <c r="S552" s="2292"/>
      <c r="T552" s="2292"/>
      <c r="U552" s="2292"/>
      <c r="V552" s="2292"/>
      <c r="W552" s="2292"/>
    </row>
    <row r="553" spans="1:23" ht="13.8" thickBot="1">
      <c r="A553" s="2292"/>
      <c r="B553" s="2322"/>
      <c r="C553" s="2292"/>
      <c r="D553" s="2292"/>
      <c r="E553" s="2355"/>
      <c r="F553" s="2292"/>
      <c r="G553" s="2292"/>
      <c r="H553" s="2292"/>
      <c r="I553" s="2292"/>
      <c r="J553" s="2292"/>
      <c r="K553" s="2292"/>
      <c r="L553" s="2292"/>
      <c r="M553" s="2292"/>
      <c r="N553" s="2292"/>
      <c r="O553" s="2292"/>
      <c r="P553" s="2292"/>
      <c r="Q553" s="2292"/>
      <c r="R553" s="2292"/>
      <c r="S553" s="2292"/>
      <c r="T553" s="2292"/>
      <c r="U553" s="2292"/>
      <c r="V553" s="2292"/>
      <c r="W553" s="2292"/>
    </row>
    <row r="554" spans="1:23" ht="13.8" thickBot="1">
      <c r="A554" s="2292"/>
      <c r="B554" s="2322"/>
      <c r="C554" s="2292"/>
      <c r="D554" s="2292"/>
      <c r="E554" s="2355"/>
      <c r="F554" s="2292"/>
      <c r="G554" s="2292"/>
      <c r="H554" s="2292"/>
      <c r="I554" s="2292"/>
      <c r="J554" s="2292"/>
      <c r="K554" s="2292"/>
      <c r="L554" s="2292"/>
      <c r="M554" s="2292"/>
      <c r="N554" s="2292"/>
      <c r="O554" s="2292"/>
      <c r="P554" s="2292"/>
      <c r="Q554" s="2292"/>
      <c r="R554" s="2292"/>
      <c r="S554" s="2292"/>
      <c r="T554" s="2292"/>
      <c r="U554" s="2292"/>
      <c r="V554" s="2292"/>
      <c r="W554" s="2292"/>
    </row>
    <row r="555" spans="1:23" ht="13.8" thickBot="1">
      <c r="A555" s="2292"/>
      <c r="B555" s="2322"/>
      <c r="C555" s="2292"/>
      <c r="D555" s="2292"/>
      <c r="E555" s="2355"/>
      <c r="F555" s="2292"/>
      <c r="G555" s="2292"/>
      <c r="H555" s="2292"/>
      <c r="I555" s="2292"/>
      <c r="J555" s="2292"/>
      <c r="K555" s="2292"/>
      <c r="L555" s="2292"/>
      <c r="M555" s="2292"/>
      <c r="N555" s="2292"/>
      <c r="O555" s="2292"/>
      <c r="P555" s="2292"/>
      <c r="Q555" s="2292"/>
      <c r="R555" s="2292"/>
      <c r="S555" s="2292"/>
      <c r="T555" s="2292"/>
      <c r="U555" s="2292"/>
      <c r="V555" s="2292"/>
      <c r="W555" s="2292"/>
    </row>
    <row r="556" spans="1:23" ht="13.8" thickBot="1">
      <c r="A556" s="2292"/>
      <c r="B556" s="2322"/>
      <c r="C556" s="2292"/>
      <c r="D556" s="2292"/>
      <c r="E556" s="2355"/>
      <c r="F556" s="2292"/>
      <c r="G556" s="2292"/>
      <c r="H556" s="2292"/>
      <c r="I556" s="2292"/>
      <c r="J556" s="2292"/>
      <c r="K556" s="2292"/>
      <c r="L556" s="2292"/>
      <c r="M556" s="2292"/>
      <c r="N556" s="2292"/>
      <c r="O556" s="2292"/>
      <c r="P556" s="2292"/>
      <c r="Q556" s="2292"/>
      <c r="R556" s="2292"/>
      <c r="S556" s="2292"/>
      <c r="T556" s="2292"/>
      <c r="U556" s="2292"/>
      <c r="V556" s="2292"/>
      <c r="W556" s="2292"/>
    </row>
    <row r="557" spans="1:23" ht="13.8" thickBot="1">
      <c r="A557" s="2292"/>
      <c r="B557" s="2322"/>
      <c r="C557" s="2292"/>
      <c r="D557" s="2292"/>
      <c r="E557" s="2355"/>
      <c r="F557" s="2292"/>
      <c r="G557" s="2292"/>
      <c r="H557" s="2292"/>
      <c r="I557" s="2292"/>
      <c r="J557" s="2292"/>
      <c r="K557" s="2292"/>
      <c r="L557" s="2292"/>
      <c r="M557" s="2292"/>
      <c r="N557" s="2292"/>
      <c r="O557" s="2292"/>
      <c r="P557" s="2292"/>
      <c r="Q557" s="2292"/>
      <c r="R557" s="2292"/>
      <c r="S557" s="2292"/>
      <c r="T557" s="2292"/>
      <c r="U557" s="2292"/>
      <c r="V557" s="2292"/>
      <c r="W557" s="2292"/>
    </row>
    <row r="558" spans="1:23" ht="13.8" thickBot="1">
      <c r="A558" s="2292"/>
      <c r="B558" s="2322"/>
      <c r="C558" s="2292"/>
      <c r="D558" s="2292"/>
      <c r="E558" s="2355"/>
      <c r="F558" s="2292"/>
      <c r="G558" s="2292"/>
      <c r="H558" s="2292"/>
      <c r="I558" s="2292"/>
      <c r="J558" s="2292"/>
      <c r="K558" s="2292"/>
      <c r="L558" s="2292"/>
      <c r="M558" s="2292"/>
      <c r="N558" s="2292"/>
      <c r="O558" s="2292"/>
      <c r="P558" s="2292"/>
      <c r="Q558" s="2292"/>
      <c r="R558" s="2292"/>
      <c r="S558" s="2292"/>
      <c r="T558" s="2292"/>
      <c r="U558" s="2292"/>
      <c r="V558" s="2292"/>
      <c r="W558" s="2292"/>
    </row>
    <row r="559" spans="1:23" ht="13.8" thickBot="1">
      <c r="A559" s="2292"/>
      <c r="B559" s="2322"/>
      <c r="C559" s="2292"/>
      <c r="D559" s="2292"/>
      <c r="E559" s="2355"/>
      <c r="F559" s="2292"/>
      <c r="G559" s="2292"/>
      <c r="H559" s="2292"/>
      <c r="I559" s="2292"/>
      <c r="J559" s="2292"/>
      <c r="K559" s="2292"/>
      <c r="L559" s="2292"/>
      <c r="M559" s="2292"/>
      <c r="N559" s="2292"/>
      <c r="O559" s="2292"/>
      <c r="P559" s="2292"/>
      <c r="Q559" s="2292"/>
      <c r="R559" s="2292"/>
      <c r="S559" s="2292"/>
      <c r="T559" s="2292"/>
      <c r="U559" s="2292"/>
      <c r="V559" s="2292"/>
      <c r="W559" s="2292"/>
    </row>
    <row r="560" spans="1:23" ht="13.8" thickBot="1">
      <c r="A560" s="2292"/>
      <c r="B560" s="2322"/>
      <c r="C560" s="2292"/>
      <c r="D560" s="2292"/>
      <c r="E560" s="2355"/>
      <c r="F560" s="2292"/>
      <c r="G560" s="2292"/>
      <c r="H560" s="2292"/>
      <c r="I560" s="2292"/>
      <c r="J560" s="2292"/>
      <c r="K560" s="2292"/>
      <c r="L560" s="2292"/>
      <c r="M560" s="2292"/>
      <c r="N560" s="2292"/>
      <c r="O560" s="2292"/>
      <c r="P560" s="2292"/>
      <c r="Q560" s="2292"/>
      <c r="R560" s="2292"/>
      <c r="S560" s="2292"/>
      <c r="T560" s="2292"/>
      <c r="U560" s="2292"/>
      <c r="V560" s="2292"/>
      <c r="W560" s="2292"/>
    </row>
    <row r="561" spans="1:23" ht="13.8" thickBot="1">
      <c r="A561" s="2292"/>
      <c r="B561" s="2322"/>
      <c r="C561" s="2292"/>
      <c r="D561" s="2292"/>
      <c r="E561" s="2355"/>
      <c r="F561" s="2292"/>
      <c r="G561" s="2292"/>
      <c r="H561" s="2292"/>
      <c r="I561" s="2292"/>
      <c r="J561" s="2292"/>
      <c r="K561" s="2292"/>
      <c r="L561" s="2292"/>
      <c r="M561" s="2292"/>
      <c r="N561" s="2292"/>
      <c r="O561" s="2292"/>
      <c r="P561" s="2292"/>
      <c r="Q561" s="2292"/>
      <c r="R561" s="2292"/>
      <c r="S561" s="2292"/>
      <c r="T561" s="2292"/>
      <c r="U561" s="2292"/>
      <c r="V561" s="2292"/>
      <c r="W561" s="2292"/>
    </row>
    <row r="562" spans="1:23" ht="13.8" thickBot="1">
      <c r="A562" s="2292"/>
      <c r="B562" s="2322"/>
      <c r="C562" s="2292"/>
      <c r="D562" s="2292"/>
      <c r="E562" s="2355"/>
      <c r="F562" s="2292"/>
      <c r="G562" s="2292"/>
      <c r="H562" s="2292"/>
      <c r="I562" s="2292"/>
      <c r="J562" s="2292"/>
      <c r="K562" s="2292"/>
      <c r="L562" s="2292"/>
      <c r="M562" s="2292"/>
      <c r="N562" s="2292"/>
      <c r="O562" s="2292"/>
      <c r="P562" s="2292"/>
      <c r="Q562" s="2292"/>
      <c r="R562" s="2292"/>
      <c r="S562" s="2292"/>
      <c r="T562" s="2292"/>
      <c r="U562" s="2292"/>
      <c r="V562" s="2292"/>
      <c r="W562" s="2292"/>
    </row>
    <row r="563" spans="1:23" ht="13.8" thickBot="1">
      <c r="A563" s="2292"/>
      <c r="B563" s="2322"/>
      <c r="C563" s="2292"/>
      <c r="D563" s="2292"/>
      <c r="E563" s="2355"/>
      <c r="F563" s="2292"/>
      <c r="G563" s="2292"/>
      <c r="H563" s="2292"/>
      <c r="I563" s="2292"/>
      <c r="J563" s="2292"/>
      <c r="K563" s="2292"/>
      <c r="L563" s="2292"/>
      <c r="M563" s="2292"/>
      <c r="N563" s="2292"/>
      <c r="O563" s="2292"/>
      <c r="P563" s="2292"/>
      <c r="Q563" s="2292"/>
      <c r="R563" s="2292"/>
      <c r="S563" s="2292"/>
      <c r="T563" s="2292"/>
      <c r="U563" s="2292"/>
      <c r="V563" s="2292"/>
      <c r="W563" s="2292"/>
    </row>
    <row r="564" spans="1:23" ht="13.8" thickBot="1">
      <c r="A564" s="2292"/>
      <c r="B564" s="2322"/>
      <c r="C564" s="2292"/>
      <c r="D564" s="2292"/>
      <c r="E564" s="2355"/>
      <c r="F564" s="2292"/>
      <c r="G564" s="2292"/>
      <c r="H564" s="2292"/>
      <c r="I564" s="2292"/>
      <c r="J564" s="2292"/>
      <c r="K564" s="2292"/>
      <c r="L564" s="2292"/>
      <c r="M564" s="2292"/>
      <c r="N564" s="2292"/>
      <c r="O564" s="2292"/>
      <c r="P564" s="2292"/>
      <c r="Q564" s="2292"/>
      <c r="R564" s="2292"/>
      <c r="S564" s="2292"/>
      <c r="T564" s="2292"/>
      <c r="U564" s="2292"/>
      <c r="V564" s="2292"/>
      <c r="W564" s="2292"/>
    </row>
    <row r="565" spans="1:23" ht="13.8" thickBot="1">
      <c r="A565" s="2292"/>
      <c r="B565" s="2322"/>
      <c r="C565" s="2292"/>
      <c r="D565" s="2292"/>
      <c r="E565" s="2355"/>
      <c r="F565" s="2292"/>
      <c r="G565" s="2292"/>
      <c r="H565" s="2292"/>
      <c r="I565" s="2292"/>
      <c r="J565" s="2292"/>
      <c r="K565" s="2292"/>
      <c r="L565" s="2292"/>
      <c r="M565" s="2292"/>
      <c r="N565" s="2292"/>
      <c r="O565" s="2292"/>
      <c r="P565" s="2292"/>
      <c r="Q565" s="2292"/>
      <c r="R565" s="2292"/>
      <c r="S565" s="2292"/>
      <c r="T565" s="2292"/>
      <c r="U565" s="2292"/>
      <c r="V565" s="2292"/>
      <c r="W565" s="2292"/>
    </row>
    <row r="566" spans="1:23" ht="13.8" thickBot="1">
      <c r="A566" s="2292"/>
      <c r="B566" s="2322"/>
      <c r="C566" s="2292"/>
      <c r="D566" s="2292"/>
      <c r="E566" s="2355"/>
      <c r="F566" s="2292"/>
      <c r="G566" s="2292"/>
      <c r="H566" s="2292"/>
      <c r="I566" s="2292"/>
      <c r="J566" s="2292"/>
      <c r="K566" s="2292"/>
      <c r="L566" s="2292"/>
      <c r="M566" s="2292"/>
      <c r="N566" s="2292"/>
      <c r="O566" s="2292"/>
      <c r="P566" s="2292"/>
      <c r="Q566" s="2292"/>
      <c r="R566" s="2292"/>
      <c r="S566" s="2292"/>
      <c r="T566" s="2292"/>
      <c r="U566" s="2292"/>
      <c r="V566" s="2292"/>
      <c r="W566" s="2292"/>
    </row>
    <row r="567" spans="1:23" ht="13.8" thickBot="1">
      <c r="A567" s="2292"/>
      <c r="B567" s="2322"/>
      <c r="C567" s="2292"/>
      <c r="D567" s="2292"/>
      <c r="E567" s="2355"/>
      <c r="F567" s="2292"/>
      <c r="G567" s="2292"/>
      <c r="H567" s="2292"/>
      <c r="I567" s="2292"/>
      <c r="J567" s="2292"/>
      <c r="K567" s="2292"/>
      <c r="L567" s="2292"/>
      <c r="M567" s="2292"/>
      <c r="N567" s="2292"/>
      <c r="O567" s="2292"/>
      <c r="P567" s="2292"/>
      <c r="Q567" s="2292"/>
      <c r="R567" s="2292"/>
      <c r="S567" s="2292"/>
      <c r="T567" s="2292"/>
      <c r="U567" s="2292"/>
      <c r="V567" s="2292"/>
      <c r="W567" s="2292"/>
    </row>
    <row r="568" spans="1:23" ht="13.8" thickBot="1">
      <c r="A568" s="2292"/>
      <c r="B568" s="2322"/>
      <c r="C568" s="2292"/>
      <c r="D568" s="2292"/>
      <c r="E568" s="2355"/>
      <c r="F568" s="2292"/>
      <c r="G568" s="2292"/>
      <c r="H568" s="2292"/>
      <c r="I568" s="2292"/>
      <c r="J568" s="2292"/>
      <c r="K568" s="2292"/>
      <c r="L568" s="2292"/>
      <c r="M568" s="2292"/>
      <c r="N568" s="2292"/>
      <c r="O568" s="2292"/>
      <c r="P568" s="2292"/>
      <c r="Q568" s="2292"/>
      <c r="R568" s="2292"/>
      <c r="S568" s="2292"/>
      <c r="T568" s="2292"/>
      <c r="U568" s="2292"/>
      <c r="V568" s="2292"/>
      <c r="W568" s="2292"/>
    </row>
    <row r="569" spans="1:23" ht="13.8" thickBot="1">
      <c r="A569" s="2292"/>
      <c r="B569" s="2322"/>
      <c r="C569" s="2292"/>
      <c r="D569" s="2292"/>
      <c r="E569" s="2355"/>
      <c r="F569" s="2292"/>
      <c r="G569" s="2292"/>
      <c r="H569" s="2292"/>
      <c r="I569" s="2292"/>
      <c r="J569" s="2292"/>
      <c r="K569" s="2292"/>
      <c r="L569" s="2292"/>
      <c r="M569" s="2292"/>
      <c r="N569" s="2292"/>
      <c r="O569" s="2292"/>
      <c r="P569" s="2292"/>
      <c r="Q569" s="2292"/>
      <c r="R569" s="2292"/>
      <c r="S569" s="2292"/>
      <c r="T569" s="2292"/>
      <c r="U569" s="2292"/>
      <c r="V569" s="2292"/>
      <c r="W569" s="2292"/>
    </row>
    <row r="570" spans="1:23" ht="13.8" thickBot="1">
      <c r="A570" s="2292"/>
      <c r="B570" s="2322"/>
      <c r="C570" s="2292"/>
      <c r="D570" s="2292"/>
      <c r="E570" s="2355"/>
      <c r="F570" s="2292"/>
      <c r="G570" s="2292"/>
      <c r="H570" s="2292"/>
      <c r="I570" s="2292"/>
      <c r="J570" s="2292"/>
      <c r="K570" s="2292"/>
      <c r="L570" s="2292"/>
      <c r="M570" s="2292"/>
      <c r="N570" s="2292"/>
      <c r="O570" s="2292"/>
      <c r="P570" s="2292"/>
      <c r="Q570" s="2292"/>
      <c r="R570" s="2292"/>
      <c r="S570" s="2292"/>
      <c r="T570" s="2292"/>
      <c r="U570" s="2292"/>
      <c r="V570" s="2292"/>
      <c r="W570" s="2292"/>
    </row>
    <row r="571" spans="1:23" ht="13.8" thickBot="1">
      <c r="A571" s="2292"/>
      <c r="B571" s="2322"/>
      <c r="C571" s="2292"/>
      <c r="D571" s="2292"/>
      <c r="E571" s="2355"/>
      <c r="F571" s="2292"/>
      <c r="G571" s="2292"/>
      <c r="H571" s="2292"/>
      <c r="I571" s="2292"/>
      <c r="J571" s="2292"/>
      <c r="K571" s="2292"/>
      <c r="L571" s="2292"/>
      <c r="M571" s="2292"/>
      <c r="N571" s="2292"/>
      <c r="O571" s="2292"/>
      <c r="P571" s="2292"/>
      <c r="Q571" s="2292"/>
      <c r="R571" s="2292"/>
      <c r="S571" s="2292"/>
      <c r="T571" s="2292"/>
      <c r="U571" s="2292"/>
      <c r="V571" s="2292"/>
      <c r="W571" s="2292"/>
    </row>
    <row r="572" spans="1:23" ht="13.8" thickBot="1">
      <c r="A572" s="2292"/>
      <c r="B572" s="2322"/>
      <c r="C572" s="2292"/>
      <c r="D572" s="2292"/>
      <c r="E572" s="2355"/>
      <c r="F572" s="2292"/>
      <c r="G572" s="2292"/>
      <c r="H572" s="2292"/>
      <c r="I572" s="2292"/>
      <c r="J572" s="2292"/>
      <c r="K572" s="2292"/>
      <c r="L572" s="2292"/>
      <c r="M572" s="2292"/>
      <c r="N572" s="2292"/>
      <c r="O572" s="2292"/>
      <c r="P572" s="2292"/>
      <c r="Q572" s="2292"/>
      <c r="R572" s="2292"/>
      <c r="S572" s="2292"/>
      <c r="T572" s="2292"/>
      <c r="U572" s="2292"/>
      <c r="V572" s="2292"/>
      <c r="W572" s="2292"/>
    </row>
    <row r="573" spans="1:23" ht="13.8" thickBot="1">
      <c r="A573" s="2292"/>
      <c r="B573" s="2322"/>
      <c r="C573" s="2292"/>
      <c r="D573" s="2292"/>
      <c r="E573" s="2355"/>
      <c r="F573" s="2292"/>
      <c r="G573" s="2292"/>
      <c r="H573" s="2292"/>
      <c r="I573" s="2292"/>
      <c r="J573" s="2292"/>
      <c r="K573" s="2292"/>
      <c r="L573" s="2292"/>
      <c r="M573" s="2292"/>
      <c r="N573" s="2292"/>
      <c r="O573" s="2292"/>
      <c r="P573" s="2292"/>
      <c r="Q573" s="2292"/>
      <c r="R573" s="2292"/>
      <c r="S573" s="2292"/>
      <c r="T573" s="2292"/>
      <c r="U573" s="2292"/>
      <c r="V573" s="2292"/>
      <c r="W573" s="2292"/>
    </row>
    <row r="574" spans="1:23" ht="13.8" thickBot="1">
      <c r="A574" s="2292"/>
      <c r="B574" s="2322"/>
      <c r="C574" s="2292"/>
      <c r="D574" s="2292"/>
      <c r="E574" s="2355"/>
      <c r="F574" s="2292"/>
      <c r="G574" s="2292"/>
      <c r="H574" s="2292"/>
      <c r="I574" s="2292"/>
      <c r="J574" s="2292"/>
      <c r="K574" s="2292"/>
      <c r="L574" s="2292"/>
      <c r="M574" s="2292"/>
      <c r="N574" s="2292"/>
      <c r="O574" s="2292"/>
      <c r="P574" s="2292"/>
      <c r="Q574" s="2292"/>
      <c r="R574" s="2292"/>
      <c r="S574" s="2292"/>
      <c r="T574" s="2292"/>
      <c r="U574" s="2292"/>
      <c r="V574" s="2292"/>
      <c r="W574" s="2292"/>
    </row>
    <row r="575" spans="1:23" ht="13.8" thickBot="1">
      <c r="A575" s="2292"/>
      <c r="B575" s="2322"/>
      <c r="C575" s="2292"/>
      <c r="D575" s="2292"/>
      <c r="E575" s="2355"/>
      <c r="F575" s="2292"/>
      <c r="G575" s="2292"/>
      <c r="H575" s="2292"/>
      <c r="I575" s="2292"/>
      <c r="J575" s="2292"/>
      <c r="K575" s="2292"/>
      <c r="L575" s="2292"/>
      <c r="M575" s="2292"/>
      <c r="N575" s="2292"/>
      <c r="O575" s="2292"/>
      <c r="P575" s="2292"/>
      <c r="Q575" s="2292"/>
      <c r="R575" s="2292"/>
      <c r="S575" s="2292"/>
      <c r="T575" s="2292"/>
      <c r="U575" s="2292"/>
      <c r="V575" s="2292"/>
      <c r="W575" s="2292"/>
    </row>
    <row r="576" spans="1:23" ht="13.8" thickBot="1">
      <c r="A576" s="2292"/>
      <c r="B576" s="2322"/>
      <c r="C576" s="2292"/>
      <c r="D576" s="2292"/>
      <c r="E576" s="2355"/>
      <c r="F576" s="2292"/>
      <c r="G576" s="2292"/>
      <c r="H576" s="2292"/>
      <c r="I576" s="2292"/>
      <c r="J576" s="2292"/>
      <c r="K576" s="2292"/>
      <c r="L576" s="2292"/>
      <c r="M576" s="2292"/>
      <c r="N576" s="2292"/>
      <c r="O576" s="2292"/>
      <c r="P576" s="2292"/>
      <c r="Q576" s="2292"/>
      <c r="R576" s="2292"/>
      <c r="S576" s="2292"/>
      <c r="T576" s="2292"/>
      <c r="U576" s="2292"/>
      <c r="V576" s="2292"/>
      <c r="W576" s="2292"/>
    </row>
    <row r="577" spans="1:23" ht="13.8" thickBot="1">
      <c r="A577" s="2292"/>
      <c r="B577" s="2322"/>
      <c r="C577" s="2292"/>
      <c r="D577" s="2292"/>
      <c r="E577" s="2355"/>
      <c r="F577" s="2292"/>
      <c r="G577" s="2292"/>
      <c r="H577" s="2292"/>
      <c r="I577" s="2292"/>
      <c r="J577" s="2292"/>
      <c r="K577" s="2292"/>
      <c r="L577" s="2292"/>
      <c r="M577" s="2292"/>
      <c r="N577" s="2292"/>
      <c r="O577" s="2292"/>
      <c r="P577" s="2292"/>
      <c r="Q577" s="2292"/>
      <c r="R577" s="2292"/>
      <c r="S577" s="2292"/>
      <c r="T577" s="2292"/>
      <c r="U577" s="2292"/>
      <c r="V577" s="2292"/>
      <c r="W577" s="2292"/>
    </row>
    <row r="578" spans="1:23" ht="13.8" thickBot="1">
      <c r="A578" s="2292"/>
      <c r="B578" s="2322"/>
      <c r="C578" s="2292"/>
      <c r="D578" s="2292"/>
      <c r="E578" s="2355"/>
      <c r="F578" s="2292"/>
      <c r="G578" s="2292"/>
      <c r="H578" s="2292"/>
      <c r="I578" s="2292"/>
      <c r="J578" s="2292"/>
      <c r="K578" s="2292"/>
      <c r="L578" s="2292"/>
      <c r="M578" s="2292"/>
      <c r="N578" s="2292"/>
      <c r="O578" s="2292"/>
      <c r="P578" s="2292"/>
      <c r="Q578" s="2292"/>
      <c r="R578" s="2292"/>
      <c r="S578" s="2292"/>
      <c r="T578" s="2292"/>
      <c r="U578" s="2292"/>
      <c r="V578" s="2292"/>
      <c r="W578" s="2292"/>
    </row>
    <row r="579" spans="1:23" ht="13.8" thickBot="1">
      <c r="A579" s="2292"/>
      <c r="B579" s="2322"/>
      <c r="C579" s="2292"/>
      <c r="D579" s="2292"/>
      <c r="E579" s="2355"/>
      <c r="F579" s="2292"/>
      <c r="G579" s="2292"/>
      <c r="H579" s="2292"/>
      <c r="I579" s="2292"/>
      <c r="J579" s="2292"/>
      <c r="K579" s="2292"/>
      <c r="L579" s="2292"/>
      <c r="M579" s="2292"/>
      <c r="N579" s="2292"/>
      <c r="O579" s="2292"/>
      <c r="P579" s="2292"/>
      <c r="Q579" s="2292"/>
      <c r="R579" s="2292"/>
      <c r="S579" s="2292"/>
      <c r="T579" s="2292"/>
      <c r="U579" s="2292"/>
      <c r="V579" s="2292"/>
      <c r="W579" s="2292"/>
    </row>
    <row r="580" spans="1:23" ht="13.8" thickBot="1">
      <c r="A580" s="2292"/>
      <c r="B580" s="2322"/>
      <c r="C580" s="2292"/>
      <c r="D580" s="2292"/>
      <c r="E580" s="2355"/>
      <c r="F580" s="2292"/>
      <c r="G580" s="2292"/>
      <c r="H580" s="2292"/>
      <c r="I580" s="2292"/>
      <c r="J580" s="2292"/>
      <c r="K580" s="2292"/>
      <c r="L580" s="2292"/>
      <c r="M580" s="2292"/>
      <c r="N580" s="2292"/>
      <c r="O580" s="2292"/>
      <c r="P580" s="2292"/>
      <c r="Q580" s="2292"/>
      <c r="R580" s="2292"/>
      <c r="S580" s="2292"/>
      <c r="T580" s="2292"/>
      <c r="U580" s="2292"/>
      <c r="V580" s="2292"/>
      <c r="W580" s="2292"/>
    </row>
    <row r="581" spans="1:23" ht="13.8" thickBot="1">
      <c r="A581" s="2292"/>
      <c r="B581" s="2322"/>
      <c r="C581" s="2292"/>
      <c r="D581" s="2292"/>
      <c r="E581" s="2355"/>
      <c r="F581" s="2292"/>
      <c r="G581" s="2292"/>
      <c r="H581" s="2292"/>
      <c r="I581" s="2292"/>
      <c r="J581" s="2292"/>
      <c r="K581" s="2292"/>
      <c r="L581" s="2292"/>
      <c r="M581" s="2292"/>
      <c r="N581" s="2292"/>
      <c r="O581" s="2292"/>
      <c r="P581" s="2292"/>
      <c r="Q581" s="2292"/>
      <c r="R581" s="2292"/>
      <c r="S581" s="2292"/>
      <c r="T581" s="2292"/>
      <c r="U581" s="2292"/>
      <c r="V581" s="2292"/>
      <c r="W581" s="2292"/>
    </row>
    <row r="582" spans="1:23" ht="13.8" thickBot="1">
      <c r="A582" s="2292"/>
      <c r="B582" s="2322"/>
      <c r="C582" s="2292"/>
      <c r="D582" s="2292"/>
      <c r="E582" s="2355"/>
      <c r="F582" s="2292"/>
      <c r="G582" s="2292"/>
      <c r="H582" s="2292"/>
      <c r="I582" s="2292"/>
      <c r="J582" s="2292"/>
      <c r="K582" s="2292"/>
      <c r="L582" s="2292"/>
      <c r="M582" s="2292"/>
      <c r="N582" s="2292"/>
      <c r="O582" s="2292"/>
      <c r="P582" s="2292"/>
      <c r="Q582" s="2292"/>
      <c r="R582" s="2292"/>
      <c r="S582" s="2292"/>
      <c r="T582" s="2292"/>
      <c r="U582" s="2292"/>
      <c r="V582" s="2292"/>
      <c r="W582" s="2292"/>
    </row>
    <row r="583" spans="1:23" ht="13.8" thickBot="1">
      <c r="A583" s="2292"/>
      <c r="B583" s="2322"/>
      <c r="C583" s="2292"/>
      <c r="D583" s="2292"/>
      <c r="E583" s="2355"/>
      <c r="F583" s="2292"/>
      <c r="G583" s="2292"/>
      <c r="H583" s="2292"/>
      <c r="I583" s="2292"/>
      <c r="J583" s="2292"/>
      <c r="K583" s="2292"/>
      <c r="L583" s="2292"/>
      <c r="M583" s="2292"/>
      <c r="N583" s="2292"/>
      <c r="O583" s="2292"/>
      <c r="P583" s="2292"/>
      <c r="Q583" s="2292"/>
      <c r="R583" s="2292"/>
      <c r="S583" s="2292"/>
      <c r="T583" s="2292"/>
      <c r="U583" s="2292"/>
      <c r="V583" s="2292"/>
      <c r="W583" s="2292"/>
    </row>
    <row r="584" spans="1:23" ht="13.8" thickBot="1">
      <c r="A584" s="2292"/>
      <c r="B584" s="2322"/>
      <c r="C584" s="2292"/>
      <c r="D584" s="2292"/>
      <c r="E584" s="2355"/>
      <c r="F584" s="2292"/>
      <c r="G584" s="2292"/>
      <c r="H584" s="2292"/>
      <c r="I584" s="2292"/>
      <c r="J584" s="2292"/>
      <c r="K584" s="2292"/>
      <c r="L584" s="2292"/>
      <c r="M584" s="2292"/>
      <c r="N584" s="2292"/>
      <c r="O584" s="2292"/>
      <c r="P584" s="2292"/>
      <c r="Q584" s="2292"/>
      <c r="R584" s="2292"/>
      <c r="S584" s="2292"/>
      <c r="T584" s="2292"/>
      <c r="U584" s="2292"/>
      <c r="V584" s="2292"/>
      <c r="W584" s="2292"/>
    </row>
    <row r="585" spans="1:23" ht="13.8" thickBot="1">
      <c r="A585" s="2292"/>
      <c r="B585" s="2322"/>
      <c r="C585" s="2292"/>
      <c r="D585" s="2292"/>
      <c r="E585" s="2355"/>
      <c r="F585" s="2292"/>
      <c r="G585" s="2292"/>
      <c r="H585" s="2292"/>
      <c r="I585" s="2292"/>
      <c r="J585" s="2292"/>
      <c r="K585" s="2292"/>
      <c r="L585" s="2292"/>
      <c r="M585" s="2292"/>
      <c r="N585" s="2292"/>
      <c r="O585" s="2292"/>
      <c r="P585" s="2292"/>
      <c r="Q585" s="2292"/>
      <c r="R585" s="2292"/>
      <c r="S585" s="2292"/>
      <c r="T585" s="2292"/>
      <c r="U585" s="2292"/>
      <c r="V585" s="2292"/>
      <c r="W585" s="2292"/>
    </row>
    <row r="586" spans="1:23" ht="13.8" thickBot="1">
      <c r="A586" s="2292"/>
      <c r="B586" s="2322"/>
      <c r="C586" s="2292"/>
      <c r="D586" s="2292"/>
      <c r="E586" s="2355"/>
      <c r="F586" s="2292"/>
      <c r="G586" s="2292"/>
      <c r="H586" s="2292"/>
      <c r="I586" s="2292"/>
      <c r="J586" s="2292"/>
      <c r="K586" s="2292"/>
      <c r="L586" s="2292"/>
      <c r="M586" s="2292"/>
      <c r="N586" s="2292"/>
      <c r="O586" s="2292"/>
      <c r="P586" s="2292"/>
      <c r="Q586" s="2292"/>
      <c r="R586" s="2292"/>
      <c r="S586" s="2292"/>
      <c r="T586" s="2292"/>
      <c r="U586" s="2292"/>
      <c r="V586" s="2292"/>
      <c r="W586" s="2292"/>
    </row>
    <row r="587" spans="1:23" ht="13.8" thickBot="1">
      <c r="A587" s="2292"/>
      <c r="B587" s="2322"/>
      <c r="C587" s="2292"/>
      <c r="D587" s="2292"/>
      <c r="E587" s="2355"/>
      <c r="F587" s="2292"/>
      <c r="G587" s="2292"/>
      <c r="H587" s="2292"/>
      <c r="I587" s="2292"/>
      <c r="J587" s="2292"/>
      <c r="K587" s="2292"/>
      <c r="L587" s="2292"/>
      <c r="M587" s="2292"/>
      <c r="N587" s="2292"/>
      <c r="O587" s="2292"/>
      <c r="P587" s="2292"/>
      <c r="Q587" s="2292"/>
      <c r="R587" s="2292"/>
      <c r="S587" s="2292"/>
      <c r="T587" s="2292"/>
      <c r="U587" s="2292"/>
      <c r="V587" s="2292"/>
      <c r="W587" s="2292"/>
    </row>
    <row r="588" spans="1:23" ht="13.8" thickBot="1">
      <c r="A588" s="2292"/>
      <c r="B588" s="2322"/>
      <c r="C588" s="2292"/>
      <c r="D588" s="2292"/>
      <c r="E588" s="2355"/>
      <c r="F588" s="2292"/>
      <c r="G588" s="2292"/>
      <c r="H588" s="2292"/>
      <c r="I588" s="2292"/>
      <c r="J588" s="2292"/>
      <c r="K588" s="2292"/>
      <c r="L588" s="2292"/>
      <c r="M588" s="2292"/>
      <c r="N588" s="2292"/>
      <c r="O588" s="2292"/>
      <c r="P588" s="2292"/>
      <c r="Q588" s="2292"/>
      <c r="R588" s="2292"/>
      <c r="S588" s="2292"/>
      <c r="T588" s="2292"/>
      <c r="U588" s="2292"/>
      <c r="V588" s="2292"/>
      <c r="W588" s="2292"/>
    </row>
    <row r="589" spans="1:23" ht="13.8" thickBot="1">
      <c r="A589" s="2292"/>
      <c r="B589" s="2322"/>
      <c r="C589" s="2292"/>
      <c r="D589" s="2292"/>
      <c r="E589" s="2355"/>
      <c r="F589" s="2292"/>
      <c r="G589" s="2292"/>
      <c r="H589" s="2292"/>
      <c r="I589" s="2292"/>
      <c r="J589" s="2292"/>
      <c r="K589" s="2292"/>
      <c r="L589" s="2292"/>
      <c r="M589" s="2292"/>
      <c r="N589" s="2292"/>
      <c r="O589" s="2292"/>
      <c r="P589" s="2292"/>
      <c r="Q589" s="2292"/>
      <c r="R589" s="2292"/>
      <c r="S589" s="2292"/>
      <c r="T589" s="2292"/>
      <c r="U589" s="2292"/>
      <c r="V589" s="2292"/>
      <c r="W589" s="2292"/>
    </row>
    <row r="590" spans="1:23" ht="13.8" thickBot="1">
      <c r="A590" s="2292"/>
      <c r="B590" s="2322"/>
      <c r="C590" s="2292"/>
      <c r="D590" s="2292"/>
      <c r="E590" s="2355"/>
      <c r="F590" s="2292"/>
      <c r="G590" s="2292"/>
      <c r="H590" s="2292"/>
      <c r="I590" s="2292"/>
      <c r="J590" s="2292"/>
      <c r="K590" s="2292"/>
      <c r="L590" s="2292"/>
      <c r="M590" s="2292"/>
      <c r="N590" s="2292"/>
      <c r="O590" s="2292"/>
      <c r="P590" s="2292"/>
      <c r="Q590" s="2292"/>
      <c r="R590" s="2292"/>
      <c r="S590" s="2292"/>
      <c r="T590" s="2292"/>
      <c r="U590" s="2292"/>
      <c r="V590" s="2292"/>
      <c r="W590" s="2292"/>
    </row>
    <row r="591" spans="1:23" ht="13.8" thickBot="1">
      <c r="A591" s="2292"/>
      <c r="B591" s="2322"/>
      <c r="C591" s="2292"/>
      <c r="D591" s="2292"/>
      <c r="E591" s="2355"/>
      <c r="F591" s="2292"/>
      <c r="G591" s="2292"/>
      <c r="H591" s="2292"/>
      <c r="I591" s="2292"/>
      <c r="J591" s="2292"/>
      <c r="K591" s="2292"/>
      <c r="L591" s="2292"/>
      <c r="M591" s="2292"/>
      <c r="N591" s="2292"/>
      <c r="O591" s="2292"/>
      <c r="P591" s="2292"/>
      <c r="Q591" s="2292"/>
      <c r="R591" s="2292"/>
      <c r="S591" s="2292"/>
      <c r="T591" s="2292"/>
      <c r="U591" s="2292"/>
      <c r="V591" s="2292"/>
      <c r="W591" s="2292"/>
    </row>
    <row r="592" spans="1:23" ht="13.8" thickBot="1">
      <c r="A592" s="2292"/>
      <c r="B592" s="2322"/>
      <c r="C592" s="2292"/>
      <c r="D592" s="2292"/>
      <c r="E592" s="2355"/>
      <c r="F592" s="2292"/>
      <c r="G592" s="2292"/>
      <c r="H592" s="2292"/>
      <c r="I592" s="2292"/>
      <c r="J592" s="2292"/>
      <c r="K592" s="2292"/>
      <c r="L592" s="2292"/>
      <c r="M592" s="2292"/>
      <c r="N592" s="2292"/>
      <c r="O592" s="2292"/>
      <c r="P592" s="2292"/>
      <c r="Q592" s="2292"/>
      <c r="R592" s="2292"/>
      <c r="S592" s="2292"/>
      <c r="T592" s="2292"/>
      <c r="U592" s="2292"/>
      <c r="V592" s="2292"/>
      <c r="W592" s="2292"/>
    </row>
    <row r="593" spans="1:23" ht="13.8" thickBot="1">
      <c r="A593" s="2292"/>
      <c r="B593" s="2322"/>
      <c r="C593" s="2292"/>
      <c r="D593" s="2292"/>
      <c r="E593" s="2355"/>
      <c r="F593" s="2292"/>
      <c r="G593" s="2292"/>
      <c r="H593" s="2292"/>
      <c r="I593" s="2292"/>
      <c r="J593" s="2292"/>
      <c r="K593" s="2292"/>
      <c r="L593" s="2292"/>
      <c r="M593" s="2292"/>
      <c r="N593" s="2292"/>
      <c r="O593" s="2292"/>
      <c r="P593" s="2292"/>
      <c r="Q593" s="2292"/>
      <c r="R593" s="2292"/>
      <c r="S593" s="2292"/>
      <c r="T593" s="2292"/>
      <c r="U593" s="2292"/>
      <c r="V593" s="2292"/>
      <c r="W593" s="2292"/>
    </row>
    <row r="594" spans="1:23" ht="13.8" thickBot="1">
      <c r="A594" s="2292"/>
      <c r="B594" s="2322"/>
      <c r="C594" s="2292"/>
      <c r="D594" s="2292"/>
      <c r="E594" s="2355"/>
      <c r="F594" s="2292"/>
      <c r="G594" s="2292"/>
      <c r="H594" s="2292"/>
      <c r="I594" s="2292"/>
      <c r="J594" s="2292"/>
      <c r="K594" s="2292"/>
      <c r="L594" s="2292"/>
      <c r="M594" s="2292"/>
      <c r="N594" s="2292"/>
      <c r="O594" s="2292"/>
      <c r="P594" s="2292"/>
      <c r="Q594" s="2292"/>
      <c r="R594" s="2292"/>
      <c r="S594" s="2292"/>
      <c r="T594" s="2292"/>
      <c r="U594" s="2292"/>
      <c r="V594" s="2292"/>
      <c r="W594" s="2292"/>
    </row>
    <row r="595" spans="1:23" ht="13.8" thickBot="1">
      <c r="A595" s="2292"/>
      <c r="B595" s="2322"/>
      <c r="C595" s="2292"/>
      <c r="D595" s="2292"/>
      <c r="E595" s="2355"/>
      <c r="F595" s="2292"/>
      <c r="G595" s="2292"/>
      <c r="H595" s="2292"/>
      <c r="I595" s="2292"/>
      <c r="J595" s="2292"/>
      <c r="K595" s="2292"/>
      <c r="L595" s="2292"/>
      <c r="M595" s="2292"/>
      <c r="N595" s="2292"/>
      <c r="O595" s="2292"/>
      <c r="P595" s="2292"/>
      <c r="Q595" s="2292"/>
      <c r="R595" s="2292"/>
      <c r="S595" s="2292"/>
      <c r="T595" s="2292"/>
      <c r="U595" s="2292"/>
      <c r="V595" s="2292"/>
      <c r="W595" s="2292"/>
    </row>
    <row r="596" spans="1:23" ht="13.8" thickBot="1">
      <c r="A596" s="2292"/>
      <c r="B596" s="2322"/>
      <c r="C596" s="2292"/>
      <c r="D596" s="2292"/>
      <c r="E596" s="2355"/>
      <c r="F596" s="2292"/>
      <c r="G596" s="2292"/>
      <c r="H596" s="2292"/>
      <c r="I596" s="2292"/>
      <c r="J596" s="2292"/>
      <c r="K596" s="2292"/>
      <c r="L596" s="2292"/>
      <c r="M596" s="2292"/>
      <c r="N596" s="2292"/>
      <c r="O596" s="2292"/>
      <c r="P596" s="2292"/>
      <c r="Q596" s="2292"/>
      <c r="R596" s="2292"/>
      <c r="S596" s="2292"/>
      <c r="T596" s="2292"/>
      <c r="U596" s="2292"/>
      <c r="V596" s="2292"/>
      <c r="W596" s="2292"/>
    </row>
    <row r="597" spans="1:23" ht="13.8" thickBot="1">
      <c r="A597" s="2292"/>
      <c r="B597" s="2322"/>
      <c r="C597" s="2292"/>
      <c r="D597" s="2292"/>
      <c r="E597" s="2355"/>
      <c r="F597" s="2292"/>
      <c r="G597" s="2292"/>
      <c r="H597" s="2292"/>
      <c r="I597" s="2292"/>
      <c r="J597" s="2292"/>
      <c r="K597" s="2292"/>
      <c r="L597" s="2292"/>
      <c r="M597" s="2292"/>
      <c r="N597" s="2292"/>
      <c r="O597" s="2292"/>
      <c r="P597" s="2292"/>
      <c r="Q597" s="2292"/>
      <c r="R597" s="2292"/>
      <c r="S597" s="2292"/>
      <c r="T597" s="2292"/>
      <c r="U597" s="2292"/>
      <c r="V597" s="2292"/>
      <c r="W597" s="2292"/>
    </row>
    <row r="598" spans="1:23" ht="13.8" thickBot="1">
      <c r="A598" s="2292"/>
      <c r="B598" s="2322"/>
      <c r="C598" s="2292"/>
      <c r="D598" s="2292"/>
      <c r="E598" s="2355"/>
      <c r="F598" s="2292"/>
      <c r="G598" s="2292"/>
      <c r="H598" s="2292"/>
      <c r="I598" s="2292"/>
      <c r="J598" s="2292"/>
      <c r="K598" s="2292"/>
      <c r="L598" s="2292"/>
      <c r="M598" s="2292"/>
      <c r="N598" s="2292"/>
      <c r="O598" s="2292"/>
      <c r="P598" s="2292"/>
      <c r="Q598" s="2292"/>
      <c r="R598" s="2292"/>
      <c r="S598" s="2292"/>
      <c r="T598" s="2292"/>
      <c r="U598" s="2292"/>
      <c r="V598" s="2292"/>
      <c r="W598" s="2292"/>
    </row>
    <row r="599" spans="1:23" ht="13.8" thickBot="1">
      <c r="A599" s="2292"/>
      <c r="B599" s="2322"/>
      <c r="C599" s="2292"/>
      <c r="D599" s="2292"/>
      <c r="E599" s="2355"/>
      <c r="F599" s="2292"/>
      <c r="G599" s="2292"/>
      <c r="H599" s="2292"/>
      <c r="I599" s="2292"/>
      <c r="J599" s="2292"/>
      <c r="K599" s="2292"/>
      <c r="L599" s="2292"/>
      <c r="M599" s="2292"/>
      <c r="N599" s="2292"/>
      <c r="O599" s="2292"/>
      <c r="P599" s="2292"/>
      <c r="Q599" s="2292"/>
      <c r="R599" s="2292"/>
      <c r="S599" s="2292"/>
      <c r="T599" s="2292"/>
      <c r="U599" s="2292"/>
      <c r="V599" s="2292"/>
      <c r="W599" s="2292"/>
    </row>
    <row r="600" spans="1:23" ht="13.8" thickBot="1">
      <c r="A600" s="2292"/>
      <c r="B600" s="2322"/>
      <c r="C600" s="2292"/>
      <c r="D600" s="2292"/>
      <c r="E600" s="2355"/>
      <c r="F600" s="2292"/>
      <c r="G600" s="2292"/>
      <c r="H600" s="2292"/>
      <c r="I600" s="2292"/>
      <c r="J600" s="2292"/>
      <c r="K600" s="2292"/>
      <c r="L600" s="2292"/>
      <c r="M600" s="2292"/>
      <c r="N600" s="2292"/>
      <c r="O600" s="2292"/>
      <c r="P600" s="2292"/>
      <c r="Q600" s="2292"/>
      <c r="R600" s="2292"/>
      <c r="S600" s="2292"/>
      <c r="T600" s="2292"/>
      <c r="U600" s="2292"/>
      <c r="V600" s="2292"/>
      <c r="W600" s="2292"/>
    </row>
    <row r="601" spans="1:23" ht="13.8" thickBot="1">
      <c r="A601" s="2292"/>
      <c r="B601" s="2322"/>
      <c r="C601" s="2292"/>
      <c r="D601" s="2292"/>
      <c r="E601" s="2355"/>
      <c r="F601" s="2292"/>
      <c r="G601" s="2292"/>
      <c r="H601" s="2292"/>
      <c r="I601" s="2292"/>
      <c r="J601" s="2292"/>
      <c r="K601" s="2292"/>
      <c r="L601" s="2292"/>
      <c r="M601" s="2292"/>
      <c r="N601" s="2292"/>
      <c r="O601" s="2292"/>
      <c r="P601" s="2292"/>
      <c r="Q601" s="2292"/>
      <c r="R601" s="2292"/>
      <c r="S601" s="2292"/>
      <c r="T601" s="2292"/>
      <c r="U601" s="2292"/>
      <c r="V601" s="2292"/>
      <c r="W601" s="2292"/>
    </row>
    <row r="602" spans="1:23" ht="13.8" thickBot="1">
      <c r="A602" s="2292"/>
      <c r="B602" s="2322"/>
      <c r="C602" s="2292"/>
      <c r="D602" s="2292"/>
      <c r="E602" s="2355"/>
      <c r="F602" s="2292"/>
      <c r="G602" s="2292"/>
      <c r="H602" s="2292"/>
      <c r="I602" s="2292"/>
      <c r="J602" s="2292"/>
      <c r="K602" s="2292"/>
      <c r="L602" s="2292"/>
      <c r="M602" s="2292"/>
      <c r="N602" s="2292"/>
      <c r="O602" s="2292"/>
      <c r="P602" s="2292"/>
      <c r="Q602" s="2292"/>
      <c r="R602" s="2292"/>
      <c r="S602" s="2292"/>
      <c r="T602" s="2292"/>
      <c r="U602" s="2292"/>
      <c r="V602" s="2292"/>
      <c r="W602" s="2292"/>
    </row>
    <row r="603" spans="1:23" ht="13.8" thickBot="1">
      <c r="A603" s="2292"/>
      <c r="B603" s="2322"/>
      <c r="C603" s="2292"/>
      <c r="D603" s="2292"/>
      <c r="E603" s="2355"/>
      <c r="F603" s="2292"/>
      <c r="G603" s="2292"/>
      <c r="H603" s="2292"/>
      <c r="I603" s="2292"/>
      <c r="J603" s="2292"/>
      <c r="K603" s="2292"/>
      <c r="L603" s="2292"/>
      <c r="M603" s="2292"/>
      <c r="N603" s="2292"/>
      <c r="O603" s="2292"/>
      <c r="P603" s="2292"/>
      <c r="Q603" s="2292"/>
      <c r="R603" s="2292"/>
      <c r="S603" s="2292"/>
      <c r="T603" s="2292"/>
      <c r="U603" s="2292"/>
      <c r="V603" s="2292"/>
      <c r="W603" s="2292"/>
    </row>
    <row r="604" spans="1:23" ht="13.8" thickBot="1">
      <c r="A604" s="2292"/>
      <c r="B604" s="2322"/>
      <c r="C604" s="2292"/>
      <c r="D604" s="2292"/>
      <c r="E604" s="2355"/>
      <c r="F604" s="2292"/>
      <c r="G604" s="2292"/>
      <c r="H604" s="2292"/>
      <c r="I604" s="2292"/>
      <c r="J604" s="2292"/>
      <c r="K604" s="2292"/>
      <c r="L604" s="2292"/>
      <c r="M604" s="2292"/>
      <c r="N604" s="2292"/>
      <c r="O604" s="2292"/>
      <c r="P604" s="2292"/>
      <c r="Q604" s="2292"/>
      <c r="R604" s="2292"/>
      <c r="S604" s="2292"/>
      <c r="T604" s="2292"/>
      <c r="U604" s="2292"/>
      <c r="V604" s="2292"/>
      <c r="W604" s="2292"/>
    </row>
    <row r="605" spans="1:23" ht="13.8" thickBot="1">
      <c r="A605" s="2292"/>
      <c r="B605" s="2322"/>
      <c r="C605" s="2292"/>
      <c r="D605" s="2292"/>
      <c r="E605" s="2355"/>
      <c r="F605" s="2292"/>
      <c r="G605" s="2292"/>
      <c r="H605" s="2292"/>
      <c r="I605" s="2292"/>
      <c r="J605" s="2292"/>
      <c r="K605" s="2292"/>
      <c r="L605" s="2292"/>
      <c r="M605" s="2292"/>
      <c r="N605" s="2292"/>
      <c r="O605" s="2292"/>
      <c r="P605" s="2292"/>
      <c r="Q605" s="2292"/>
      <c r="R605" s="2292"/>
      <c r="S605" s="2292"/>
      <c r="T605" s="2292"/>
      <c r="U605" s="2292"/>
      <c r="V605" s="2292"/>
      <c r="W605" s="2292"/>
    </row>
    <row r="606" spans="1:23" ht="13.8" thickBot="1">
      <c r="A606" s="2292"/>
      <c r="B606" s="2322"/>
      <c r="C606" s="2292"/>
      <c r="D606" s="2292"/>
      <c r="E606" s="2355"/>
      <c r="F606" s="2292"/>
      <c r="G606" s="2292"/>
      <c r="H606" s="2292"/>
      <c r="I606" s="2292"/>
      <c r="J606" s="2292"/>
      <c r="K606" s="2292"/>
      <c r="L606" s="2292"/>
      <c r="M606" s="2292"/>
      <c r="N606" s="2292"/>
      <c r="O606" s="2292"/>
      <c r="P606" s="2292"/>
      <c r="Q606" s="2292"/>
      <c r="R606" s="2292"/>
      <c r="S606" s="2292"/>
      <c r="T606" s="2292"/>
      <c r="U606" s="2292"/>
      <c r="V606" s="2292"/>
      <c r="W606" s="2292"/>
    </row>
    <row r="607" spans="1:23" ht="13.8" thickBot="1">
      <c r="A607" s="2292"/>
      <c r="B607" s="2322"/>
      <c r="C607" s="2292"/>
      <c r="D607" s="2292"/>
      <c r="E607" s="2355"/>
      <c r="F607" s="2292"/>
      <c r="G607" s="2292"/>
      <c r="H607" s="2292"/>
      <c r="I607" s="2292"/>
      <c r="J607" s="2292"/>
      <c r="K607" s="2292"/>
      <c r="L607" s="2292"/>
      <c r="M607" s="2292"/>
      <c r="N607" s="2292"/>
      <c r="O607" s="2292"/>
      <c r="P607" s="2292"/>
      <c r="Q607" s="2292"/>
      <c r="R607" s="2292"/>
      <c r="S607" s="2292"/>
      <c r="T607" s="2292"/>
      <c r="U607" s="2292"/>
      <c r="V607" s="2292"/>
      <c r="W607" s="2292"/>
    </row>
    <row r="608" spans="1:23" ht="13.8" thickBot="1">
      <c r="A608" s="2292"/>
      <c r="B608" s="2322"/>
      <c r="C608" s="2292"/>
      <c r="D608" s="2292"/>
      <c r="E608" s="2355"/>
      <c r="F608" s="2292"/>
      <c r="G608" s="2292"/>
      <c r="H608" s="2292"/>
      <c r="I608" s="2292"/>
      <c r="J608" s="2292"/>
      <c r="K608" s="2292"/>
      <c r="L608" s="2292"/>
      <c r="M608" s="2292"/>
      <c r="N608" s="2292"/>
      <c r="O608" s="2292"/>
      <c r="P608" s="2292"/>
      <c r="Q608" s="2292"/>
      <c r="R608" s="2292"/>
      <c r="S608" s="2292"/>
      <c r="T608" s="2292"/>
      <c r="U608" s="2292"/>
      <c r="V608" s="2292"/>
      <c r="W608" s="2292"/>
    </row>
    <row r="609" spans="1:23" ht="13.8" thickBot="1">
      <c r="A609" s="2292"/>
      <c r="B609" s="2322"/>
      <c r="C609" s="2292"/>
      <c r="D609" s="2292"/>
      <c r="E609" s="2355"/>
      <c r="F609" s="2292"/>
      <c r="G609" s="2292"/>
      <c r="H609" s="2292"/>
      <c r="I609" s="2292"/>
      <c r="J609" s="2292"/>
      <c r="K609" s="2292"/>
      <c r="L609" s="2292"/>
      <c r="M609" s="2292"/>
      <c r="N609" s="2292"/>
      <c r="O609" s="2292"/>
      <c r="P609" s="2292"/>
      <c r="Q609" s="2292"/>
      <c r="R609" s="2292"/>
      <c r="S609" s="2292"/>
      <c r="T609" s="2292"/>
      <c r="U609" s="2292"/>
      <c r="V609" s="2292"/>
      <c r="W609" s="2292"/>
    </row>
    <row r="610" spans="1:23" ht="13.8" thickBot="1">
      <c r="A610" s="2292"/>
      <c r="B610" s="2322"/>
      <c r="C610" s="2292"/>
      <c r="D610" s="2292"/>
      <c r="E610" s="2355"/>
      <c r="F610" s="2292"/>
      <c r="G610" s="2292"/>
      <c r="H610" s="2292"/>
      <c r="I610" s="2292"/>
      <c r="J610" s="2292"/>
      <c r="K610" s="2292"/>
      <c r="L610" s="2292"/>
      <c r="M610" s="2292"/>
      <c r="N610" s="2292"/>
      <c r="O610" s="2292"/>
      <c r="P610" s="2292"/>
      <c r="Q610" s="2292"/>
      <c r="R610" s="2292"/>
      <c r="S610" s="2292"/>
      <c r="T610" s="2292"/>
      <c r="U610" s="2292"/>
      <c r="V610" s="2292"/>
      <c r="W610" s="2292"/>
    </row>
    <row r="611" spans="1:23" ht="13.8" thickBot="1">
      <c r="A611" s="2292"/>
      <c r="B611" s="2322"/>
      <c r="C611" s="2292"/>
      <c r="D611" s="2292"/>
      <c r="E611" s="2355"/>
      <c r="F611" s="2292"/>
      <c r="G611" s="2292"/>
      <c r="H611" s="2292"/>
      <c r="I611" s="2292"/>
      <c r="J611" s="2292"/>
      <c r="K611" s="2292"/>
      <c r="L611" s="2292"/>
      <c r="M611" s="2292"/>
      <c r="N611" s="2292"/>
      <c r="O611" s="2292"/>
      <c r="P611" s="2292"/>
      <c r="Q611" s="2292"/>
      <c r="R611" s="2292"/>
      <c r="S611" s="2292"/>
      <c r="T611" s="2292"/>
      <c r="U611" s="2292"/>
      <c r="V611" s="2292"/>
      <c r="W611" s="2292"/>
    </row>
    <row r="612" spans="1:23" ht="13.8" thickBot="1">
      <c r="A612" s="2292"/>
      <c r="B612" s="2322"/>
      <c r="C612" s="2292"/>
      <c r="D612" s="2292"/>
      <c r="E612" s="2355"/>
      <c r="F612" s="2292"/>
      <c r="G612" s="2292"/>
      <c r="H612" s="2292"/>
      <c r="I612" s="2292"/>
      <c r="J612" s="2292"/>
      <c r="K612" s="2292"/>
      <c r="L612" s="2292"/>
      <c r="M612" s="2292"/>
      <c r="N612" s="2292"/>
      <c r="O612" s="2292"/>
      <c r="P612" s="2292"/>
      <c r="Q612" s="2292"/>
      <c r="R612" s="2292"/>
      <c r="S612" s="2292"/>
      <c r="T612" s="2292"/>
      <c r="U612" s="2292"/>
      <c r="V612" s="2292"/>
      <c r="W612" s="2292"/>
    </row>
    <row r="613" spans="1:23" ht="13.8" thickBot="1">
      <c r="A613" s="2292"/>
      <c r="B613" s="2322"/>
      <c r="C613" s="2292"/>
      <c r="D613" s="2292"/>
      <c r="E613" s="2355"/>
      <c r="F613" s="2292"/>
      <c r="G613" s="2292"/>
      <c r="H613" s="2292"/>
      <c r="I613" s="2292"/>
      <c r="J613" s="2292"/>
      <c r="K613" s="2292"/>
      <c r="L613" s="2292"/>
      <c r="M613" s="2292"/>
      <c r="N613" s="2292"/>
      <c r="O613" s="2292"/>
      <c r="P613" s="2292"/>
      <c r="Q613" s="2292"/>
      <c r="R613" s="2292"/>
      <c r="S613" s="2292"/>
      <c r="T613" s="2292"/>
      <c r="U613" s="2292"/>
      <c r="V613" s="2292"/>
      <c r="W613" s="2292"/>
    </row>
    <row r="614" spans="1:23" ht="13.8" thickBot="1">
      <c r="A614" s="2292"/>
      <c r="B614" s="2322"/>
      <c r="C614" s="2292"/>
      <c r="D614" s="2292"/>
      <c r="E614" s="2355"/>
      <c r="F614" s="2292"/>
      <c r="G614" s="2292"/>
      <c r="H614" s="2292"/>
      <c r="I614" s="2292"/>
      <c r="J614" s="2292"/>
      <c r="K614" s="2292"/>
      <c r="L614" s="2292"/>
      <c r="M614" s="2292"/>
      <c r="N614" s="2292"/>
      <c r="O614" s="2292"/>
      <c r="P614" s="2292"/>
      <c r="Q614" s="2292"/>
      <c r="R614" s="2292"/>
      <c r="S614" s="2292"/>
      <c r="T614" s="2292"/>
      <c r="U614" s="2292"/>
      <c r="V614" s="2292"/>
      <c r="W614" s="2292"/>
    </row>
    <row r="615" spans="1:23" ht="13.8" thickBot="1">
      <c r="A615" s="2292"/>
      <c r="B615" s="2322"/>
      <c r="C615" s="2292"/>
      <c r="D615" s="2292"/>
      <c r="E615" s="2355"/>
      <c r="F615" s="2292"/>
      <c r="G615" s="2292"/>
      <c r="H615" s="2292"/>
      <c r="I615" s="2292"/>
      <c r="J615" s="2292"/>
      <c r="K615" s="2292"/>
      <c r="L615" s="2292"/>
      <c r="M615" s="2292"/>
      <c r="N615" s="2292"/>
      <c r="O615" s="2292"/>
      <c r="P615" s="2292"/>
      <c r="Q615" s="2292"/>
      <c r="R615" s="2292"/>
      <c r="S615" s="2292"/>
      <c r="T615" s="2292"/>
      <c r="U615" s="2292"/>
      <c r="V615" s="2292"/>
      <c r="W615" s="2292"/>
    </row>
    <row r="616" spans="1:23" ht="13.8" thickBot="1">
      <c r="A616" s="2292"/>
      <c r="B616" s="2322"/>
      <c r="C616" s="2292"/>
      <c r="D616" s="2292"/>
      <c r="E616" s="2355"/>
      <c r="F616" s="2292"/>
      <c r="G616" s="2292"/>
      <c r="H616" s="2292"/>
      <c r="I616" s="2292"/>
      <c r="J616" s="2292"/>
      <c r="K616" s="2292"/>
      <c r="L616" s="2292"/>
      <c r="M616" s="2292"/>
      <c r="N616" s="2292"/>
      <c r="O616" s="2292"/>
      <c r="P616" s="2292"/>
      <c r="Q616" s="2292"/>
      <c r="R616" s="2292"/>
      <c r="S616" s="2292"/>
      <c r="T616" s="2292"/>
      <c r="U616" s="2292"/>
      <c r="V616" s="2292"/>
      <c r="W616" s="2292"/>
    </row>
    <row r="617" spans="1:23" ht="13.8" thickBot="1">
      <c r="A617" s="2292"/>
      <c r="B617" s="2322"/>
      <c r="C617" s="2292"/>
      <c r="D617" s="2292"/>
      <c r="E617" s="2355"/>
      <c r="F617" s="2292"/>
      <c r="G617" s="2292"/>
      <c r="H617" s="2292"/>
      <c r="I617" s="2292"/>
      <c r="J617" s="2292"/>
      <c r="K617" s="2292"/>
      <c r="L617" s="2292"/>
      <c r="M617" s="2292"/>
      <c r="N617" s="2292"/>
      <c r="O617" s="2292"/>
      <c r="P617" s="2292"/>
      <c r="Q617" s="2292"/>
      <c r="R617" s="2292"/>
      <c r="S617" s="2292"/>
      <c r="T617" s="2292"/>
      <c r="U617" s="2292"/>
      <c r="V617" s="2292"/>
      <c r="W617" s="2292"/>
    </row>
    <row r="618" spans="1:23" ht="13.8" thickBot="1">
      <c r="A618" s="2292"/>
      <c r="B618" s="2322"/>
      <c r="C618" s="2292"/>
      <c r="D618" s="2292"/>
      <c r="E618" s="2355"/>
      <c r="F618" s="2292"/>
      <c r="G618" s="2292"/>
      <c r="H618" s="2292"/>
      <c r="I618" s="2292"/>
      <c r="J618" s="2292"/>
      <c r="K618" s="2292"/>
      <c r="L618" s="2292"/>
      <c r="M618" s="2292"/>
      <c r="N618" s="2292"/>
      <c r="O618" s="2292"/>
      <c r="P618" s="2292"/>
      <c r="Q618" s="2292"/>
      <c r="R618" s="2292"/>
      <c r="S618" s="2292"/>
      <c r="T618" s="2292"/>
      <c r="U618" s="2292"/>
      <c r="V618" s="2292"/>
      <c r="W618" s="2292"/>
    </row>
    <row r="619" spans="1:23" ht="13.8" thickBot="1">
      <c r="A619" s="2292"/>
      <c r="B619" s="2322"/>
      <c r="C619" s="2292"/>
      <c r="D619" s="2292"/>
      <c r="E619" s="2355"/>
      <c r="F619" s="2292"/>
      <c r="G619" s="2292"/>
      <c r="H619" s="2292"/>
      <c r="I619" s="2292"/>
      <c r="J619" s="2292"/>
      <c r="K619" s="2292"/>
      <c r="L619" s="2292"/>
      <c r="M619" s="2292"/>
      <c r="N619" s="2292"/>
      <c r="O619" s="2292"/>
      <c r="P619" s="2292"/>
      <c r="Q619" s="2292"/>
      <c r="R619" s="2292"/>
      <c r="S619" s="2292"/>
      <c r="T619" s="2292"/>
      <c r="U619" s="2292"/>
      <c r="V619" s="2292"/>
      <c r="W619" s="2292"/>
    </row>
    <row r="620" spans="1:23" ht="13.8" thickBot="1">
      <c r="A620" s="2292"/>
      <c r="B620" s="2322"/>
      <c r="C620" s="2292"/>
      <c r="D620" s="2292"/>
      <c r="E620" s="2355"/>
      <c r="F620" s="2292"/>
      <c r="G620" s="2292"/>
      <c r="H620" s="2292"/>
      <c r="I620" s="2292"/>
      <c r="J620" s="2292"/>
      <c r="K620" s="2292"/>
      <c r="L620" s="2292"/>
      <c r="M620" s="2292"/>
      <c r="N620" s="2292"/>
      <c r="O620" s="2292"/>
      <c r="P620" s="2292"/>
      <c r="Q620" s="2292"/>
      <c r="R620" s="2292"/>
      <c r="S620" s="2292"/>
      <c r="T620" s="2292"/>
      <c r="U620" s="2292"/>
      <c r="V620" s="2292"/>
      <c r="W620" s="2292"/>
    </row>
    <row r="621" spans="1:23" ht="13.8" thickBot="1">
      <c r="A621" s="2292"/>
      <c r="B621" s="2322"/>
      <c r="C621" s="2292"/>
      <c r="D621" s="2292"/>
      <c r="E621" s="2355"/>
      <c r="F621" s="2292"/>
      <c r="G621" s="2292"/>
      <c r="H621" s="2292"/>
      <c r="I621" s="2292"/>
      <c r="J621" s="2292"/>
      <c r="K621" s="2292"/>
      <c r="L621" s="2292"/>
      <c r="M621" s="2292"/>
      <c r="N621" s="2292"/>
      <c r="O621" s="2292"/>
      <c r="P621" s="2292"/>
      <c r="Q621" s="2292"/>
      <c r="R621" s="2292"/>
      <c r="S621" s="2292"/>
      <c r="T621" s="2292"/>
      <c r="U621" s="2292"/>
      <c r="V621" s="2292"/>
      <c r="W621" s="2292"/>
    </row>
    <row r="622" spans="1:23" ht="13.8" thickBot="1">
      <c r="A622" s="2292"/>
      <c r="B622" s="2322"/>
      <c r="C622" s="2292"/>
      <c r="D622" s="2292"/>
      <c r="E622" s="2355"/>
      <c r="F622" s="2292"/>
      <c r="G622" s="2292"/>
      <c r="H622" s="2292"/>
      <c r="I622" s="2292"/>
      <c r="J622" s="2292"/>
      <c r="K622" s="2292"/>
      <c r="L622" s="2292"/>
      <c r="M622" s="2292"/>
      <c r="N622" s="2292"/>
      <c r="O622" s="2292"/>
      <c r="P622" s="2292"/>
      <c r="Q622" s="2292"/>
      <c r="R622" s="2292"/>
      <c r="S622" s="2292"/>
      <c r="T622" s="2292"/>
      <c r="U622" s="2292"/>
      <c r="V622" s="2292"/>
      <c r="W622" s="2292"/>
    </row>
    <row r="623" spans="1:23" ht="13.8" thickBot="1">
      <c r="A623" s="2292"/>
      <c r="B623" s="2322"/>
      <c r="C623" s="2292"/>
      <c r="D623" s="2292"/>
      <c r="E623" s="2355"/>
      <c r="F623" s="2292"/>
      <c r="G623" s="2292"/>
      <c r="H623" s="2292"/>
      <c r="I623" s="2292"/>
      <c r="J623" s="2292"/>
      <c r="K623" s="2292"/>
      <c r="L623" s="2292"/>
      <c r="M623" s="2292"/>
      <c r="N623" s="2292"/>
      <c r="O623" s="2292"/>
      <c r="P623" s="2292"/>
      <c r="Q623" s="2292"/>
      <c r="R623" s="2292"/>
      <c r="S623" s="2292"/>
      <c r="T623" s="2292"/>
      <c r="U623" s="2292"/>
      <c r="V623" s="2292"/>
      <c r="W623" s="2292"/>
    </row>
    <row r="624" spans="1:23" ht="13.8" thickBot="1">
      <c r="A624" s="2292"/>
      <c r="B624" s="2322"/>
      <c r="C624" s="2292"/>
      <c r="D624" s="2292"/>
      <c r="E624" s="2355"/>
      <c r="F624" s="2292"/>
      <c r="G624" s="2292"/>
      <c r="H624" s="2292"/>
      <c r="I624" s="2292"/>
      <c r="J624" s="2292"/>
      <c r="K624" s="2292"/>
      <c r="L624" s="2292"/>
      <c r="M624" s="2292"/>
      <c r="N624" s="2292"/>
      <c r="O624" s="2292"/>
      <c r="P624" s="2292"/>
      <c r="Q624" s="2292"/>
      <c r="R624" s="2292"/>
      <c r="S624" s="2292"/>
      <c r="T624" s="2292"/>
      <c r="U624" s="2292"/>
      <c r="V624" s="2292"/>
      <c r="W624" s="2292"/>
    </row>
    <row r="625" spans="1:23" ht="13.8" thickBot="1">
      <c r="A625" s="2292"/>
      <c r="B625" s="2322"/>
      <c r="C625" s="2292"/>
      <c r="D625" s="2292"/>
      <c r="E625" s="2355"/>
      <c r="F625" s="2292"/>
      <c r="G625" s="2292"/>
      <c r="H625" s="2292"/>
      <c r="I625" s="2292"/>
      <c r="J625" s="2292"/>
      <c r="K625" s="2292"/>
      <c r="L625" s="2292"/>
      <c r="M625" s="2292"/>
      <c r="N625" s="2292"/>
      <c r="O625" s="2292"/>
      <c r="P625" s="2292"/>
      <c r="Q625" s="2292"/>
      <c r="R625" s="2292"/>
      <c r="S625" s="2292"/>
      <c r="T625" s="2292"/>
      <c r="U625" s="2292"/>
      <c r="V625" s="2292"/>
      <c r="W625" s="2292"/>
    </row>
    <row r="626" spans="1:23" ht="13.8" thickBot="1">
      <c r="A626" s="2292"/>
      <c r="B626" s="2322"/>
      <c r="C626" s="2292"/>
      <c r="D626" s="2292"/>
      <c r="E626" s="2355"/>
      <c r="F626" s="2292"/>
      <c r="G626" s="2292"/>
      <c r="H626" s="2292"/>
      <c r="I626" s="2292"/>
      <c r="J626" s="2292"/>
      <c r="K626" s="2292"/>
      <c r="L626" s="2292"/>
      <c r="M626" s="2292"/>
      <c r="N626" s="2292"/>
      <c r="O626" s="2292"/>
      <c r="P626" s="2292"/>
      <c r="Q626" s="2292"/>
      <c r="R626" s="2292"/>
      <c r="S626" s="2292"/>
      <c r="T626" s="2292"/>
      <c r="U626" s="2292"/>
      <c r="V626" s="2292"/>
      <c r="W626" s="2292"/>
    </row>
    <row r="627" spans="1:23" ht="13.8" thickBot="1">
      <c r="A627" s="2292"/>
      <c r="B627" s="2322"/>
      <c r="C627" s="2292"/>
      <c r="D627" s="2292"/>
      <c r="E627" s="2355"/>
      <c r="F627" s="2292"/>
      <c r="G627" s="2292"/>
      <c r="H627" s="2292"/>
      <c r="I627" s="2292"/>
      <c r="J627" s="2292"/>
      <c r="K627" s="2292"/>
      <c r="L627" s="2292"/>
      <c r="M627" s="2292"/>
      <c r="N627" s="2292"/>
      <c r="O627" s="2292"/>
      <c r="P627" s="2292"/>
      <c r="Q627" s="2292"/>
      <c r="R627" s="2292"/>
      <c r="S627" s="2292"/>
      <c r="T627" s="2292"/>
      <c r="U627" s="2292"/>
      <c r="V627" s="2292"/>
      <c r="W627" s="2292"/>
    </row>
    <row r="628" spans="1:23" ht="13.8" thickBot="1">
      <c r="A628" s="2292"/>
      <c r="B628" s="2322"/>
      <c r="C628" s="2292"/>
      <c r="D628" s="2292"/>
      <c r="E628" s="2355"/>
      <c r="F628" s="2292"/>
      <c r="G628" s="2292"/>
      <c r="H628" s="2292"/>
      <c r="I628" s="2292"/>
      <c r="J628" s="2292"/>
      <c r="K628" s="2292"/>
      <c r="L628" s="2292"/>
      <c r="M628" s="2292"/>
      <c r="N628" s="2292"/>
      <c r="O628" s="2292"/>
      <c r="P628" s="2292"/>
      <c r="Q628" s="2292"/>
      <c r="R628" s="2292"/>
      <c r="S628" s="2292"/>
      <c r="T628" s="2292"/>
      <c r="U628" s="2292"/>
      <c r="V628" s="2292"/>
      <c r="W628" s="2292"/>
    </row>
    <row r="629" spans="1:23" ht="13.8" thickBot="1">
      <c r="A629" s="2292"/>
      <c r="B629" s="2322"/>
      <c r="C629" s="2292"/>
      <c r="D629" s="2292"/>
      <c r="E629" s="2355"/>
      <c r="F629" s="2292"/>
      <c r="G629" s="2292"/>
      <c r="H629" s="2292"/>
      <c r="I629" s="2292"/>
      <c r="J629" s="2292"/>
      <c r="K629" s="2292"/>
      <c r="L629" s="2292"/>
      <c r="M629" s="2292"/>
      <c r="N629" s="2292"/>
      <c r="O629" s="2292"/>
      <c r="P629" s="2292"/>
      <c r="Q629" s="2292"/>
      <c r="R629" s="2292"/>
      <c r="S629" s="2292"/>
      <c r="T629" s="2292"/>
      <c r="U629" s="2292"/>
      <c r="V629" s="2292"/>
      <c r="W629" s="2292"/>
    </row>
    <row r="630" spans="1:23" ht="13.8" thickBot="1">
      <c r="A630" s="2292"/>
      <c r="B630" s="2322"/>
      <c r="C630" s="2292"/>
      <c r="D630" s="2292"/>
      <c r="E630" s="2355"/>
      <c r="F630" s="2292"/>
      <c r="G630" s="2292"/>
      <c r="H630" s="2292"/>
      <c r="I630" s="2292"/>
      <c r="J630" s="2292"/>
      <c r="K630" s="2292"/>
      <c r="L630" s="2292"/>
      <c r="M630" s="2292"/>
      <c r="N630" s="2292"/>
      <c r="O630" s="2292"/>
      <c r="P630" s="2292"/>
      <c r="Q630" s="2292"/>
      <c r="R630" s="2292"/>
      <c r="S630" s="2292"/>
      <c r="T630" s="2292"/>
      <c r="U630" s="2292"/>
      <c r="V630" s="2292"/>
      <c r="W630" s="2292"/>
    </row>
    <row r="631" spans="1:23" ht="13.8" thickBot="1">
      <c r="A631" s="2292"/>
      <c r="B631" s="2322"/>
      <c r="C631" s="2292"/>
      <c r="D631" s="2292"/>
      <c r="E631" s="2355"/>
      <c r="F631" s="2292"/>
      <c r="G631" s="2292"/>
      <c r="H631" s="2292"/>
      <c r="I631" s="2292"/>
      <c r="J631" s="2292"/>
      <c r="K631" s="2292"/>
      <c r="L631" s="2292"/>
      <c r="M631" s="2292"/>
      <c r="N631" s="2292"/>
      <c r="O631" s="2292"/>
      <c r="P631" s="2292"/>
      <c r="Q631" s="2292"/>
      <c r="R631" s="2292"/>
      <c r="S631" s="2292"/>
      <c r="T631" s="2292"/>
      <c r="U631" s="2292"/>
      <c r="V631" s="2292"/>
      <c r="W631" s="2292"/>
    </row>
    <row r="632" spans="1:23" ht="13.8" thickBot="1">
      <c r="A632" s="2292"/>
      <c r="B632" s="2322"/>
      <c r="C632" s="2292"/>
      <c r="D632" s="2292"/>
      <c r="E632" s="2355"/>
      <c r="F632" s="2292"/>
      <c r="G632" s="2292"/>
      <c r="H632" s="2292"/>
      <c r="I632" s="2292"/>
      <c r="J632" s="2292"/>
      <c r="K632" s="2292"/>
      <c r="L632" s="2292"/>
      <c r="M632" s="2292"/>
      <c r="N632" s="2292"/>
      <c r="O632" s="2292"/>
      <c r="P632" s="2292"/>
      <c r="Q632" s="2292"/>
      <c r="R632" s="2292"/>
      <c r="S632" s="2292"/>
      <c r="T632" s="2292"/>
      <c r="U632" s="2292"/>
      <c r="V632" s="2292"/>
      <c r="W632" s="2292"/>
    </row>
    <row r="633" spans="1:23" ht="13.8" thickBot="1">
      <c r="A633" s="2292"/>
      <c r="B633" s="2322"/>
      <c r="C633" s="2292"/>
      <c r="D633" s="2292"/>
      <c r="E633" s="2355"/>
      <c r="F633" s="2292"/>
      <c r="G633" s="2292"/>
      <c r="H633" s="2292"/>
      <c r="I633" s="2292"/>
      <c r="J633" s="2292"/>
      <c r="K633" s="2292"/>
      <c r="L633" s="2292"/>
      <c r="M633" s="2292"/>
      <c r="N633" s="2292"/>
      <c r="O633" s="2292"/>
      <c r="P633" s="2292"/>
      <c r="Q633" s="2292"/>
      <c r="R633" s="2292"/>
      <c r="S633" s="2292"/>
      <c r="T633" s="2292"/>
      <c r="U633" s="2292"/>
      <c r="V633" s="2292"/>
      <c r="W633" s="2292"/>
    </row>
    <row r="634" spans="1:23" ht="13.8" thickBot="1">
      <c r="A634" s="2292"/>
      <c r="B634" s="2322"/>
      <c r="C634" s="2292"/>
      <c r="D634" s="2292"/>
      <c r="E634" s="2355"/>
      <c r="F634" s="2292"/>
      <c r="G634" s="2292"/>
      <c r="H634" s="2292"/>
      <c r="I634" s="2292"/>
      <c r="J634" s="2292"/>
      <c r="K634" s="2292"/>
      <c r="L634" s="2292"/>
      <c r="M634" s="2292"/>
      <c r="N634" s="2292"/>
      <c r="O634" s="2292"/>
      <c r="P634" s="2292"/>
      <c r="Q634" s="2292"/>
      <c r="R634" s="2292"/>
      <c r="S634" s="2292"/>
      <c r="T634" s="2292"/>
      <c r="U634" s="2292"/>
      <c r="V634" s="2292"/>
      <c r="W634" s="2292"/>
    </row>
    <row r="635" spans="1:23" ht="13.8" thickBot="1">
      <c r="A635" s="2292"/>
      <c r="B635" s="2322"/>
      <c r="C635" s="2292"/>
      <c r="D635" s="2292"/>
      <c r="E635" s="2355"/>
      <c r="F635" s="2292"/>
      <c r="G635" s="2292"/>
      <c r="H635" s="2292"/>
      <c r="I635" s="2292"/>
      <c r="J635" s="2292"/>
      <c r="K635" s="2292"/>
      <c r="L635" s="2292"/>
      <c r="M635" s="2292"/>
      <c r="N635" s="2292"/>
      <c r="O635" s="2292"/>
      <c r="P635" s="2292"/>
      <c r="Q635" s="2292"/>
      <c r="R635" s="2292"/>
      <c r="S635" s="2292"/>
      <c r="T635" s="2292"/>
      <c r="U635" s="2292"/>
      <c r="V635" s="2292"/>
      <c r="W635" s="2292"/>
    </row>
    <row r="636" spans="1:23" ht="13.8" thickBot="1">
      <c r="A636" s="2292"/>
      <c r="B636" s="2322"/>
      <c r="C636" s="2292"/>
      <c r="D636" s="2292"/>
      <c r="E636" s="2355"/>
      <c r="F636" s="2292"/>
      <c r="G636" s="2292"/>
      <c r="H636" s="2292"/>
      <c r="I636" s="2292"/>
      <c r="J636" s="2292"/>
      <c r="K636" s="2292"/>
      <c r="L636" s="2292"/>
      <c r="M636" s="2292"/>
      <c r="N636" s="2292"/>
      <c r="O636" s="2292"/>
      <c r="P636" s="2292"/>
      <c r="Q636" s="2292"/>
      <c r="R636" s="2292"/>
      <c r="S636" s="2292"/>
      <c r="T636" s="2292"/>
      <c r="U636" s="2292"/>
      <c r="V636" s="2292"/>
      <c r="W636" s="2292"/>
    </row>
    <row r="637" spans="1:23" ht="13.8" thickBot="1">
      <c r="A637" s="2292"/>
      <c r="B637" s="2322"/>
      <c r="C637" s="2292"/>
      <c r="D637" s="2292"/>
      <c r="E637" s="2355"/>
      <c r="F637" s="2292"/>
      <c r="G637" s="2292"/>
      <c r="H637" s="2292"/>
      <c r="I637" s="2292"/>
      <c r="J637" s="2292"/>
      <c r="K637" s="2292"/>
      <c r="L637" s="2292"/>
      <c r="M637" s="2292"/>
      <c r="N637" s="2292"/>
      <c r="O637" s="2292"/>
      <c r="P637" s="2292"/>
      <c r="Q637" s="2292"/>
      <c r="R637" s="2292"/>
      <c r="S637" s="2292"/>
      <c r="T637" s="2292"/>
      <c r="U637" s="2292"/>
      <c r="V637" s="2292"/>
      <c r="W637" s="2292"/>
    </row>
    <row r="638" spans="1:23" ht="13.8" thickBot="1">
      <c r="A638" s="2292"/>
      <c r="B638" s="2322"/>
      <c r="C638" s="2292"/>
      <c r="D638" s="2292"/>
      <c r="E638" s="2355"/>
      <c r="F638" s="2292"/>
      <c r="G638" s="2292"/>
      <c r="H638" s="2292"/>
      <c r="I638" s="2292"/>
      <c r="J638" s="2292"/>
      <c r="K638" s="2292"/>
      <c r="L638" s="2292"/>
      <c r="M638" s="2292"/>
      <c r="N638" s="2292"/>
      <c r="O638" s="2292"/>
      <c r="P638" s="2292"/>
      <c r="Q638" s="2292"/>
      <c r="R638" s="2292"/>
      <c r="S638" s="2292"/>
      <c r="T638" s="2292"/>
      <c r="U638" s="2292"/>
      <c r="V638" s="2292"/>
      <c r="W638" s="2292"/>
    </row>
    <row r="639" spans="1:23" ht="13.8" thickBot="1">
      <c r="A639" s="2292"/>
      <c r="B639" s="2322"/>
      <c r="C639" s="2292"/>
      <c r="D639" s="2292"/>
      <c r="E639" s="2355"/>
      <c r="F639" s="2292"/>
      <c r="G639" s="2292"/>
      <c r="H639" s="2292"/>
      <c r="I639" s="2292"/>
      <c r="J639" s="2292"/>
      <c r="K639" s="2292"/>
      <c r="L639" s="2292"/>
      <c r="M639" s="2292"/>
      <c r="N639" s="2292"/>
      <c r="O639" s="2292"/>
      <c r="P639" s="2292"/>
      <c r="Q639" s="2292"/>
      <c r="R639" s="2292"/>
      <c r="S639" s="2292"/>
      <c r="T639" s="2292"/>
      <c r="U639" s="2292"/>
      <c r="V639" s="2292"/>
      <c r="W639" s="2292"/>
    </row>
    <row r="640" spans="1:23" ht="13.8" thickBot="1">
      <c r="A640" s="2292"/>
      <c r="B640" s="2322"/>
      <c r="C640" s="2292"/>
      <c r="D640" s="2292"/>
      <c r="E640" s="2355"/>
      <c r="F640" s="2292"/>
      <c r="G640" s="2292"/>
      <c r="H640" s="2292"/>
      <c r="I640" s="2292"/>
      <c r="J640" s="2292"/>
      <c r="K640" s="2292"/>
      <c r="L640" s="2292"/>
      <c r="M640" s="2292"/>
      <c r="N640" s="2292"/>
      <c r="O640" s="2292"/>
      <c r="P640" s="2292"/>
      <c r="Q640" s="2292"/>
      <c r="R640" s="2292"/>
      <c r="S640" s="2292"/>
      <c r="T640" s="2292"/>
      <c r="U640" s="2292"/>
      <c r="V640" s="2292"/>
      <c r="W640" s="2292"/>
    </row>
    <row r="641" spans="1:23" ht="13.8" thickBot="1">
      <c r="A641" s="2292"/>
      <c r="B641" s="2322"/>
      <c r="C641" s="2292"/>
      <c r="D641" s="2292"/>
      <c r="E641" s="2355"/>
      <c r="F641" s="2292"/>
      <c r="G641" s="2292"/>
      <c r="H641" s="2292"/>
      <c r="I641" s="2292"/>
      <c r="J641" s="2292"/>
      <c r="K641" s="2292"/>
      <c r="L641" s="2292"/>
      <c r="M641" s="2292"/>
      <c r="N641" s="2292"/>
      <c r="O641" s="2292"/>
      <c r="P641" s="2292"/>
      <c r="Q641" s="2292"/>
      <c r="R641" s="2292"/>
      <c r="S641" s="2292"/>
      <c r="T641" s="2292"/>
      <c r="U641" s="2292"/>
      <c r="V641" s="2292"/>
      <c r="W641" s="2292"/>
    </row>
    <row r="642" spans="1:23" ht="13.8" thickBot="1">
      <c r="A642" s="2292"/>
      <c r="B642" s="2322"/>
      <c r="C642" s="2292"/>
      <c r="D642" s="2292"/>
      <c r="E642" s="2355"/>
      <c r="F642" s="2292"/>
      <c r="G642" s="2292"/>
      <c r="H642" s="2292"/>
      <c r="I642" s="2292"/>
      <c r="J642" s="2292"/>
      <c r="K642" s="2292"/>
      <c r="L642" s="2292"/>
      <c r="M642" s="2292"/>
      <c r="N642" s="2292"/>
      <c r="O642" s="2292"/>
      <c r="P642" s="2292"/>
      <c r="Q642" s="2292"/>
      <c r="R642" s="2292"/>
      <c r="S642" s="2292"/>
      <c r="T642" s="2292"/>
      <c r="U642" s="2292"/>
      <c r="V642" s="2292"/>
      <c r="W642" s="2292"/>
    </row>
    <row r="643" spans="1:23" ht="13.8" thickBot="1">
      <c r="A643" s="2292"/>
      <c r="B643" s="2322"/>
      <c r="C643" s="2292"/>
      <c r="D643" s="2292"/>
      <c r="E643" s="2355"/>
      <c r="F643" s="2292"/>
      <c r="G643" s="2292"/>
      <c r="H643" s="2292"/>
      <c r="I643" s="2292"/>
      <c r="J643" s="2292"/>
      <c r="K643" s="2292"/>
      <c r="L643" s="2292"/>
      <c r="M643" s="2292"/>
      <c r="N643" s="2292"/>
      <c r="O643" s="2292"/>
      <c r="P643" s="2292"/>
      <c r="Q643" s="2292"/>
      <c r="R643" s="2292"/>
      <c r="S643" s="2292"/>
      <c r="T643" s="2292"/>
      <c r="U643" s="2292"/>
      <c r="V643" s="2292"/>
      <c r="W643" s="2292"/>
    </row>
    <row r="644" spans="1:23" ht="13.8" thickBot="1">
      <c r="A644" s="2292"/>
      <c r="B644" s="2322"/>
      <c r="C644" s="2292"/>
      <c r="D644" s="2292"/>
      <c r="E644" s="2355"/>
      <c r="F644" s="2292"/>
      <c r="G644" s="2292"/>
      <c r="H644" s="2292"/>
      <c r="I644" s="2292"/>
      <c r="J644" s="2292"/>
      <c r="K644" s="2292"/>
      <c r="L644" s="2292"/>
      <c r="M644" s="2292"/>
      <c r="N644" s="2292"/>
      <c r="O644" s="2292"/>
      <c r="P644" s="2292"/>
      <c r="Q644" s="2292"/>
      <c r="R644" s="2292"/>
      <c r="S644" s="2292"/>
      <c r="T644" s="2292"/>
      <c r="U644" s="2292"/>
      <c r="V644" s="2292"/>
      <c r="W644" s="2292"/>
    </row>
    <row r="645" spans="1:23" ht="13.8" thickBot="1">
      <c r="A645" s="2292"/>
      <c r="B645" s="2322"/>
      <c r="C645" s="2292"/>
      <c r="D645" s="2292"/>
      <c r="E645" s="2355"/>
      <c r="F645" s="2292"/>
      <c r="G645" s="2292"/>
      <c r="H645" s="2292"/>
      <c r="I645" s="2292"/>
      <c r="J645" s="2292"/>
      <c r="K645" s="2292"/>
      <c r="L645" s="2292"/>
      <c r="M645" s="2292"/>
      <c r="N645" s="2292"/>
      <c r="O645" s="2292"/>
      <c r="P645" s="2292"/>
      <c r="Q645" s="2292"/>
      <c r="R645" s="2292"/>
      <c r="S645" s="2292"/>
      <c r="T645" s="2292"/>
      <c r="U645" s="2292"/>
      <c r="V645" s="2292"/>
      <c r="W645" s="2292"/>
    </row>
    <row r="646" spans="1:23" ht="13.8" thickBot="1">
      <c r="A646" s="2292"/>
      <c r="B646" s="2322"/>
      <c r="C646" s="2292"/>
      <c r="D646" s="2292"/>
      <c r="E646" s="2355"/>
      <c r="F646" s="2292"/>
      <c r="G646" s="2292"/>
      <c r="H646" s="2292"/>
      <c r="I646" s="2292"/>
      <c r="J646" s="2292"/>
      <c r="K646" s="2292"/>
      <c r="L646" s="2292"/>
      <c r="M646" s="2292"/>
      <c r="N646" s="2292"/>
      <c r="O646" s="2292"/>
      <c r="P646" s="2292"/>
      <c r="Q646" s="2292"/>
      <c r="R646" s="2292"/>
      <c r="S646" s="2292"/>
      <c r="T646" s="2292"/>
      <c r="U646" s="2292"/>
      <c r="V646" s="2292"/>
      <c r="W646" s="2292"/>
    </row>
    <row r="647" spans="1:23" ht="13.8" thickBot="1">
      <c r="A647" s="2292"/>
      <c r="B647" s="2322"/>
      <c r="C647" s="2292"/>
      <c r="D647" s="2292"/>
      <c r="E647" s="2355"/>
      <c r="F647" s="2292"/>
      <c r="G647" s="2292"/>
      <c r="H647" s="2292"/>
      <c r="I647" s="2292"/>
      <c r="J647" s="2292"/>
      <c r="K647" s="2292"/>
      <c r="L647" s="2292"/>
      <c r="M647" s="2292"/>
      <c r="N647" s="2292"/>
      <c r="O647" s="2292"/>
      <c r="P647" s="2292"/>
      <c r="Q647" s="2292"/>
      <c r="R647" s="2292"/>
      <c r="S647" s="2292"/>
      <c r="T647" s="2292"/>
      <c r="U647" s="2292"/>
      <c r="V647" s="2292"/>
      <c r="W647" s="2292"/>
    </row>
    <row r="648" spans="1:23" ht="13.8" thickBot="1">
      <c r="A648" s="2292"/>
      <c r="B648" s="2322"/>
      <c r="C648" s="2292"/>
      <c r="D648" s="2292"/>
      <c r="E648" s="2355"/>
      <c r="F648" s="2292"/>
      <c r="G648" s="2292"/>
      <c r="H648" s="2292"/>
      <c r="I648" s="2292"/>
      <c r="J648" s="2292"/>
      <c r="K648" s="2292"/>
      <c r="L648" s="2292"/>
      <c r="M648" s="2292"/>
      <c r="N648" s="2292"/>
      <c r="O648" s="2292"/>
      <c r="P648" s="2292"/>
      <c r="Q648" s="2292"/>
      <c r="R648" s="2292"/>
      <c r="S648" s="2292"/>
      <c r="T648" s="2292"/>
      <c r="U648" s="2292"/>
      <c r="V648" s="2292"/>
      <c r="W648" s="2292"/>
    </row>
    <row r="649" spans="1:23" ht="13.8" thickBot="1">
      <c r="A649" s="2292"/>
      <c r="B649" s="2322"/>
      <c r="C649" s="2292"/>
      <c r="D649" s="2292"/>
      <c r="E649" s="2355"/>
      <c r="F649" s="2292"/>
      <c r="G649" s="2292"/>
      <c r="H649" s="2292"/>
      <c r="I649" s="2292"/>
      <c r="J649" s="2292"/>
      <c r="K649" s="2292"/>
      <c r="L649" s="2292"/>
      <c r="M649" s="2292"/>
      <c r="N649" s="2292"/>
      <c r="O649" s="2292"/>
      <c r="P649" s="2292"/>
      <c r="Q649" s="2292"/>
      <c r="R649" s="2292"/>
      <c r="S649" s="2292"/>
      <c r="T649" s="2292"/>
      <c r="U649" s="2292"/>
      <c r="V649" s="2292"/>
      <c r="W649" s="2292"/>
    </row>
    <row r="650" spans="1:23" ht="13.8" thickBot="1">
      <c r="A650" s="2292"/>
      <c r="B650" s="2322"/>
      <c r="C650" s="2292"/>
      <c r="D650" s="2292"/>
      <c r="E650" s="2355"/>
      <c r="F650" s="2292"/>
      <c r="G650" s="2292"/>
      <c r="H650" s="2292"/>
      <c r="I650" s="2292"/>
      <c r="J650" s="2292"/>
      <c r="K650" s="2292"/>
      <c r="L650" s="2292"/>
      <c r="M650" s="2292"/>
      <c r="N650" s="2292"/>
      <c r="O650" s="2292"/>
      <c r="P650" s="2292"/>
      <c r="Q650" s="2292"/>
      <c r="R650" s="2292"/>
      <c r="S650" s="2292"/>
      <c r="T650" s="2292"/>
      <c r="U650" s="2292"/>
      <c r="V650" s="2292"/>
      <c r="W650" s="2292"/>
    </row>
    <row r="651" spans="1:23" ht="13.8" thickBot="1">
      <c r="A651" s="2292"/>
      <c r="B651" s="2322"/>
      <c r="C651" s="2292"/>
      <c r="D651" s="2292"/>
      <c r="E651" s="2355"/>
      <c r="F651" s="2292"/>
      <c r="G651" s="2292"/>
      <c r="H651" s="2292"/>
      <c r="I651" s="2292"/>
      <c r="J651" s="2292"/>
      <c r="K651" s="2292"/>
      <c r="L651" s="2292"/>
      <c r="M651" s="2292"/>
      <c r="N651" s="2292"/>
      <c r="O651" s="2292"/>
      <c r="P651" s="2292"/>
      <c r="Q651" s="2292"/>
      <c r="R651" s="2292"/>
      <c r="S651" s="2292"/>
      <c r="T651" s="2292"/>
      <c r="U651" s="2292"/>
      <c r="V651" s="2292"/>
      <c r="W651" s="2292"/>
    </row>
    <row r="652" spans="1:23" ht="13.8" thickBot="1">
      <c r="A652" s="2292"/>
      <c r="B652" s="2322"/>
      <c r="C652" s="2292"/>
      <c r="D652" s="2292"/>
      <c r="E652" s="2355"/>
      <c r="F652" s="2292"/>
      <c r="G652" s="2292"/>
      <c r="H652" s="2292"/>
      <c r="I652" s="2292"/>
      <c r="J652" s="2292"/>
      <c r="K652" s="2292"/>
      <c r="L652" s="2292"/>
      <c r="M652" s="2292"/>
      <c r="N652" s="2292"/>
      <c r="O652" s="2292"/>
      <c r="P652" s="2292"/>
      <c r="Q652" s="2292"/>
      <c r="R652" s="2292"/>
      <c r="S652" s="2292"/>
      <c r="T652" s="2292"/>
      <c r="U652" s="2292"/>
      <c r="V652" s="2292"/>
      <c r="W652" s="2292"/>
    </row>
    <row r="653" spans="1:23" ht="13.8" thickBot="1">
      <c r="A653" s="2292"/>
      <c r="B653" s="2322"/>
      <c r="C653" s="2292"/>
      <c r="D653" s="2292"/>
      <c r="E653" s="2355"/>
      <c r="F653" s="2292"/>
      <c r="G653" s="2292"/>
      <c r="H653" s="2292"/>
      <c r="I653" s="2292"/>
      <c r="J653" s="2292"/>
      <c r="K653" s="2292"/>
      <c r="L653" s="2292"/>
      <c r="M653" s="2292"/>
      <c r="N653" s="2292"/>
      <c r="O653" s="2292"/>
      <c r="P653" s="2292"/>
      <c r="Q653" s="2292"/>
      <c r="R653" s="2292"/>
      <c r="S653" s="2292"/>
      <c r="T653" s="2292"/>
      <c r="U653" s="2292"/>
      <c r="V653" s="2292"/>
      <c r="W653" s="2292"/>
    </row>
    <row r="654" spans="1:23" ht="13.8" thickBot="1">
      <c r="A654" s="2292"/>
      <c r="B654" s="2322"/>
      <c r="C654" s="2292"/>
      <c r="D654" s="2292"/>
      <c r="E654" s="2355"/>
      <c r="F654" s="2292"/>
      <c r="G654" s="2292"/>
      <c r="H654" s="2292"/>
      <c r="I654" s="2292"/>
      <c r="J654" s="2292"/>
      <c r="K654" s="2292"/>
      <c r="L654" s="2292"/>
      <c r="M654" s="2292"/>
      <c r="N654" s="2292"/>
      <c r="O654" s="2292"/>
      <c r="P654" s="2292"/>
      <c r="Q654" s="2292"/>
      <c r="R654" s="2292"/>
      <c r="S654" s="2292"/>
      <c r="T654" s="2292"/>
      <c r="U654" s="2292"/>
      <c r="V654" s="2292"/>
      <c r="W654" s="2292"/>
    </row>
    <row r="655" spans="1:23" ht="13.8" thickBot="1">
      <c r="A655" s="2292"/>
      <c r="B655" s="2322"/>
      <c r="C655" s="2292"/>
      <c r="D655" s="2292"/>
      <c r="E655" s="2355"/>
      <c r="F655" s="2292"/>
      <c r="G655" s="2292"/>
      <c r="H655" s="2292"/>
      <c r="I655" s="2292"/>
      <c r="J655" s="2292"/>
      <c r="K655" s="2292"/>
      <c r="L655" s="2292"/>
      <c r="M655" s="2292"/>
      <c r="N655" s="2292"/>
      <c r="O655" s="2292"/>
      <c r="P655" s="2292"/>
      <c r="Q655" s="2292"/>
      <c r="R655" s="2292"/>
      <c r="S655" s="2292"/>
      <c r="T655" s="2292"/>
      <c r="U655" s="2292"/>
      <c r="V655" s="2292"/>
      <c r="W655" s="2292"/>
    </row>
    <row r="656" spans="1:23" ht="13.8" thickBot="1">
      <c r="A656" s="2292"/>
      <c r="B656" s="2322"/>
      <c r="C656" s="2292"/>
      <c r="D656" s="2292"/>
      <c r="E656" s="2355"/>
      <c r="F656" s="2292"/>
      <c r="G656" s="2292"/>
      <c r="H656" s="2292"/>
      <c r="I656" s="2292"/>
      <c r="J656" s="2292"/>
      <c r="K656" s="2292"/>
      <c r="L656" s="2292"/>
      <c r="M656" s="2292"/>
      <c r="N656" s="2292"/>
      <c r="O656" s="2292"/>
      <c r="P656" s="2292"/>
      <c r="Q656" s="2292"/>
      <c r="R656" s="2292"/>
      <c r="S656" s="2292"/>
      <c r="T656" s="2292"/>
      <c r="U656" s="2292"/>
      <c r="V656" s="2292"/>
      <c r="W656" s="2292"/>
    </row>
    <row r="657" spans="1:23" ht="13.8" thickBot="1">
      <c r="A657" s="2292"/>
      <c r="B657" s="2322"/>
      <c r="C657" s="2292"/>
      <c r="D657" s="2292"/>
      <c r="E657" s="2355"/>
      <c r="F657" s="2292"/>
      <c r="G657" s="2292"/>
      <c r="H657" s="2292"/>
      <c r="I657" s="2292"/>
      <c r="J657" s="2292"/>
      <c r="K657" s="2292"/>
      <c r="L657" s="2292"/>
      <c r="M657" s="2292"/>
      <c r="N657" s="2292"/>
      <c r="O657" s="2292"/>
      <c r="P657" s="2292"/>
      <c r="Q657" s="2292"/>
      <c r="R657" s="2292"/>
      <c r="S657" s="2292"/>
      <c r="T657" s="2292"/>
      <c r="U657" s="2292"/>
      <c r="V657" s="2292"/>
      <c r="W657" s="2292"/>
    </row>
    <row r="658" spans="1:23" ht="13.8" thickBot="1">
      <c r="A658" s="2292"/>
      <c r="B658" s="2322"/>
      <c r="C658" s="2292"/>
      <c r="D658" s="2292"/>
      <c r="E658" s="2355"/>
      <c r="F658" s="2292"/>
      <c r="G658" s="2292"/>
      <c r="H658" s="2292"/>
      <c r="I658" s="2292"/>
      <c r="J658" s="2292"/>
      <c r="K658" s="2292"/>
      <c r="L658" s="2292"/>
      <c r="M658" s="2292"/>
      <c r="N658" s="2292"/>
      <c r="O658" s="2292"/>
      <c r="P658" s="2292"/>
      <c r="Q658" s="2292"/>
      <c r="R658" s="2292"/>
      <c r="S658" s="2292"/>
      <c r="T658" s="2292"/>
      <c r="U658" s="2292"/>
      <c r="V658" s="2292"/>
      <c r="W658" s="2292"/>
    </row>
    <row r="659" spans="1:23" ht="13.8" thickBot="1">
      <c r="A659" s="2292"/>
      <c r="B659" s="2322"/>
      <c r="C659" s="2292"/>
      <c r="D659" s="2292"/>
      <c r="E659" s="2355"/>
      <c r="F659" s="2292"/>
      <c r="G659" s="2292"/>
      <c r="H659" s="2292"/>
      <c r="I659" s="2292"/>
      <c r="J659" s="2292"/>
      <c r="K659" s="2292"/>
      <c r="L659" s="2292"/>
      <c r="M659" s="2292"/>
      <c r="N659" s="2292"/>
      <c r="O659" s="2292"/>
      <c r="P659" s="2292"/>
      <c r="Q659" s="2292"/>
      <c r="R659" s="2292"/>
      <c r="S659" s="2292"/>
      <c r="T659" s="2292"/>
      <c r="U659" s="2292"/>
      <c r="V659" s="2292"/>
      <c r="W659" s="2292"/>
    </row>
    <row r="660" spans="1:23" ht="13.8" thickBot="1">
      <c r="A660" s="2292"/>
      <c r="B660" s="2322"/>
      <c r="C660" s="2292"/>
      <c r="D660" s="2292"/>
      <c r="E660" s="2355"/>
      <c r="F660" s="2292"/>
      <c r="G660" s="2292"/>
      <c r="H660" s="2292"/>
      <c r="I660" s="2292"/>
      <c r="J660" s="2292"/>
      <c r="K660" s="2292"/>
      <c r="L660" s="2292"/>
      <c r="M660" s="2292"/>
      <c r="N660" s="2292"/>
      <c r="O660" s="2292"/>
      <c r="P660" s="2292"/>
      <c r="Q660" s="2292"/>
      <c r="R660" s="2292"/>
      <c r="S660" s="2292"/>
      <c r="T660" s="2292"/>
      <c r="U660" s="2292"/>
      <c r="V660" s="2292"/>
      <c r="W660" s="2292"/>
    </row>
    <row r="661" spans="1:23" ht="13.8" thickBot="1">
      <c r="A661" s="2292"/>
      <c r="B661" s="2322"/>
      <c r="C661" s="2292"/>
      <c r="D661" s="2292"/>
      <c r="E661" s="2355"/>
      <c r="F661" s="2292"/>
      <c r="G661" s="2292"/>
      <c r="H661" s="2292"/>
      <c r="I661" s="2292"/>
      <c r="J661" s="2292"/>
      <c r="K661" s="2292"/>
      <c r="L661" s="2292"/>
      <c r="M661" s="2292"/>
      <c r="N661" s="2292"/>
      <c r="O661" s="2292"/>
      <c r="P661" s="2292"/>
      <c r="Q661" s="2292"/>
      <c r="R661" s="2292"/>
      <c r="S661" s="2292"/>
      <c r="T661" s="2292"/>
      <c r="U661" s="2292"/>
      <c r="V661" s="2292"/>
      <c r="W661" s="2292"/>
    </row>
    <row r="662" spans="1:23" ht="13.8" thickBot="1">
      <c r="A662" s="2292"/>
      <c r="B662" s="2322"/>
      <c r="C662" s="2292"/>
      <c r="D662" s="2292"/>
      <c r="E662" s="2355"/>
      <c r="F662" s="2292"/>
      <c r="G662" s="2292"/>
      <c r="H662" s="2292"/>
      <c r="I662" s="2292"/>
      <c r="J662" s="2292"/>
      <c r="K662" s="2292"/>
      <c r="L662" s="2292"/>
      <c r="M662" s="2292"/>
      <c r="N662" s="2292"/>
      <c r="O662" s="2292"/>
      <c r="P662" s="2292"/>
      <c r="Q662" s="2292"/>
      <c r="R662" s="2292"/>
      <c r="S662" s="2292"/>
      <c r="T662" s="2292"/>
      <c r="U662" s="2292"/>
      <c r="V662" s="2292"/>
      <c r="W662" s="2292"/>
    </row>
    <row r="663" spans="1:23" ht="13.8" thickBot="1">
      <c r="A663" s="2292"/>
      <c r="B663" s="2322"/>
      <c r="C663" s="2292"/>
      <c r="D663" s="2292"/>
      <c r="E663" s="2355"/>
      <c r="F663" s="2292"/>
      <c r="G663" s="2292"/>
      <c r="H663" s="2292"/>
      <c r="I663" s="2292"/>
      <c r="J663" s="2292"/>
      <c r="K663" s="2292"/>
      <c r="L663" s="2292"/>
      <c r="M663" s="2292"/>
      <c r="N663" s="2292"/>
      <c r="O663" s="2292"/>
      <c r="P663" s="2292"/>
      <c r="Q663" s="2292"/>
      <c r="R663" s="2292"/>
      <c r="S663" s="2292"/>
      <c r="T663" s="2292"/>
      <c r="U663" s="2292"/>
      <c r="V663" s="2292"/>
      <c r="W663" s="2292"/>
    </row>
    <row r="664" spans="1:23" ht="13.8" thickBot="1">
      <c r="A664" s="2292"/>
      <c r="B664" s="2322"/>
      <c r="C664" s="2292"/>
      <c r="D664" s="2292"/>
      <c r="E664" s="2355"/>
      <c r="F664" s="2292"/>
      <c r="G664" s="2292"/>
      <c r="H664" s="2292"/>
      <c r="I664" s="2292"/>
      <c r="J664" s="2292"/>
      <c r="K664" s="2292"/>
      <c r="L664" s="2292"/>
      <c r="M664" s="2292"/>
      <c r="N664" s="2292"/>
      <c r="O664" s="2292"/>
      <c r="P664" s="2292"/>
      <c r="Q664" s="2292"/>
      <c r="R664" s="2292"/>
      <c r="S664" s="2292"/>
      <c r="T664" s="2292"/>
      <c r="U664" s="2292"/>
      <c r="V664" s="2292"/>
      <c r="W664" s="2292"/>
    </row>
    <row r="665" spans="1:23" ht="13.8" thickBot="1">
      <c r="A665" s="2292"/>
      <c r="B665" s="2322"/>
      <c r="C665" s="2292"/>
      <c r="D665" s="2292"/>
      <c r="E665" s="2355"/>
      <c r="F665" s="2292"/>
      <c r="G665" s="2292"/>
      <c r="H665" s="2292"/>
      <c r="I665" s="2292"/>
      <c r="J665" s="2292"/>
      <c r="K665" s="2292"/>
      <c r="L665" s="2292"/>
      <c r="M665" s="2292"/>
      <c r="N665" s="2292"/>
      <c r="O665" s="2292"/>
      <c r="P665" s="2292"/>
      <c r="Q665" s="2292"/>
      <c r="R665" s="2292"/>
      <c r="S665" s="2292"/>
      <c r="T665" s="2292"/>
      <c r="U665" s="2292"/>
      <c r="V665" s="2292"/>
      <c r="W665" s="2292"/>
    </row>
    <row r="666" spans="1:23" ht="13.8" thickBot="1">
      <c r="A666" s="2292"/>
      <c r="B666" s="2322"/>
      <c r="C666" s="2292"/>
      <c r="D666" s="2292"/>
      <c r="E666" s="2355"/>
      <c r="F666" s="2292"/>
      <c r="G666" s="2292"/>
      <c r="H666" s="2292"/>
      <c r="I666" s="2292"/>
      <c r="J666" s="2292"/>
      <c r="K666" s="2292"/>
      <c r="L666" s="2292"/>
      <c r="M666" s="2292"/>
      <c r="N666" s="2292"/>
      <c r="O666" s="2292"/>
      <c r="P666" s="2292"/>
      <c r="Q666" s="2292"/>
      <c r="R666" s="2292"/>
      <c r="S666" s="2292"/>
      <c r="T666" s="2292"/>
      <c r="U666" s="2292"/>
      <c r="V666" s="2292"/>
      <c r="W666" s="2292"/>
    </row>
    <row r="667" spans="1:23" ht="13.8" thickBot="1">
      <c r="A667" s="2292"/>
      <c r="B667" s="2322"/>
      <c r="C667" s="2292"/>
      <c r="D667" s="2292"/>
      <c r="E667" s="2355"/>
      <c r="F667" s="2292"/>
      <c r="G667" s="2292"/>
      <c r="H667" s="2292"/>
      <c r="I667" s="2292"/>
      <c r="J667" s="2292"/>
      <c r="K667" s="2292"/>
      <c r="L667" s="2292"/>
      <c r="M667" s="2292"/>
      <c r="N667" s="2292"/>
      <c r="O667" s="2292"/>
      <c r="P667" s="2292"/>
      <c r="Q667" s="2292"/>
      <c r="R667" s="2292"/>
      <c r="S667" s="2292"/>
      <c r="T667" s="2292"/>
      <c r="U667" s="2292"/>
      <c r="V667" s="2292"/>
      <c r="W667" s="2292"/>
    </row>
    <row r="668" spans="1:23" ht="13.8" thickBot="1">
      <c r="A668" s="2292"/>
      <c r="B668" s="2322"/>
      <c r="C668" s="2292"/>
      <c r="D668" s="2292"/>
      <c r="E668" s="2355"/>
      <c r="F668" s="2292"/>
      <c r="G668" s="2292"/>
      <c r="H668" s="2292"/>
      <c r="I668" s="2292"/>
      <c r="J668" s="2292"/>
      <c r="K668" s="2292"/>
      <c r="L668" s="2292"/>
      <c r="M668" s="2292"/>
      <c r="N668" s="2292"/>
      <c r="O668" s="2292"/>
      <c r="P668" s="2292"/>
      <c r="Q668" s="2292"/>
      <c r="R668" s="2292"/>
      <c r="S668" s="2292"/>
      <c r="T668" s="2292"/>
      <c r="U668" s="2292"/>
      <c r="V668" s="2292"/>
      <c r="W668" s="2292"/>
    </row>
    <row r="669" spans="1:23" ht="13.8" thickBot="1">
      <c r="A669" s="2292"/>
      <c r="B669" s="2322"/>
      <c r="C669" s="2292"/>
      <c r="D669" s="2292"/>
      <c r="E669" s="2355"/>
      <c r="F669" s="2292"/>
      <c r="G669" s="2292"/>
      <c r="H669" s="2292"/>
      <c r="I669" s="2292"/>
      <c r="J669" s="2292"/>
      <c r="K669" s="2292"/>
      <c r="L669" s="2292"/>
      <c r="M669" s="2292"/>
      <c r="N669" s="2292"/>
      <c r="O669" s="2292"/>
      <c r="P669" s="2292"/>
      <c r="Q669" s="2292"/>
      <c r="R669" s="2292"/>
      <c r="S669" s="2292"/>
      <c r="T669" s="2292"/>
      <c r="U669" s="2292"/>
      <c r="V669" s="2292"/>
      <c r="W669" s="2292"/>
    </row>
    <row r="670" spans="1:23" ht="13.8" thickBot="1">
      <c r="A670" s="2292"/>
      <c r="B670" s="2322"/>
      <c r="C670" s="2292"/>
      <c r="D670" s="2292"/>
      <c r="E670" s="2355"/>
      <c r="F670" s="2292"/>
      <c r="G670" s="2292"/>
      <c r="H670" s="2292"/>
      <c r="I670" s="2292"/>
      <c r="J670" s="2292"/>
      <c r="K670" s="2292"/>
      <c r="L670" s="2292"/>
      <c r="M670" s="2292"/>
      <c r="N670" s="2292"/>
      <c r="O670" s="2292"/>
      <c r="P670" s="2292"/>
      <c r="Q670" s="2292"/>
      <c r="R670" s="2292"/>
      <c r="S670" s="2292"/>
      <c r="T670" s="2292"/>
      <c r="U670" s="2292"/>
      <c r="V670" s="2292"/>
      <c r="W670" s="2292"/>
    </row>
    <row r="671" spans="1:23" ht="13.8" thickBot="1">
      <c r="A671" s="2292"/>
      <c r="B671" s="2322"/>
      <c r="C671" s="2292"/>
      <c r="D671" s="2292"/>
      <c r="E671" s="2355"/>
      <c r="F671" s="2292"/>
      <c r="G671" s="2292"/>
      <c r="H671" s="2292"/>
      <c r="I671" s="2292"/>
      <c r="J671" s="2292"/>
      <c r="K671" s="2292"/>
      <c r="L671" s="2292"/>
      <c r="M671" s="2292"/>
      <c r="N671" s="2292"/>
      <c r="O671" s="2292"/>
      <c r="P671" s="2292"/>
      <c r="Q671" s="2292"/>
      <c r="R671" s="2292"/>
      <c r="S671" s="2292"/>
      <c r="T671" s="2292"/>
      <c r="U671" s="2292"/>
      <c r="V671" s="2292"/>
      <c r="W671" s="2292"/>
    </row>
    <row r="672" spans="1:23" ht="13.8" thickBot="1">
      <c r="A672" s="2292"/>
      <c r="B672" s="2322"/>
      <c r="C672" s="2292"/>
      <c r="D672" s="2292"/>
      <c r="E672" s="2355"/>
      <c r="F672" s="2292"/>
      <c r="G672" s="2292"/>
      <c r="H672" s="2292"/>
      <c r="I672" s="2292"/>
      <c r="J672" s="2292"/>
      <c r="K672" s="2292"/>
      <c r="L672" s="2292"/>
      <c r="M672" s="2292"/>
      <c r="N672" s="2292"/>
      <c r="O672" s="2292"/>
      <c r="P672" s="2292"/>
      <c r="Q672" s="2292"/>
      <c r="R672" s="2292"/>
      <c r="S672" s="2292"/>
      <c r="T672" s="2292"/>
      <c r="U672" s="2292"/>
      <c r="V672" s="2292"/>
      <c r="W672" s="2292"/>
    </row>
    <row r="673" spans="1:23" ht="13.8" thickBot="1">
      <c r="A673" s="2292"/>
      <c r="B673" s="2322"/>
      <c r="C673" s="2292"/>
      <c r="D673" s="2292"/>
      <c r="E673" s="2355"/>
      <c r="F673" s="2292"/>
      <c r="G673" s="2292"/>
      <c r="H673" s="2292"/>
      <c r="I673" s="2292"/>
      <c r="J673" s="2292"/>
      <c r="K673" s="2292"/>
      <c r="L673" s="2292"/>
      <c r="M673" s="2292"/>
      <c r="N673" s="2292"/>
      <c r="O673" s="2292"/>
      <c r="P673" s="2292"/>
      <c r="Q673" s="2292"/>
      <c r="R673" s="2292"/>
      <c r="S673" s="2292"/>
      <c r="T673" s="2292"/>
      <c r="U673" s="2292"/>
      <c r="V673" s="2292"/>
      <c r="W673" s="2292"/>
    </row>
    <row r="674" spans="1:23" ht="13.8" thickBot="1">
      <c r="A674" s="2292"/>
      <c r="B674" s="2322"/>
      <c r="C674" s="2292"/>
      <c r="D674" s="2292"/>
      <c r="E674" s="2355"/>
      <c r="F674" s="2292"/>
      <c r="G674" s="2292"/>
      <c r="H674" s="2292"/>
      <c r="I674" s="2292"/>
      <c r="J674" s="2292"/>
      <c r="K674" s="2292"/>
      <c r="L674" s="2292"/>
      <c r="M674" s="2292"/>
      <c r="N674" s="2292"/>
      <c r="O674" s="2292"/>
      <c r="P674" s="2292"/>
      <c r="Q674" s="2292"/>
      <c r="R674" s="2292"/>
      <c r="S674" s="2292"/>
      <c r="T674" s="2292"/>
      <c r="U674" s="2292"/>
      <c r="V674" s="2292"/>
      <c r="W674" s="2292"/>
    </row>
    <row r="675" spans="1:23" ht="13.8" thickBot="1">
      <c r="A675" s="2292"/>
      <c r="B675" s="2322"/>
      <c r="C675" s="2292"/>
      <c r="D675" s="2292"/>
      <c r="E675" s="2355"/>
      <c r="F675" s="2292"/>
      <c r="G675" s="2292"/>
      <c r="H675" s="2292"/>
      <c r="I675" s="2292"/>
      <c r="J675" s="2292"/>
      <c r="K675" s="2292"/>
      <c r="L675" s="2292"/>
      <c r="M675" s="2292"/>
      <c r="N675" s="2292"/>
      <c r="O675" s="2292"/>
      <c r="P675" s="2292"/>
      <c r="Q675" s="2292"/>
      <c r="R675" s="2292"/>
      <c r="S675" s="2292"/>
      <c r="T675" s="2292"/>
      <c r="U675" s="2292"/>
      <c r="V675" s="2292"/>
      <c r="W675" s="2292"/>
    </row>
    <row r="676" spans="1:23" ht="13.8" thickBot="1">
      <c r="A676" s="2292"/>
      <c r="B676" s="2322"/>
      <c r="C676" s="2292"/>
      <c r="D676" s="2292"/>
      <c r="E676" s="2355"/>
      <c r="F676" s="2292"/>
      <c r="G676" s="2292"/>
      <c r="H676" s="2292"/>
      <c r="I676" s="2292"/>
      <c r="J676" s="2292"/>
      <c r="K676" s="2292"/>
      <c r="L676" s="2292"/>
      <c r="M676" s="2292"/>
      <c r="N676" s="2292"/>
      <c r="O676" s="2292"/>
      <c r="P676" s="2292"/>
      <c r="Q676" s="2292"/>
      <c r="R676" s="2292"/>
      <c r="S676" s="2292"/>
      <c r="T676" s="2292"/>
      <c r="U676" s="2292"/>
      <c r="V676" s="2292"/>
      <c r="W676" s="2292"/>
    </row>
    <row r="677" spans="1:23" ht="13.8" thickBot="1">
      <c r="A677" s="2292"/>
      <c r="B677" s="2322"/>
      <c r="C677" s="2292"/>
      <c r="D677" s="2292"/>
      <c r="E677" s="2355"/>
      <c r="F677" s="2292"/>
      <c r="G677" s="2292"/>
      <c r="H677" s="2292"/>
      <c r="I677" s="2292"/>
      <c r="J677" s="2292"/>
      <c r="K677" s="2292"/>
      <c r="L677" s="2292"/>
      <c r="M677" s="2292"/>
      <c r="N677" s="2292"/>
      <c r="O677" s="2292"/>
      <c r="P677" s="2292"/>
      <c r="Q677" s="2292"/>
      <c r="R677" s="2292"/>
      <c r="S677" s="2292"/>
      <c r="T677" s="2292"/>
      <c r="U677" s="2292"/>
      <c r="V677" s="2292"/>
      <c r="W677" s="2292"/>
    </row>
    <row r="678" spans="1:23" ht="13.8" thickBot="1">
      <c r="A678" s="2292"/>
      <c r="B678" s="2322"/>
      <c r="C678" s="2292"/>
      <c r="D678" s="2292"/>
      <c r="E678" s="2355"/>
      <c r="F678" s="2292"/>
      <c r="G678" s="2292"/>
      <c r="H678" s="2292"/>
      <c r="I678" s="2292"/>
      <c r="J678" s="2292"/>
      <c r="K678" s="2292"/>
      <c r="L678" s="2292"/>
      <c r="M678" s="2292"/>
      <c r="N678" s="2292"/>
      <c r="O678" s="2292"/>
      <c r="P678" s="2292"/>
      <c r="Q678" s="2292"/>
      <c r="R678" s="2292"/>
      <c r="S678" s="2292"/>
      <c r="T678" s="2292"/>
      <c r="U678" s="2292"/>
      <c r="V678" s="2292"/>
      <c r="W678" s="2292"/>
    </row>
    <row r="679" spans="1:23" ht="13.8" thickBot="1">
      <c r="A679" s="2292"/>
      <c r="B679" s="2322"/>
      <c r="C679" s="2292"/>
      <c r="D679" s="2292"/>
      <c r="E679" s="2355"/>
      <c r="F679" s="2292"/>
      <c r="G679" s="2292"/>
      <c r="H679" s="2292"/>
      <c r="I679" s="2292"/>
      <c r="J679" s="2292"/>
      <c r="K679" s="2292"/>
      <c r="L679" s="2292"/>
      <c r="M679" s="2292"/>
      <c r="N679" s="2292"/>
      <c r="O679" s="2292"/>
      <c r="P679" s="2292"/>
      <c r="Q679" s="2292"/>
      <c r="R679" s="2292"/>
      <c r="S679" s="2292"/>
      <c r="T679" s="2292"/>
      <c r="U679" s="2292"/>
      <c r="V679" s="2292"/>
      <c r="W679" s="2292"/>
    </row>
    <row r="680" spans="1:23" ht="13.8" thickBot="1">
      <c r="A680" s="2292"/>
      <c r="B680" s="2322"/>
      <c r="C680" s="2292"/>
      <c r="D680" s="2292"/>
      <c r="E680" s="2355"/>
      <c r="F680" s="2292"/>
      <c r="G680" s="2292"/>
      <c r="H680" s="2292"/>
      <c r="I680" s="2292"/>
      <c r="J680" s="2292"/>
      <c r="K680" s="2292"/>
      <c r="L680" s="2292"/>
      <c r="M680" s="2292"/>
      <c r="N680" s="2292"/>
      <c r="O680" s="2292"/>
      <c r="P680" s="2292"/>
      <c r="Q680" s="2292"/>
      <c r="R680" s="2292"/>
      <c r="S680" s="2292"/>
      <c r="T680" s="2292"/>
      <c r="U680" s="2292"/>
      <c r="V680" s="2292"/>
      <c r="W680" s="2292"/>
    </row>
    <row r="681" spans="1:23" ht="13.8" thickBot="1">
      <c r="A681" s="2292"/>
      <c r="B681" s="2322"/>
      <c r="C681" s="2292"/>
      <c r="D681" s="2292"/>
      <c r="E681" s="2355"/>
      <c r="F681" s="2292"/>
      <c r="G681" s="2292"/>
      <c r="H681" s="2292"/>
      <c r="I681" s="2292"/>
      <c r="J681" s="2292"/>
      <c r="K681" s="2292"/>
      <c r="L681" s="2292"/>
      <c r="M681" s="2292"/>
      <c r="N681" s="2292"/>
      <c r="O681" s="2292"/>
      <c r="P681" s="2292"/>
      <c r="Q681" s="2292"/>
      <c r="R681" s="2292"/>
      <c r="S681" s="2292"/>
      <c r="T681" s="2292"/>
      <c r="U681" s="2292"/>
      <c r="V681" s="2292"/>
      <c r="W681" s="2292"/>
    </row>
    <row r="682" spans="1:23" ht="13.8" thickBot="1">
      <c r="A682" s="2292"/>
      <c r="B682" s="2322"/>
      <c r="C682" s="2292"/>
      <c r="D682" s="2292"/>
      <c r="E682" s="2355"/>
      <c r="F682" s="2292"/>
      <c r="G682" s="2292"/>
      <c r="H682" s="2292"/>
      <c r="I682" s="2292"/>
      <c r="J682" s="2292"/>
      <c r="K682" s="2292"/>
      <c r="L682" s="2292"/>
      <c r="M682" s="2292"/>
      <c r="N682" s="2292"/>
      <c r="O682" s="2292"/>
      <c r="P682" s="2292"/>
      <c r="Q682" s="2292"/>
      <c r="R682" s="2292"/>
      <c r="S682" s="2292"/>
      <c r="T682" s="2292"/>
      <c r="U682" s="2292"/>
      <c r="V682" s="2292"/>
      <c r="W682" s="2292"/>
    </row>
    <row r="683" spans="1:23" ht="13.8" thickBot="1">
      <c r="A683" s="2292"/>
      <c r="B683" s="2322"/>
      <c r="C683" s="2292"/>
      <c r="D683" s="2292"/>
      <c r="E683" s="2355"/>
      <c r="F683" s="2292"/>
      <c r="G683" s="2292"/>
      <c r="H683" s="2292"/>
      <c r="I683" s="2292"/>
      <c r="J683" s="2292"/>
      <c r="K683" s="2292"/>
      <c r="L683" s="2292"/>
      <c r="M683" s="2292"/>
      <c r="N683" s="2292"/>
      <c r="O683" s="2292"/>
      <c r="P683" s="2292"/>
      <c r="Q683" s="2292"/>
      <c r="R683" s="2292"/>
      <c r="S683" s="2292"/>
      <c r="T683" s="2292"/>
      <c r="U683" s="2292"/>
      <c r="V683" s="2292"/>
      <c r="W683" s="2292"/>
    </row>
    <row r="684" spans="1:23" ht="13.8" thickBot="1">
      <c r="A684" s="2292"/>
      <c r="B684" s="2322"/>
      <c r="C684" s="2292"/>
      <c r="D684" s="2292"/>
      <c r="E684" s="2355"/>
      <c r="F684" s="2292"/>
      <c r="G684" s="2292"/>
      <c r="H684" s="2292"/>
      <c r="I684" s="2292"/>
      <c r="J684" s="2292"/>
      <c r="K684" s="2292"/>
      <c r="L684" s="2292"/>
      <c r="M684" s="2292"/>
      <c r="N684" s="2292"/>
      <c r="O684" s="2292"/>
      <c r="P684" s="2292"/>
      <c r="Q684" s="2292"/>
      <c r="R684" s="2292"/>
      <c r="S684" s="2292"/>
      <c r="T684" s="2292"/>
      <c r="U684" s="2292"/>
      <c r="V684" s="2292"/>
      <c r="W684" s="2292"/>
    </row>
    <row r="685" spans="1:23" ht="13.8" thickBot="1">
      <c r="A685" s="2292"/>
      <c r="B685" s="2322"/>
      <c r="C685" s="2292"/>
      <c r="D685" s="2292"/>
      <c r="E685" s="2355"/>
      <c r="F685" s="2292"/>
      <c r="G685" s="2292"/>
      <c r="H685" s="2292"/>
      <c r="I685" s="2292"/>
      <c r="J685" s="2292"/>
      <c r="K685" s="2292"/>
      <c r="L685" s="2292"/>
      <c r="M685" s="2292"/>
      <c r="N685" s="2292"/>
      <c r="O685" s="2292"/>
      <c r="P685" s="2292"/>
      <c r="Q685" s="2292"/>
      <c r="R685" s="2292"/>
      <c r="S685" s="2292"/>
      <c r="T685" s="2292"/>
      <c r="U685" s="2292"/>
      <c r="V685" s="2292"/>
      <c r="W685" s="2292"/>
    </row>
    <row r="686" spans="1:23" ht="13.8" thickBot="1">
      <c r="A686" s="2292"/>
      <c r="B686" s="2322"/>
      <c r="C686" s="2292"/>
      <c r="D686" s="2292"/>
      <c r="E686" s="2355"/>
      <c r="F686" s="2292"/>
      <c r="G686" s="2292"/>
      <c r="H686" s="2292"/>
      <c r="I686" s="2292"/>
      <c r="J686" s="2292"/>
      <c r="K686" s="2292"/>
      <c r="L686" s="2292"/>
      <c r="M686" s="2292"/>
      <c r="N686" s="2292"/>
      <c r="O686" s="2292"/>
      <c r="P686" s="2292"/>
      <c r="Q686" s="2292"/>
      <c r="R686" s="2292"/>
      <c r="S686" s="2292"/>
      <c r="T686" s="2292"/>
      <c r="U686" s="2292"/>
      <c r="V686" s="2292"/>
      <c r="W686" s="2292"/>
    </row>
    <row r="687" spans="1:23" ht="13.8" thickBot="1">
      <c r="A687" s="2292"/>
      <c r="B687" s="2322"/>
      <c r="C687" s="2292"/>
      <c r="D687" s="2292"/>
      <c r="E687" s="2355"/>
      <c r="F687" s="2292"/>
      <c r="G687" s="2292"/>
      <c r="H687" s="2292"/>
      <c r="I687" s="2292"/>
      <c r="J687" s="2292"/>
      <c r="K687" s="2292"/>
      <c r="L687" s="2292"/>
      <c r="M687" s="2292"/>
      <c r="N687" s="2292"/>
      <c r="O687" s="2292"/>
      <c r="P687" s="2292"/>
      <c r="Q687" s="2292"/>
      <c r="R687" s="2292"/>
      <c r="S687" s="2292"/>
      <c r="T687" s="2292"/>
      <c r="U687" s="2292"/>
      <c r="V687" s="2292"/>
      <c r="W687" s="2292"/>
    </row>
    <row r="688" spans="1:23" ht="13.8" thickBot="1">
      <c r="A688" s="2292"/>
      <c r="B688" s="2322"/>
      <c r="C688" s="2292"/>
      <c r="D688" s="2292"/>
      <c r="E688" s="2355"/>
      <c r="F688" s="2292"/>
      <c r="G688" s="2292"/>
      <c r="H688" s="2292"/>
      <c r="I688" s="2292"/>
      <c r="J688" s="2292"/>
      <c r="K688" s="2292"/>
      <c r="L688" s="2292"/>
      <c r="M688" s="2292"/>
      <c r="N688" s="2292"/>
      <c r="O688" s="2292"/>
      <c r="P688" s="2292"/>
      <c r="Q688" s="2292"/>
      <c r="R688" s="2292"/>
      <c r="S688" s="2292"/>
      <c r="T688" s="2292"/>
      <c r="U688" s="2292"/>
      <c r="V688" s="2292"/>
      <c r="W688" s="2292"/>
    </row>
    <row r="689" spans="1:23" ht="13.8" thickBot="1">
      <c r="A689" s="2292"/>
      <c r="B689" s="2322"/>
      <c r="C689" s="2292"/>
      <c r="D689" s="2292"/>
      <c r="E689" s="2355"/>
      <c r="F689" s="2292"/>
      <c r="G689" s="2292"/>
      <c r="H689" s="2292"/>
      <c r="I689" s="2292"/>
      <c r="J689" s="2292"/>
      <c r="K689" s="2292"/>
      <c r="L689" s="2292"/>
      <c r="M689" s="2292"/>
      <c r="N689" s="2292"/>
      <c r="O689" s="2292"/>
      <c r="P689" s="2292"/>
      <c r="Q689" s="2292"/>
      <c r="R689" s="2292"/>
      <c r="S689" s="2292"/>
      <c r="T689" s="2292"/>
      <c r="U689" s="2292"/>
      <c r="V689" s="2292"/>
      <c r="W689" s="2292"/>
    </row>
    <row r="690" spans="1:23" ht="13.8" thickBot="1">
      <c r="A690" s="2292"/>
      <c r="B690" s="2322"/>
      <c r="C690" s="2292"/>
      <c r="D690" s="2292"/>
      <c r="E690" s="2355"/>
      <c r="F690" s="2292"/>
      <c r="G690" s="2292"/>
      <c r="H690" s="2292"/>
      <c r="I690" s="2292"/>
      <c r="J690" s="2292"/>
      <c r="K690" s="2292"/>
      <c r="L690" s="2292"/>
      <c r="M690" s="2292"/>
      <c r="N690" s="2292"/>
      <c r="O690" s="2292"/>
      <c r="P690" s="2292"/>
      <c r="Q690" s="2292"/>
      <c r="R690" s="2292"/>
      <c r="S690" s="2292"/>
      <c r="T690" s="2292"/>
      <c r="U690" s="2292"/>
      <c r="V690" s="2292"/>
      <c r="W690" s="2292"/>
    </row>
    <row r="691" spans="1:23" ht="13.8" thickBot="1">
      <c r="A691" s="2292"/>
      <c r="B691" s="2322"/>
      <c r="C691" s="2292"/>
      <c r="D691" s="2292"/>
      <c r="E691" s="2355"/>
      <c r="F691" s="2292"/>
      <c r="G691" s="2292"/>
      <c r="H691" s="2292"/>
      <c r="I691" s="2292"/>
      <c r="J691" s="2292"/>
      <c r="K691" s="2292"/>
      <c r="L691" s="2292"/>
      <c r="M691" s="2292"/>
      <c r="N691" s="2292"/>
      <c r="O691" s="2292"/>
      <c r="P691" s="2292"/>
      <c r="Q691" s="2292"/>
      <c r="R691" s="2292"/>
      <c r="S691" s="2292"/>
      <c r="T691" s="2292"/>
      <c r="U691" s="2292"/>
      <c r="V691" s="2292"/>
      <c r="W691" s="2292"/>
    </row>
    <row r="692" spans="1:23" ht="13.8" thickBot="1">
      <c r="A692" s="2292"/>
      <c r="B692" s="2322"/>
      <c r="C692" s="2292"/>
      <c r="D692" s="2292"/>
      <c r="E692" s="2355"/>
      <c r="F692" s="2292"/>
      <c r="G692" s="2292"/>
      <c r="H692" s="2292"/>
      <c r="I692" s="2292"/>
      <c r="J692" s="2292"/>
      <c r="K692" s="2292"/>
      <c r="L692" s="2292"/>
      <c r="M692" s="2292"/>
      <c r="N692" s="2292"/>
      <c r="O692" s="2292"/>
      <c r="P692" s="2292"/>
      <c r="Q692" s="2292"/>
      <c r="R692" s="2292"/>
      <c r="S692" s="2292"/>
      <c r="T692" s="2292"/>
      <c r="U692" s="2292"/>
      <c r="V692" s="2292"/>
      <c r="W692" s="2292"/>
    </row>
    <row r="693" spans="1:23" ht="13.8" thickBot="1">
      <c r="A693" s="2292"/>
      <c r="B693" s="2322"/>
      <c r="C693" s="2292"/>
      <c r="D693" s="2292"/>
      <c r="E693" s="2355"/>
      <c r="F693" s="2292"/>
      <c r="G693" s="2292"/>
      <c r="H693" s="2292"/>
      <c r="I693" s="2292"/>
      <c r="J693" s="2292"/>
      <c r="K693" s="2292"/>
      <c r="L693" s="2292"/>
      <c r="M693" s="2292"/>
      <c r="N693" s="2292"/>
      <c r="O693" s="2292"/>
      <c r="P693" s="2292"/>
      <c r="Q693" s="2292"/>
      <c r="R693" s="2292"/>
      <c r="S693" s="2292"/>
      <c r="T693" s="2292"/>
      <c r="U693" s="2292"/>
      <c r="V693" s="2292"/>
      <c r="W693" s="2292"/>
    </row>
    <row r="694" spans="1:23" ht="13.8" thickBot="1">
      <c r="A694" s="2292"/>
      <c r="B694" s="2322"/>
      <c r="C694" s="2292"/>
      <c r="D694" s="2292"/>
      <c r="E694" s="2355"/>
      <c r="F694" s="2292"/>
      <c r="G694" s="2292"/>
      <c r="H694" s="2292"/>
      <c r="I694" s="2292"/>
      <c r="J694" s="2292"/>
      <c r="K694" s="2292"/>
      <c r="L694" s="2292"/>
      <c r="M694" s="2292"/>
      <c r="N694" s="2292"/>
      <c r="O694" s="2292"/>
      <c r="P694" s="2292"/>
      <c r="Q694" s="2292"/>
      <c r="R694" s="2292"/>
      <c r="S694" s="2292"/>
      <c r="T694" s="2292"/>
      <c r="U694" s="2292"/>
      <c r="V694" s="2292"/>
      <c r="W694" s="2292"/>
    </row>
    <row r="695" spans="1:23" ht="13.8" thickBot="1">
      <c r="A695" s="2292"/>
      <c r="B695" s="2322"/>
      <c r="C695" s="2292"/>
      <c r="D695" s="2292"/>
      <c r="E695" s="2355"/>
      <c r="F695" s="2292"/>
      <c r="G695" s="2292"/>
      <c r="H695" s="2292"/>
      <c r="I695" s="2292"/>
      <c r="J695" s="2292"/>
      <c r="K695" s="2292"/>
      <c r="L695" s="2292"/>
      <c r="M695" s="2292"/>
      <c r="N695" s="2292"/>
      <c r="O695" s="2292"/>
      <c r="P695" s="2292"/>
      <c r="Q695" s="2292"/>
      <c r="R695" s="2292"/>
      <c r="S695" s="2292"/>
      <c r="T695" s="2292"/>
      <c r="U695" s="2292"/>
      <c r="V695" s="2292"/>
      <c r="W695" s="2292"/>
    </row>
    <row r="696" spans="1:23" ht="13.8" thickBot="1">
      <c r="A696" s="2292"/>
      <c r="B696" s="2322"/>
      <c r="C696" s="2292"/>
      <c r="D696" s="2292"/>
      <c r="E696" s="2355"/>
      <c r="F696" s="2292"/>
      <c r="G696" s="2292"/>
      <c r="H696" s="2292"/>
      <c r="I696" s="2292"/>
      <c r="J696" s="2292"/>
      <c r="K696" s="2292"/>
      <c r="L696" s="2292"/>
      <c r="M696" s="2292"/>
      <c r="N696" s="2292"/>
      <c r="O696" s="2292"/>
      <c r="P696" s="2292"/>
      <c r="Q696" s="2292"/>
      <c r="R696" s="2292"/>
      <c r="S696" s="2292"/>
      <c r="T696" s="2292"/>
      <c r="U696" s="2292"/>
      <c r="V696" s="2292"/>
      <c r="W696" s="2292"/>
    </row>
    <row r="697" spans="1:23" ht="13.8" thickBot="1">
      <c r="A697" s="2292"/>
      <c r="B697" s="2322"/>
      <c r="C697" s="2292"/>
      <c r="D697" s="2292"/>
      <c r="E697" s="2355"/>
      <c r="F697" s="2292"/>
      <c r="G697" s="2292"/>
      <c r="H697" s="2292"/>
      <c r="I697" s="2292"/>
      <c r="J697" s="2292"/>
      <c r="K697" s="2292"/>
      <c r="L697" s="2292"/>
      <c r="M697" s="2292"/>
      <c r="N697" s="2292"/>
      <c r="O697" s="2292"/>
      <c r="P697" s="2292"/>
      <c r="Q697" s="2292"/>
      <c r="R697" s="2292"/>
      <c r="S697" s="2292"/>
      <c r="T697" s="2292"/>
      <c r="U697" s="2292"/>
      <c r="V697" s="2292"/>
      <c r="W697" s="2292"/>
    </row>
    <row r="698" spans="1:23" ht="13.8" thickBot="1">
      <c r="A698" s="2292"/>
      <c r="B698" s="2322"/>
      <c r="C698" s="2292"/>
      <c r="D698" s="2292"/>
      <c r="E698" s="2355"/>
      <c r="F698" s="2292"/>
      <c r="G698" s="2292"/>
      <c r="H698" s="2292"/>
      <c r="I698" s="2292"/>
      <c r="J698" s="2292"/>
      <c r="K698" s="2292"/>
      <c r="L698" s="2292"/>
      <c r="M698" s="2292"/>
      <c r="N698" s="2292"/>
      <c r="O698" s="2292"/>
      <c r="P698" s="2292"/>
      <c r="Q698" s="2292"/>
      <c r="R698" s="2292"/>
      <c r="S698" s="2292"/>
      <c r="T698" s="2292"/>
      <c r="U698" s="2292"/>
      <c r="V698" s="2292"/>
      <c r="W698" s="2292"/>
    </row>
    <row r="699" spans="1:23" ht="13.8" thickBot="1">
      <c r="A699" s="2292"/>
      <c r="B699" s="2322"/>
      <c r="C699" s="2292"/>
      <c r="D699" s="2292"/>
      <c r="E699" s="2355"/>
      <c r="F699" s="2292"/>
      <c r="G699" s="2292"/>
      <c r="H699" s="2292"/>
      <c r="I699" s="2292"/>
      <c r="J699" s="2292"/>
      <c r="K699" s="2292"/>
      <c r="L699" s="2292"/>
      <c r="M699" s="2292"/>
      <c r="N699" s="2292"/>
      <c r="O699" s="2292"/>
      <c r="P699" s="2292"/>
      <c r="Q699" s="2292"/>
      <c r="R699" s="2292"/>
      <c r="S699" s="2292"/>
      <c r="T699" s="2292"/>
      <c r="U699" s="2292"/>
      <c r="V699" s="2292"/>
      <c r="W699" s="2292"/>
    </row>
    <row r="700" spans="1:23" ht="13.8" thickBot="1">
      <c r="A700" s="2292"/>
      <c r="B700" s="2322"/>
      <c r="C700" s="2292"/>
      <c r="D700" s="2292"/>
      <c r="E700" s="2355"/>
      <c r="F700" s="2292"/>
      <c r="G700" s="2292"/>
      <c r="H700" s="2292"/>
      <c r="I700" s="2292"/>
      <c r="J700" s="2292"/>
      <c r="K700" s="2292"/>
      <c r="L700" s="2292"/>
      <c r="M700" s="2292"/>
      <c r="N700" s="2292"/>
      <c r="O700" s="2292"/>
      <c r="P700" s="2292"/>
      <c r="Q700" s="2292"/>
      <c r="R700" s="2292"/>
      <c r="S700" s="2292"/>
      <c r="T700" s="2292"/>
      <c r="U700" s="2292"/>
      <c r="V700" s="2292"/>
      <c r="W700" s="2292"/>
    </row>
    <row r="701" spans="1:23" ht="13.8" thickBot="1">
      <c r="A701" s="2292"/>
      <c r="B701" s="2322"/>
      <c r="C701" s="2292"/>
      <c r="D701" s="2292"/>
      <c r="E701" s="2355"/>
      <c r="F701" s="2292"/>
      <c r="G701" s="2292"/>
      <c r="H701" s="2292"/>
      <c r="I701" s="2292"/>
      <c r="J701" s="2292"/>
      <c r="K701" s="2292"/>
      <c r="L701" s="2292"/>
      <c r="M701" s="2292"/>
      <c r="N701" s="2292"/>
      <c r="O701" s="2292"/>
      <c r="P701" s="2292"/>
      <c r="Q701" s="2292"/>
      <c r="R701" s="2292"/>
      <c r="S701" s="2292"/>
      <c r="T701" s="2292"/>
      <c r="U701" s="2292"/>
      <c r="V701" s="2292"/>
      <c r="W701" s="2292"/>
    </row>
    <row r="702" spans="1:23" ht="13.8" thickBot="1">
      <c r="A702" s="2292"/>
      <c r="B702" s="2322"/>
      <c r="C702" s="2292"/>
      <c r="D702" s="2292"/>
      <c r="E702" s="2355"/>
      <c r="F702" s="2292"/>
      <c r="G702" s="2292"/>
      <c r="H702" s="2292"/>
      <c r="I702" s="2292"/>
      <c r="J702" s="2292"/>
      <c r="K702" s="2292"/>
      <c r="L702" s="2292"/>
      <c r="M702" s="2292"/>
      <c r="N702" s="2292"/>
      <c r="O702" s="2292"/>
      <c r="P702" s="2292"/>
      <c r="Q702" s="2292"/>
      <c r="R702" s="2292"/>
      <c r="S702" s="2292"/>
      <c r="T702" s="2292"/>
      <c r="U702" s="2292"/>
      <c r="V702" s="2292"/>
      <c r="W702" s="2292"/>
    </row>
    <row r="703" spans="1:23" ht="13.8" thickBot="1">
      <c r="A703" s="2292"/>
      <c r="B703" s="2322"/>
      <c r="C703" s="2292"/>
      <c r="D703" s="2292"/>
      <c r="E703" s="2355"/>
      <c r="F703" s="2292"/>
      <c r="G703" s="2292"/>
      <c r="H703" s="2292"/>
      <c r="I703" s="2292"/>
      <c r="J703" s="2292"/>
      <c r="K703" s="2292"/>
      <c r="L703" s="2292"/>
      <c r="M703" s="2292"/>
      <c r="N703" s="2292"/>
      <c r="O703" s="2292"/>
      <c r="P703" s="2292"/>
      <c r="Q703" s="2292"/>
      <c r="R703" s="2292"/>
      <c r="S703" s="2292"/>
      <c r="T703" s="2292"/>
      <c r="U703" s="2292"/>
      <c r="V703" s="2292"/>
      <c r="W703" s="2292"/>
    </row>
    <row r="704" spans="1:23" ht="13.8" thickBot="1">
      <c r="A704" s="2292"/>
      <c r="B704" s="2322"/>
      <c r="C704" s="2292"/>
      <c r="D704" s="2292"/>
      <c r="E704" s="2355"/>
      <c r="F704" s="2292"/>
      <c r="G704" s="2292"/>
      <c r="H704" s="2292"/>
      <c r="I704" s="2292"/>
      <c r="J704" s="2292"/>
      <c r="K704" s="2292"/>
      <c r="L704" s="2292"/>
      <c r="M704" s="2292"/>
      <c r="N704" s="2292"/>
      <c r="O704" s="2292"/>
      <c r="P704" s="2292"/>
      <c r="Q704" s="2292"/>
      <c r="R704" s="2292"/>
      <c r="S704" s="2292"/>
      <c r="T704" s="2292"/>
      <c r="U704" s="2292"/>
      <c r="V704" s="2292"/>
      <c r="W704" s="2292"/>
    </row>
    <row r="705" spans="1:23" ht="13.8" thickBot="1">
      <c r="A705" s="2292"/>
      <c r="B705" s="2322"/>
      <c r="C705" s="2292"/>
      <c r="D705" s="2292"/>
      <c r="E705" s="2355"/>
      <c r="F705" s="2292"/>
      <c r="G705" s="2292"/>
      <c r="H705" s="2292"/>
      <c r="I705" s="2292"/>
      <c r="J705" s="2292"/>
      <c r="K705" s="2292"/>
      <c r="L705" s="2292"/>
      <c r="M705" s="2292"/>
      <c r="N705" s="2292"/>
      <c r="O705" s="2292"/>
      <c r="P705" s="2292"/>
      <c r="Q705" s="2292"/>
      <c r="R705" s="2292"/>
      <c r="S705" s="2292"/>
      <c r="T705" s="2292"/>
      <c r="U705" s="2292"/>
      <c r="V705" s="2292"/>
      <c r="W705" s="2292"/>
    </row>
    <row r="706" spans="1:23" ht="13.8" thickBot="1">
      <c r="A706" s="2292"/>
      <c r="B706" s="2322"/>
      <c r="C706" s="2292"/>
      <c r="D706" s="2292"/>
      <c r="E706" s="2355"/>
      <c r="F706" s="2292"/>
      <c r="G706" s="2292"/>
      <c r="H706" s="2292"/>
      <c r="I706" s="2292"/>
      <c r="J706" s="2292"/>
      <c r="K706" s="2292"/>
      <c r="L706" s="2292"/>
      <c r="M706" s="2292"/>
      <c r="N706" s="2292"/>
      <c r="O706" s="2292"/>
      <c r="P706" s="2292"/>
      <c r="Q706" s="2292"/>
      <c r="R706" s="2292"/>
      <c r="S706" s="2292"/>
      <c r="T706" s="2292"/>
      <c r="U706" s="2292"/>
      <c r="V706" s="2292"/>
      <c r="W706" s="2292"/>
    </row>
    <row r="707" spans="1:23" ht="13.8" thickBot="1">
      <c r="A707" s="2292"/>
      <c r="B707" s="2322"/>
      <c r="C707" s="2292"/>
      <c r="D707" s="2292"/>
      <c r="E707" s="2355"/>
      <c r="F707" s="2292"/>
      <c r="G707" s="2292"/>
      <c r="H707" s="2292"/>
      <c r="I707" s="2292"/>
      <c r="J707" s="2292"/>
      <c r="K707" s="2292"/>
      <c r="L707" s="2292"/>
      <c r="M707" s="2292"/>
      <c r="N707" s="2292"/>
      <c r="O707" s="2292"/>
      <c r="P707" s="2292"/>
      <c r="Q707" s="2292"/>
      <c r="R707" s="2292"/>
      <c r="S707" s="2292"/>
      <c r="T707" s="2292"/>
      <c r="U707" s="2292"/>
      <c r="V707" s="2292"/>
      <c r="W707" s="2292"/>
    </row>
    <row r="708" spans="1:23" ht="13.8" thickBot="1">
      <c r="A708" s="2292"/>
      <c r="B708" s="2322"/>
      <c r="C708" s="2292"/>
      <c r="D708" s="2292"/>
      <c r="E708" s="2355"/>
      <c r="F708" s="2292"/>
      <c r="G708" s="2292"/>
      <c r="H708" s="2292"/>
      <c r="I708" s="2292"/>
      <c r="J708" s="2292"/>
      <c r="K708" s="2292"/>
      <c r="L708" s="2292"/>
      <c r="M708" s="2292"/>
      <c r="N708" s="2292"/>
      <c r="O708" s="2292"/>
      <c r="P708" s="2292"/>
      <c r="Q708" s="2292"/>
      <c r="R708" s="2292"/>
      <c r="S708" s="2292"/>
      <c r="T708" s="2292"/>
      <c r="U708" s="2292"/>
      <c r="V708" s="2292"/>
      <c r="W708" s="2292"/>
    </row>
    <row r="709" spans="1:23" ht="13.8" thickBot="1">
      <c r="A709" s="2292"/>
      <c r="B709" s="2322"/>
      <c r="C709" s="2292"/>
      <c r="D709" s="2292"/>
      <c r="E709" s="2355"/>
      <c r="F709" s="2292"/>
      <c r="G709" s="2292"/>
      <c r="H709" s="2292"/>
      <c r="I709" s="2292"/>
      <c r="J709" s="2292"/>
      <c r="K709" s="2292"/>
      <c r="L709" s="2292"/>
      <c r="M709" s="2292"/>
      <c r="N709" s="2292"/>
      <c r="O709" s="2292"/>
      <c r="P709" s="2292"/>
      <c r="Q709" s="2292"/>
      <c r="R709" s="2292"/>
      <c r="S709" s="2292"/>
      <c r="T709" s="2292"/>
      <c r="U709" s="2292"/>
      <c r="V709" s="2292"/>
      <c r="W709" s="2292"/>
    </row>
    <row r="710" spans="1:23" ht="13.8" thickBot="1">
      <c r="A710" s="2292"/>
      <c r="B710" s="2322"/>
      <c r="C710" s="2292"/>
      <c r="D710" s="2292"/>
      <c r="E710" s="2355"/>
      <c r="F710" s="2292"/>
      <c r="G710" s="2292"/>
      <c r="H710" s="2292"/>
      <c r="I710" s="2292"/>
      <c r="J710" s="2292"/>
      <c r="K710" s="2292"/>
      <c r="L710" s="2292"/>
      <c r="M710" s="2292"/>
      <c r="N710" s="2292"/>
      <c r="O710" s="2292"/>
      <c r="P710" s="2292"/>
      <c r="Q710" s="2292"/>
      <c r="R710" s="2292"/>
      <c r="S710" s="2292"/>
      <c r="T710" s="2292"/>
      <c r="U710" s="2292"/>
      <c r="V710" s="2292"/>
      <c r="W710" s="2292"/>
    </row>
    <row r="711" spans="1:23" ht="13.8" thickBot="1">
      <c r="A711" s="2292"/>
      <c r="B711" s="2322"/>
      <c r="C711" s="2292"/>
      <c r="D711" s="2292"/>
      <c r="E711" s="2355"/>
      <c r="F711" s="2292"/>
      <c r="G711" s="2292"/>
      <c r="H711" s="2292"/>
      <c r="I711" s="2292"/>
      <c r="J711" s="2292"/>
      <c r="K711" s="2292"/>
      <c r="L711" s="2292"/>
      <c r="M711" s="2292"/>
      <c r="N711" s="2292"/>
      <c r="O711" s="2292"/>
      <c r="P711" s="2292"/>
      <c r="Q711" s="2292"/>
      <c r="R711" s="2292"/>
      <c r="S711" s="2292"/>
      <c r="T711" s="2292"/>
      <c r="U711" s="2292"/>
      <c r="V711" s="2292"/>
      <c r="W711" s="2292"/>
    </row>
    <row r="712" spans="1:23" ht="13.8" thickBot="1">
      <c r="A712" s="2292"/>
      <c r="B712" s="2322"/>
      <c r="C712" s="2292"/>
      <c r="D712" s="2292"/>
      <c r="E712" s="2355"/>
      <c r="F712" s="2292"/>
      <c r="G712" s="2292"/>
      <c r="H712" s="2292"/>
      <c r="I712" s="2292"/>
      <c r="J712" s="2292"/>
      <c r="K712" s="2292"/>
      <c r="L712" s="2292"/>
      <c r="M712" s="2292"/>
      <c r="N712" s="2292"/>
      <c r="O712" s="2292"/>
      <c r="P712" s="2292"/>
      <c r="Q712" s="2292"/>
      <c r="R712" s="2292"/>
      <c r="S712" s="2292"/>
      <c r="T712" s="2292"/>
      <c r="U712" s="2292"/>
      <c r="V712" s="2292"/>
      <c r="W712" s="2292"/>
    </row>
    <row r="713" spans="1:23" ht="13.8" thickBot="1">
      <c r="A713" s="2292"/>
      <c r="B713" s="2322"/>
      <c r="C713" s="2292"/>
      <c r="D713" s="2292"/>
      <c r="E713" s="2355"/>
      <c r="F713" s="2292"/>
      <c r="G713" s="2292"/>
      <c r="H713" s="2292"/>
      <c r="I713" s="2292"/>
      <c r="J713" s="2292"/>
      <c r="K713" s="2292"/>
      <c r="L713" s="2292"/>
      <c r="M713" s="2292"/>
      <c r="N713" s="2292"/>
      <c r="O713" s="2292"/>
      <c r="P713" s="2292"/>
      <c r="Q713" s="2292"/>
      <c r="R713" s="2292"/>
      <c r="S713" s="2292"/>
      <c r="T713" s="2292"/>
      <c r="U713" s="2292"/>
      <c r="V713" s="2292"/>
      <c r="W713" s="2292"/>
    </row>
    <row r="714" spans="1:23" ht="13.8" thickBot="1">
      <c r="A714" s="2292"/>
      <c r="B714" s="2322"/>
      <c r="C714" s="2292"/>
      <c r="D714" s="2292"/>
      <c r="E714" s="2355"/>
      <c r="F714" s="2292"/>
      <c r="G714" s="2292"/>
      <c r="H714" s="2292"/>
      <c r="I714" s="2292"/>
      <c r="J714" s="2292"/>
      <c r="K714" s="2292"/>
      <c r="L714" s="2292"/>
      <c r="M714" s="2292"/>
      <c r="N714" s="2292"/>
      <c r="O714" s="2292"/>
      <c r="P714" s="2292"/>
      <c r="Q714" s="2292"/>
      <c r="R714" s="2292"/>
      <c r="S714" s="2292"/>
      <c r="T714" s="2292"/>
      <c r="U714" s="2292"/>
      <c r="V714" s="2292"/>
      <c r="W714" s="2292"/>
    </row>
    <row r="715" spans="1:23" ht="13.8" thickBot="1">
      <c r="A715" s="2292"/>
      <c r="B715" s="2322"/>
      <c r="C715" s="2292"/>
      <c r="D715" s="2292"/>
      <c r="E715" s="2355"/>
      <c r="F715" s="2292"/>
      <c r="G715" s="2292"/>
      <c r="H715" s="2292"/>
      <c r="I715" s="2292"/>
      <c r="J715" s="2292"/>
      <c r="K715" s="2292"/>
      <c r="L715" s="2292"/>
      <c r="M715" s="2292"/>
      <c r="N715" s="2292"/>
      <c r="O715" s="2292"/>
      <c r="P715" s="2292"/>
      <c r="Q715" s="2292"/>
      <c r="R715" s="2292"/>
      <c r="S715" s="2292"/>
      <c r="T715" s="2292"/>
      <c r="U715" s="2292"/>
      <c r="V715" s="2292"/>
      <c r="W715" s="2292"/>
    </row>
    <row r="716" spans="1:23" ht="13.8" thickBot="1">
      <c r="A716" s="2292"/>
      <c r="B716" s="2322"/>
      <c r="C716" s="2292"/>
      <c r="D716" s="2292"/>
      <c r="E716" s="2355"/>
      <c r="F716" s="2292"/>
      <c r="G716" s="2292"/>
      <c r="H716" s="2292"/>
      <c r="I716" s="2292"/>
      <c r="J716" s="2292"/>
      <c r="K716" s="2292"/>
      <c r="L716" s="2292"/>
      <c r="M716" s="2292"/>
      <c r="N716" s="2292"/>
      <c r="O716" s="2292"/>
      <c r="P716" s="2292"/>
      <c r="Q716" s="2292"/>
      <c r="R716" s="2292"/>
      <c r="S716" s="2292"/>
      <c r="T716" s="2292"/>
      <c r="U716" s="2292"/>
      <c r="V716" s="2292"/>
      <c r="W716" s="2292"/>
    </row>
    <row r="717" spans="1:23" ht="13.8" thickBot="1">
      <c r="A717" s="2292"/>
      <c r="B717" s="2322"/>
      <c r="C717" s="2292"/>
      <c r="D717" s="2292"/>
      <c r="E717" s="2355"/>
      <c r="F717" s="2292"/>
      <c r="G717" s="2292"/>
      <c r="H717" s="2292"/>
      <c r="I717" s="2292"/>
      <c r="J717" s="2292"/>
      <c r="K717" s="2292"/>
      <c r="L717" s="2292"/>
      <c r="M717" s="2292"/>
      <c r="N717" s="2292"/>
      <c r="O717" s="2292"/>
      <c r="P717" s="2292"/>
      <c r="Q717" s="2292"/>
      <c r="R717" s="2292"/>
      <c r="S717" s="2292"/>
      <c r="T717" s="2292"/>
      <c r="U717" s="2292"/>
      <c r="V717" s="2292"/>
      <c r="W717" s="2292"/>
    </row>
    <row r="718" spans="1:23" ht="13.8" thickBot="1">
      <c r="A718" s="2292"/>
      <c r="B718" s="2322"/>
      <c r="C718" s="2292"/>
      <c r="D718" s="2292"/>
      <c r="E718" s="2355"/>
      <c r="F718" s="2292"/>
      <c r="G718" s="2292"/>
      <c r="H718" s="2292"/>
      <c r="I718" s="2292"/>
      <c r="J718" s="2292"/>
      <c r="K718" s="2292"/>
      <c r="L718" s="2292"/>
      <c r="M718" s="2292"/>
      <c r="N718" s="2292"/>
      <c r="O718" s="2292"/>
      <c r="P718" s="2292"/>
      <c r="Q718" s="2292"/>
      <c r="R718" s="2292"/>
      <c r="S718" s="2292"/>
      <c r="T718" s="2292"/>
      <c r="U718" s="2292"/>
      <c r="V718" s="2292"/>
      <c r="W718" s="2292"/>
    </row>
    <row r="719" spans="1:23" ht="13.8" thickBot="1">
      <c r="A719" s="2292"/>
      <c r="B719" s="2322"/>
      <c r="C719" s="2292"/>
      <c r="D719" s="2292"/>
      <c r="E719" s="2355"/>
      <c r="F719" s="2292"/>
      <c r="G719" s="2292"/>
      <c r="H719" s="2292"/>
      <c r="I719" s="2292"/>
      <c r="J719" s="2292"/>
      <c r="K719" s="2292"/>
      <c r="L719" s="2292"/>
      <c r="M719" s="2292"/>
      <c r="N719" s="2292"/>
      <c r="O719" s="2292"/>
      <c r="P719" s="2292"/>
      <c r="Q719" s="2292"/>
      <c r="R719" s="2292"/>
      <c r="S719" s="2292"/>
      <c r="T719" s="2292"/>
      <c r="U719" s="2292"/>
      <c r="V719" s="2292"/>
      <c r="W719" s="2292"/>
    </row>
    <row r="720" spans="1:23" ht="13.8" thickBot="1">
      <c r="A720" s="2292"/>
      <c r="B720" s="2322"/>
      <c r="C720" s="2292"/>
      <c r="D720" s="2292"/>
      <c r="E720" s="2355"/>
      <c r="F720" s="2292"/>
      <c r="G720" s="2292"/>
      <c r="H720" s="2292"/>
      <c r="I720" s="2292"/>
      <c r="J720" s="2292"/>
      <c r="K720" s="2292"/>
      <c r="L720" s="2292"/>
      <c r="M720" s="2292"/>
      <c r="N720" s="2292"/>
      <c r="O720" s="2292"/>
      <c r="P720" s="2292"/>
      <c r="Q720" s="2292"/>
      <c r="R720" s="2292"/>
      <c r="S720" s="2292"/>
      <c r="T720" s="2292"/>
      <c r="U720" s="2292"/>
      <c r="V720" s="2292"/>
      <c r="W720" s="2292"/>
    </row>
    <row r="721" spans="1:23" ht="13.8" thickBot="1">
      <c r="A721" s="2292"/>
      <c r="B721" s="2322"/>
      <c r="C721" s="2292"/>
      <c r="D721" s="2292"/>
      <c r="E721" s="2355"/>
      <c r="F721" s="2292"/>
      <c r="G721" s="2292"/>
      <c r="H721" s="2292"/>
      <c r="I721" s="2292"/>
      <c r="J721" s="2292"/>
      <c r="K721" s="2292"/>
      <c r="L721" s="2292"/>
      <c r="M721" s="2292"/>
      <c r="N721" s="2292"/>
      <c r="O721" s="2292"/>
      <c r="P721" s="2292"/>
      <c r="Q721" s="2292"/>
      <c r="R721" s="2292"/>
      <c r="S721" s="2292"/>
      <c r="T721" s="2292"/>
      <c r="U721" s="2292"/>
      <c r="V721" s="2292"/>
      <c r="W721" s="2292"/>
    </row>
    <row r="722" spans="1:23" ht="13.8" thickBot="1">
      <c r="A722" s="2292"/>
      <c r="B722" s="2322"/>
      <c r="C722" s="2292"/>
      <c r="D722" s="2292"/>
      <c r="E722" s="2355"/>
      <c r="F722" s="2292"/>
      <c r="G722" s="2292"/>
      <c r="H722" s="2292"/>
      <c r="I722" s="2292"/>
      <c r="J722" s="2292"/>
      <c r="K722" s="2292"/>
      <c r="L722" s="2292"/>
      <c r="M722" s="2292"/>
      <c r="N722" s="2292"/>
      <c r="O722" s="2292"/>
      <c r="P722" s="2292"/>
      <c r="Q722" s="2292"/>
      <c r="R722" s="2292"/>
      <c r="S722" s="2292"/>
      <c r="T722" s="2292"/>
      <c r="U722" s="2292"/>
      <c r="V722" s="2292"/>
      <c r="W722" s="2292"/>
    </row>
    <row r="723" spans="1:23" ht="13.8" thickBot="1">
      <c r="A723" s="2292"/>
      <c r="B723" s="2322"/>
      <c r="C723" s="2292"/>
      <c r="D723" s="2292"/>
      <c r="E723" s="2355"/>
      <c r="F723" s="2292"/>
      <c r="G723" s="2292"/>
      <c r="H723" s="2292"/>
      <c r="I723" s="2292"/>
      <c r="J723" s="2292"/>
      <c r="K723" s="2292"/>
      <c r="L723" s="2292"/>
      <c r="M723" s="2292"/>
      <c r="N723" s="2292"/>
      <c r="O723" s="2292"/>
      <c r="P723" s="2292"/>
      <c r="Q723" s="2292"/>
      <c r="R723" s="2292"/>
      <c r="S723" s="2292"/>
      <c r="T723" s="2292"/>
      <c r="U723" s="2292"/>
      <c r="V723" s="2292"/>
      <c r="W723" s="2292"/>
    </row>
    <row r="724" spans="1:23" ht="13.8" thickBot="1">
      <c r="A724" s="2292"/>
      <c r="B724" s="2322"/>
      <c r="C724" s="2292"/>
      <c r="D724" s="2292"/>
      <c r="E724" s="2355"/>
      <c r="F724" s="2292"/>
      <c r="G724" s="2292"/>
      <c r="H724" s="2292"/>
      <c r="I724" s="2292"/>
      <c r="J724" s="2292"/>
      <c r="K724" s="2292"/>
      <c r="L724" s="2292"/>
      <c r="M724" s="2292"/>
      <c r="N724" s="2292"/>
      <c r="O724" s="2292"/>
      <c r="P724" s="2292"/>
      <c r="Q724" s="2292"/>
      <c r="R724" s="2292"/>
      <c r="S724" s="2292"/>
      <c r="T724" s="2292"/>
      <c r="U724" s="2292"/>
      <c r="V724" s="2292"/>
      <c r="W724" s="2292"/>
    </row>
    <row r="725" spans="1:23" ht="13.8" thickBot="1">
      <c r="A725" s="2292"/>
      <c r="B725" s="2322"/>
      <c r="C725" s="2292"/>
      <c r="D725" s="2292"/>
      <c r="E725" s="2355"/>
      <c r="F725" s="2292"/>
      <c r="G725" s="2292"/>
      <c r="H725" s="2292"/>
      <c r="I725" s="2292"/>
      <c r="J725" s="2292"/>
      <c r="K725" s="2292"/>
      <c r="L725" s="2292"/>
      <c r="M725" s="2292"/>
      <c r="N725" s="2292"/>
      <c r="O725" s="2292"/>
      <c r="P725" s="2292"/>
      <c r="Q725" s="2292"/>
      <c r="R725" s="2292"/>
      <c r="S725" s="2292"/>
      <c r="T725" s="2292"/>
      <c r="U725" s="2292"/>
      <c r="V725" s="2292"/>
      <c r="W725" s="2292"/>
    </row>
    <row r="726" spans="1:23" ht="13.8" thickBot="1">
      <c r="A726" s="2292"/>
      <c r="B726" s="2322"/>
      <c r="C726" s="2292"/>
      <c r="D726" s="2292"/>
      <c r="E726" s="2355"/>
      <c r="F726" s="2292"/>
      <c r="G726" s="2292"/>
      <c r="H726" s="2292"/>
      <c r="I726" s="2292"/>
      <c r="J726" s="2292"/>
      <c r="K726" s="2292"/>
      <c r="L726" s="2292"/>
      <c r="M726" s="2292"/>
      <c r="N726" s="2292"/>
      <c r="O726" s="2292"/>
      <c r="P726" s="2292"/>
      <c r="Q726" s="2292"/>
      <c r="R726" s="2292"/>
      <c r="S726" s="2292"/>
      <c r="T726" s="2292"/>
      <c r="U726" s="2292"/>
      <c r="V726" s="2292"/>
      <c r="W726" s="2292"/>
    </row>
    <row r="727" spans="1:23" ht="13.8" thickBot="1">
      <c r="A727" s="2292"/>
      <c r="B727" s="2322"/>
      <c r="C727" s="2292"/>
      <c r="D727" s="2292"/>
      <c r="E727" s="2355"/>
      <c r="F727" s="2292"/>
      <c r="G727" s="2292"/>
      <c r="H727" s="2292"/>
      <c r="I727" s="2292"/>
      <c r="J727" s="2292"/>
      <c r="K727" s="2292"/>
      <c r="L727" s="2292"/>
      <c r="M727" s="2292"/>
      <c r="N727" s="2292"/>
      <c r="O727" s="2292"/>
      <c r="P727" s="2292"/>
      <c r="Q727" s="2292"/>
      <c r="R727" s="2292"/>
      <c r="S727" s="2292"/>
      <c r="T727" s="2292"/>
      <c r="U727" s="2292"/>
      <c r="V727" s="2292"/>
      <c r="W727" s="2292"/>
    </row>
    <row r="728" spans="1:23" ht="13.8" thickBot="1">
      <c r="A728" s="2292"/>
      <c r="B728" s="2322"/>
      <c r="C728" s="2292"/>
      <c r="D728" s="2292"/>
      <c r="E728" s="2355"/>
      <c r="F728" s="2292"/>
      <c r="G728" s="2292"/>
      <c r="H728" s="2292"/>
      <c r="I728" s="2292"/>
      <c r="J728" s="2292"/>
      <c r="K728" s="2292"/>
      <c r="L728" s="2292"/>
      <c r="M728" s="2292"/>
      <c r="N728" s="2292"/>
      <c r="O728" s="2292"/>
      <c r="P728" s="2292"/>
      <c r="Q728" s="2292"/>
      <c r="R728" s="2292"/>
      <c r="S728" s="2292"/>
      <c r="T728" s="2292"/>
      <c r="U728" s="2292"/>
      <c r="V728" s="2292"/>
      <c r="W728" s="2292"/>
    </row>
    <row r="729" spans="1:23" ht="13.8" thickBot="1">
      <c r="A729" s="2292"/>
      <c r="B729" s="2322"/>
      <c r="C729" s="2292"/>
      <c r="D729" s="2292"/>
      <c r="E729" s="2355"/>
      <c r="F729" s="2292"/>
      <c r="G729" s="2292"/>
      <c r="H729" s="2292"/>
      <c r="I729" s="2292"/>
      <c r="J729" s="2292"/>
      <c r="K729" s="2292"/>
      <c r="L729" s="2292"/>
      <c r="M729" s="2292"/>
      <c r="N729" s="2292"/>
      <c r="O729" s="2292"/>
      <c r="P729" s="2292"/>
      <c r="Q729" s="2292"/>
      <c r="R729" s="2292"/>
      <c r="S729" s="2292"/>
      <c r="T729" s="2292"/>
      <c r="U729" s="2292"/>
      <c r="V729" s="2292"/>
      <c r="W729" s="2292"/>
    </row>
    <row r="730" spans="1:23" ht="13.8" thickBot="1">
      <c r="A730" s="2292"/>
      <c r="B730" s="2322"/>
      <c r="C730" s="2292"/>
      <c r="D730" s="2292"/>
      <c r="E730" s="2355"/>
      <c r="F730" s="2292"/>
      <c r="G730" s="2292"/>
      <c r="H730" s="2292"/>
      <c r="I730" s="2292"/>
      <c r="J730" s="2292"/>
      <c r="K730" s="2292"/>
      <c r="L730" s="2292"/>
      <c r="M730" s="2292"/>
      <c r="N730" s="2292"/>
      <c r="O730" s="2292"/>
      <c r="P730" s="2292"/>
      <c r="Q730" s="2292"/>
      <c r="R730" s="2292"/>
      <c r="S730" s="2292"/>
      <c r="T730" s="2292"/>
      <c r="U730" s="2292"/>
      <c r="V730" s="2292"/>
      <c r="W730" s="2292"/>
    </row>
    <row r="731" spans="1:23" ht="13.8" thickBot="1">
      <c r="A731" s="2292"/>
      <c r="B731" s="2322"/>
      <c r="C731" s="2292"/>
      <c r="D731" s="2292"/>
      <c r="E731" s="2355"/>
      <c r="F731" s="2292"/>
      <c r="G731" s="2292"/>
      <c r="H731" s="2292"/>
      <c r="I731" s="2292"/>
      <c r="J731" s="2292"/>
      <c r="K731" s="2292"/>
      <c r="L731" s="2292"/>
      <c r="M731" s="2292"/>
      <c r="N731" s="2292"/>
      <c r="O731" s="2292"/>
      <c r="P731" s="2292"/>
      <c r="Q731" s="2292"/>
      <c r="R731" s="2292"/>
      <c r="S731" s="2292"/>
      <c r="T731" s="2292"/>
      <c r="U731" s="2292"/>
      <c r="V731" s="2292"/>
      <c r="W731" s="2292"/>
    </row>
    <row r="732" spans="1:23" ht="13.8" thickBot="1">
      <c r="A732" s="2292"/>
      <c r="B732" s="2322"/>
      <c r="C732" s="2292"/>
      <c r="D732" s="2292"/>
      <c r="E732" s="2355"/>
      <c r="F732" s="2292"/>
      <c r="G732" s="2292"/>
      <c r="H732" s="2292"/>
      <c r="I732" s="2292"/>
      <c r="J732" s="2292"/>
      <c r="K732" s="2292"/>
      <c r="L732" s="2292"/>
      <c r="M732" s="2292"/>
      <c r="N732" s="2292"/>
      <c r="O732" s="2292"/>
      <c r="P732" s="2292"/>
      <c r="Q732" s="2292"/>
      <c r="R732" s="2292"/>
      <c r="S732" s="2292"/>
      <c r="T732" s="2292"/>
      <c r="U732" s="2292"/>
      <c r="V732" s="2292"/>
      <c r="W732" s="2292"/>
    </row>
    <row r="733" spans="1:23" ht="13.8" thickBot="1">
      <c r="A733" s="2292"/>
      <c r="B733" s="2322"/>
      <c r="C733" s="2292"/>
      <c r="D733" s="2292"/>
      <c r="E733" s="2355"/>
      <c r="F733" s="2292"/>
      <c r="G733" s="2292"/>
      <c r="H733" s="2292"/>
      <c r="I733" s="2292"/>
      <c r="J733" s="2292"/>
      <c r="K733" s="2292"/>
      <c r="L733" s="2292"/>
      <c r="M733" s="2292"/>
      <c r="N733" s="2292"/>
      <c r="O733" s="2292"/>
      <c r="P733" s="2292"/>
      <c r="Q733" s="2292"/>
      <c r="R733" s="2292"/>
      <c r="S733" s="2292"/>
      <c r="T733" s="2292"/>
      <c r="U733" s="2292"/>
      <c r="V733" s="2292"/>
      <c r="W733" s="2292"/>
    </row>
    <row r="734" spans="1:23" ht="13.8" thickBot="1">
      <c r="A734" s="2292"/>
      <c r="B734" s="2322"/>
      <c r="C734" s="2292"/>
      <c r="D734" s="2292"/>
      <c r="E734" s="2355"/>
      <c r="F734" s="2292"/>
      <c r="G734" s="2292"/>
      <c r="H734" s="2292"/>
      <c r="I734" s="2292"/>
      <c r="J734" s="2292"/>
      <c r="K734" s="2292"/>
      <c r="L734" s="2292"/>
      <c r="M734" s="2292"/>
      <c r="N734" s="2292"/>
      <c r="O734" s="2292"/>
      <c r="P734" s="2292"/>
      <c r="Q734" s="2292"/>
      <c r="R734" s="2292"/>
      <c r="S734" s="2292"/>
      <c r="T734" s="2292"/>
      <c r="U734" s="2292"/>
      <c r="V734" s="2292"/>
      <c r="W734" s="2292"/>
    </row>
    <row r="735" spans="1:23" ht="13.8" thickBot="1">
      <c r="A735" s="2292"/>
      <c r="B735" s="2322"/>
      <c r="C735" s="2292"/>
      <c r="D735" s="2292"/>
      <c r="E735" s="2355"/>
      <c r="F735" s="2292"/>
      <c r="G735" s="2292"/>
      <c r="H735" s="2292"/>
      <c r="I735" s="2292"/>
      <c r="J735" s="2292"/>
      <c r="K735" s="2292"/>
      <c r="L735" s="2292"/>
      <c r="M735" s="2292"/>
      <c r="N735" s="2292"/>
      <c r="O735" s="2292"/>
      <c r="P735" s="2292"/>
      <c r="Q735" s="2292"/>
      <c r="R735" s="2292"/>
      <c r="S735" s="2292"/>
      <c r="T735" s="2292"/>
      <c r="U735" s="2292"/>
      <c r="V735" s="2292"/>
      <c r="W735" s="2292"/>
    </row>
    <row r="736" spans="1:23" ht="13.8" thickBot="1">
      <c r="A736" s="2292"/>
      <c r="B736" s="2322"/>
      <c r="C736" s="2292"/>
      <c r="D736" s="2292"/>
      <c r="E736" s="2355"/>
      <c r="F736" s="2292"/>
      <c r="G736" s="2292"/>
      <c r="H736" s="2292"/>
      <c r="I736" s="2292"/>
      <c r="J736" s="2292"/>
      <c r="K736" s="2292"/>
      <c r="L736" s="2292"/>
      <c r="M736" s="2292"/>
      <c r="N736" s="2292"/>
      <c r="O736" s="2292"/>
      <c r="P736" s="2292"/>
      <c r="Q736" s="2292"/>
      <c r="R736" s="2292"/>
      <c r="S736" s="2292"/>
      <c r="T736" s="2292"/>
      <c r="U736" s="2292"/>
      <c r="V736" s="2292"/>
      <c r="W736" s="2292"/>
    </row>
    <row r="737" spans="1:23" ht="13.8" thickBot="1">
      <c r="A737" s="2292"/>
      <c r="B737" s="2322"/>
      <c r="C737" s="2292"/>
      <c r="D737" s="2292"/>
      <c r="E737" s="2355"/>
      <c r="F737" s="2292"/>
      <c r="G737" s="2292"/>
      <c r="H737" s="2292"/>
      <c r="I737" s="2292"/>
      <c r="J737" s="2292"/>
      <c r="K737" s="2292"/>
      <c r="L737" s="2292"/>
      <c r="M737" s="2292"/>
      <c r="N737" s="2292"/>
      <c r="O737" s="2292"/>
      <c r="P737" s="2292"/>
      <c r="Q737" s="2292"/>
      <c r="R737" s="2292"/>
      <c r="S737" s="2292"/>
      <c r="T737" s="2292"/>
      <c r="U737" s="2292"/>
      <c r="V737" s="2292"/>
      <c r="W737" s="2292"/>
    </row>
    <row r="738" spans="1:23" ht="13.8" thickBot="1">
      <c r="A738" s="2292"/>
      <c r="B738" s="2322"/>
      <c r="C738" s="2292"/>
      <c r="D738" s="2292"/>
      <c r="E738" s="2355"/>
      <c r="F738" s="2292"/>
      <c r="G738" s="2292"/>
      <c r="H738" s="2292"/>
      <c r="I738" s="2292"/>
      <c r="J738" s="2292"/>
      <c r="K738" s="2292"/>
      <c r="L738" s="2292"/>
      <c r="M738" s="2292"/>
      <c r="N738" s="2292"/>
      <c r="O738" s="2292"/>
      <c r="P738" s="2292"/>
      <c r="Q738" s="2292"/>
      <c r="R738" s="2292"/>
      <c r="S738" s="2292"/>
      <c r="T738" s="2292"/>
      <c r="U738" s="2292"/>
      <c r="V738" s="2292"/>
      <c r="W738" s="2292"/>
    </row>
    <row r="739" spans="1:23" ht="13.8" thickBot="1">
      <c r="A739" s="2292"/>
      <c r="B739" s="2322"/>
      <c r="C739" s="2292"/>
      <c r="D739" s="2292"/>
      <c r="E739" s="2355"/>
      <c r="F739" s="2292"/>
      <c r="G739" s="2292"/>
      <c r="H739" s="2292"/>
      <c r="I739" s="2292"/>
      <c r="J739" s="2292"/>
      <c r="K739" s="2292"/>
      <c r="L739" s="2292"/>
      <c r="M739" s="2292"/>
      <c r="N739" s="2292"/>
      <c r="O739" s="2292"/>
      <c r="P739" s="2292"/>
      <c r="Q739" s="2292"/>
      <c r="R739" s="2292"/>
      <c r="S739" s="2292"/>
      <c r="T739" s="2292"/>
      <c r="U739" s="2292"/>
      <c r="V739" s="2292"/>
      <c r="W739" s="2292"/>
    </row>
    <row r="740" spans="1:23" ht="13.8" thickBot="1">
      <c r="A740" s="2292"/>
      <c r="B740" s="2322"/>
      <c r="C740" s="2292"/>
      <c r="D740" s="2292"/>
      <c r="E740" s="2355"/>
      <c r="F740" s="2292"/>
      <c r="G740" s="2292"/>
      <c r="H740" s="2292"/>
      <c r="I740" s="2292"/>
      <c r="J740" s="2292"/>
      <c r="K740" s="2292"/>
      <c r="L740" s="2292"/>
      <c r="M740" s="2292"/>
      <c r="N740" s="2292"/>
      <c r="O740" s="2292"/>
      <c r="P740" s="2292"/>
      <c r="Q740" s="2292"/>
      <c r="R740" s="2292"/>
      <c r="S740" s="2292"/>
      <c r="T740" s="2292"/>
      <c r="U740" s="2292"/>
      <c r="V740" s="2292"/>
      <c r="W740" s="2292"/>
    </row>
    <row r="741" spans="1:23" ht="13.8" thickBot="1">
      <c r="A741" s="2292"/>
      <c r="B741" s="2322"/>
      <c r="C741" s="2292"/>
      <c r="D741" s="2292"/>
      <c r="E741" s="2355"/>
      <c r="F741" s="2292"/>
      <c r="G741" s="2292"/>
      <c r="H741" s="2292"/>
      <c r="I741" s="2292"/>
      <c r="J741" s="2292"/>
      <c r="K741" s="2292"/>
      <c r="L741" s="2292"/>
      <c r="M741" s="2292"/>
      <c r="N741" s="2292"/>
      <c r="O741" s="2292"/>
      <c r="P741" s="2292"/>
      <c r="Q741" s="2292"/>
      <c r="R741" s="2292"/>
      <c r="S741" s="2292"/>
      <c r="T741" s="2292"/>
      <c r="U741" s="2292"/>
      <c r="V741" s="2292"/>
      <c r="W741" s="2292"/>
    </row>
    <row r="742" spans="1:23" ht="13.8" thickBot="1">
      <c r="A742" s="2292"/>
      <c r="B742" s="2322"/>
      <c r="C742" s="2292"/>
      <c r="D742" s="2292"/>
      <c r="E742" s="2355"/>
      <c r="F742" s="2292"/>
      <c r="G742" s="2292"/>
      <c r="H742" s="2292"/>
      <c r="I742" s="2292"/>
      <c r="J742" s="2292"/>
      <c r="K742" s="2292"/>
      <c r="L742" s="2292"/>
      <c r="M742" s="2292"/>
      <c r="N742" s="2292"/>
      <c r="O742" s="2292"/>
      <c r="P742" s="2292"/>
      <c r="Q742" s="2292"/>
      <c r="R742" s="2292"/>
      <c r="S742" s="2292"/>
      <c r="T742" s="2292"/>
      <c r="U742" s="2292"/>
      <c r="V742" s="2292"/>
      <c r="W742" s="2292"/>
    </row>
    <row r="743" spans="1:23" ht="13.8" thickBot="1">
      <c r="A743" s="2292"/>
      <c r="B743" s="2322"/>
      <c r="C743" s="2292"/>
      <c r="D743" s="2292"/>
      <c r="E743" s="2355"/>
      <c r="F743" s="2292"/>
      <c r="G743" s="2292"/>
      <c r="H743" s="2292"/>
      <c r="I743" s="2292"/>
      <c r="J743" s="2292"/>
      <c r="K743" s="2292"/>
      <c r="L743" s="2292"/>
      <c r="M743" s="2292"/>
      <c r="N743" s="2292"/>
      <c r="O743" s="2292"/>
      <c r="P743" s="2292"/>
      <c r="Q743" s="2292"/>
      <c r="R743" s="2292"/>
      <c r="S743" s="2292"/>
      <c r="T743" s="2292"/>
      <c r="U743" s="2292"/>
      <c r="V743" s="2292"/>
      <c r="W743" s="2292"/>
    </row>
    <row r="744" spans="1:23" ht="13.8" thickBot="1">
      <c r="A744" s="2292"/>
      <c r="B744" s="2322"/>
      <c r="C744" s="2292"/>
      <c r="D744" s="2292"/>
      <c r="E744" s="2355"/>
      <c r="F744" s="2292"/>
      <c r="G744" s="2292"/>
      <c r="H744" s="2292"/>
      <c r="I744" s="2292"/>
      <c r="J744" s="2292"/>
      <c r="K744" s="2292"/>
      <c r="L744" s="2292"/>
      <c r="M744" s="2292"/>
      <c r="N744" s="2292"/>
      <c r="O744" s="2292"/>
      <c r="P744" s="2292"/>
      <c r="Q744" s="2292"/>
      <c r="R744" s="2292"/>
      <c r="S744" s="2292"/>
      <c r="T744" s="2292"/>
      <c r="U744" s="2292"/>
      <c r="V744" s="2292"/>
      <c r="W744" s="2292"/>
    </row>
    <row r="745" spans="1:23" ht="13.8" thickBot="1">
      <c r="A745" s="2292"/>
      <c r="B745" s="2322"/>
      <c r="C745" s="2292"/>
      <c r="D745" s="2292"/>
      <c r="E745" s="2355"/>
      <c r="F745" s="2292"/>
      <c r="G745" s="2292"/>
      <c r="H745" s="2292"/>
      <c r="I745" s="2292"/>
      <c r="J745" s="2292"/>
      <c r="K745" s="2292"/>
      <c r="L745" s="2292"/>
      <c r="M745" s="2292"/>
      <c r="N745" s="2292"/>
      <c r="O745" s="2292"/>
      <c r="P745" s="2292"/>
      <c r="Q745" s="2292"/>
      <c r="R745" s="2292"/>
      <c r="S745" s="2292"/>
      <c r="T745" s="2292"/>
      <c r="U745" s="2292"/>
      <c r="V745" s="2292"/>
      <c r="W745" s="2292"/>
    </row>
    <row r="746" spans="1:23" ht="13.8" thickBot="1">
      <c r="A746" s="2292"/>
      <c r="B746" s="2322"/>
      <c r="C746" s="2292"/>
      <c r="D746" s="2292"/>
      <c r="E746" s="2355"/>
      <c r="F746" s="2292"/>
      <c r="G746" s="2292"/>
      <c r="H746" s="2292"/>
      <c r="I746" s="2292"/>
      <c r="J746" s="2292"/>
      <c r="K746" s="2292"/>
      <c r="L746" s="2292"/>
      <c r="M746" s="2292"/>
      <c r="N746" s="2292"/>
      <c r="O746" s="2292"/>
      <c r="P746" s="2292"/>
      <c r="Q746" s="2292"/>
      <c r="R746" s="2292"/>
      <c r="S746" s="2292"/>
      <c r="T746" s="2292"/>
      <c r="U746" s="2292"/>
      <c r="V746" s="2292"/>
      <c r="W746" s="2292"/>
    </row>
    <row r="747" spans="1:23" ht="13.8" thickBot="1">
      <c r="A747" s="2292"/>
      <c r="B747" s="2322"/>
      <c r="C747" s="2292"/>
      <c r="D747" s="2292"/>
      <c r="E747" s="2355"/>
      <c r="F747" s="2292"/>
      <c r="G747" s="2292"/>
      <c r="H747" s="2292"/>
      <c r="I747" s="2292"/>
      <c r="J747" s="2292"/>
      <c r="K747" s="2292"/>
      <c r="L747" s="2292"/>
      <c r="M747" s="2292"/>
      <c r="N747" s="2292"/>
      <c r="O747" s="2292"/>
      <c r="P747" s="2292"/>
      <c r="Q747" s="2292"/>
      <c r="R747" s="2292"/>
      <c r="S747" s="2292"/>
      <c r="T747" s="2292"/>
      <c r="U747" s="2292"/>
      <c r="V747" s="2292"/>
      <c r="W747" s="2292"/>
    </row>
    <row r="748" spans="1:23" ht="13.8" thickBot="1">
      <c r="A748" s="2292"/>
      <c r="B748" s="2322"/>
      <c r="C748" s="2292"/>
      <c r="D748" s="2292"/>
      <c r="E748" s="2355"/>
      <c r="F748" s="2292"/>
      <c r="G748" s="2292"/>
      <c r="H748" s="2292"/>
      <c r="I748" s="2292"/>
      <c r="J748" s="2292"/>
      <c r="K748" s="2292"/>
      <c r="L748" s="2292"/>
      <c r="M748" s="2292"/>
      <c r="N748" s="2292"/>
      <c r="O748" s="2292"/>
      <c r="P748" s="2292"/>
      <c r="Q748" s="2292"/>
      <c r="R748" s="2292"/>
      <c r="S748" s="2292"/>
      <c r="T748" s="2292"/>
      <c r="U748" s="2292"/>
      <c r="V748" s="2292"/>
      <c r="W748" s="2292"/>
    </row>
    <row r="749" spans="1:23" ht="13.8" thickBot="1">
      <c r="A749" s="2292"/>
      <c r="B749" s="2322"/>
      <c r="C749" s="2292"/>
      <c r="D749" s="2292"/>
      <c r="E749" s="2355"/>
      <c r="F749" s="2292"/>
      <c r="G749" s="2292"/>
      <c r="H749" s="2292"/>
      <c r="I749" s="2292"/>
      <c r="J749" s="2292"/>
      <c r="K749" s="2292"/>
      <c r="L749" s="2292"/>
      <c r="M749" s="2292"/>
      <c r="N749" s="2292"/>
      <c r="O749" s="2292"/>
      <c r="P749" s="2292"/>
      <c r="Q749" s="2292"/>
      <c r="R749" s="2292"/>
      <c r="S749" s="2292"/>
      <c r="T749" s="2292"/>
      <c r="U749" s="2292"/>
      <c r="V749" s="2292"/>
      <c r="W749" s="2292"/>
    </row>
    <row r="750" spans="1:23" ht="13.8" thickBot="1">
      <c r="A750" s="2292"/>
      <c r="B750" s="2322"/>
      <c r="C750" s="2292"/>
      <c r="D750" s="2292"/>
      <c r="E750" s="2355"/>
      <c r="F750" s="2292"/>
      <c r="G750" s="2292"/>
      <c r="H750" s="2292"/>
      <c r="I750" s="2292"/>
      <c r="J750" s="2292"/>
      <c r="K750" s="2292"/>
      <c r="L750" s="2292"/>
      <c r="M750" s="2292"/>
      <c r="N750" s="2292"/>
      <c r="O750" s="2292"/>
      <c r="P750" s="2292"/>
      <c r="Q750" s="2292"/>
      <c r="R750" s="2292"/>
      <c r="S750" s="2292"/>
      <c r="T750" s="2292"/>
      <c r="U750" s="2292"/>
      <c r="V750" s="2292"/>
      <c r="W750" s="2292"/>
    </row>
    <row r="751" spans="1:23" ht="13.8" thickBot="1">
      <c r="A751" s="2292"/>
      <c r="B751" s="2322"/>
      <c r="C751" s="2292"/>
      <c r="D751" s="2292"/>
      <c r="E751" s="2355"/>
      <c r="F751" s="2292"/>
      <c r="G751" s="2292"/>
      <c r="H751" s="2292"/>
      <c r="I751" s="2292"/>
      <c r="J751" s="2292"/>
      <c r="K751" s="2292"/>
      <c r="L751" s="2292"/>
      <c r="M751" s="2292"/>
      <c r="N751" s="2292"/>
      <c r="O751" s="2292"/>
      <c r="P751" s="2292"/>
      <c r="Q751" s="2292"/>
      <c r="R751" s="2292"/>
      <c r="S751" s="2292"/>
      <c r="T751" s="2292"/>
      <c r="U751" s="2292"/>
      <c r="V751" s="2292"/>
      <c r="W751" s="2292"/>
    </row>
    <row r="752" spans="1:23" ht="13.8" thickBot="1">
      <c r="A752" s="2292"/>
      <c r="B752" s="2322"/>
      <c r="C752" s="2292"/>
      <c r="D752" s="2292"/>
      <c r="E752" s="2355"/>
      <c r="F752" s="2292"/>
      <c r="G752" s="2292"/>
      <c r="H752" s="2292"/>
      <c r="I752" s="2292"/>
      <c r="J752" s="2292"/>
      <c r="K752" s="2292"/>
      <c r="L752" s="2292"/>
      <c r="M752" s="2292"/>
      <c r="N752" s="2292"/>
      <c r="O752" s="2292"/>
      <c r="P752" s="2292"/>
      <c r="Q752" s="2292"/>
      <c r="R752" s="2292"/>
      <c r="S752" s="2292"/>
      <c r="T752" s="2292"/>
      <c r="U752" s="2292"/>
      <c r="V752" s="2292"/>
      <c r="W752" s="2292"/>
    </row>
    <row r="753" spans="1:23" ht="13.8" thickBot="1">
      <c r="A753" s="2292"/>
      <c r="B753" s="2322"/>
      <c r="C753" s="2292"/>
      <c r="D753" s="2292"/>
      <c r="E753" s="2355"/>
      <c r="F753" s="2292"/>
      <c r="G753" s="2292"/>
      <c r="H753" s="2292"/>
      <c r="I753" s="2292"/>
      <c r="J753" s="2292"/>
      <c r="K753" s="2292"/>
      <c r="L753" s="2292"/>
      <c r="M753" s="2292"/>
      <c r="N753" s="2292"/>
      <c r="O753" s="2292"/>
      <c r="P753" s="2292"/>
      <c r="Q753" s="2292"/>
      <c r="R753" s="2292"/>
      <c r="S753" s="2292"/>
      <c r="T753" s="2292"/>
      <c r="U753" s="2292"/>
      <c r="V753" s="2292"/>
      <c r="W753" s="2292"/>
    </row>
    <row r="754" spans="1:23" ht="13.8" thickBot="1">
      <c r="A754" s="2292"/>
      <c r="B754" s="2322"/>
      <c r="C754" s="2292"/>
      <c r="D754" s="2292"/>
      <c r="E754" s="2355"/>
      <c r="F754" s="2292"/>
      <c r="G754" s="2292"/>
      <c r="H754" s="2292"/>
      <c r="I754" s="2292"/>
      <c r="J754" s="2292"/>
      <c r="K754" s="2292"/>
      <c r="L754" s="2292"/>
      <c r="M754" s="2292"/>
      <c r="N754" s="2292"/>
      <c r="O754" s="2292"/>
      <c r="P754" s="2292"/>
      <c r="Q754" s="2292"/>
      <c r="R754" s="2292"/>
      <c r="S754" s="2292"/>
      <c r="T754" s="2292"/>
      <c r="U754" s="2292"/>
      <c r="V754" s="2292"/>
      <c r="W754" s="2292"/>
    </row>
    <row r="755" spans="1:23" ht="13.8" thickBot="1">
      <c r="A755" s="2292"/>
      <c r="B755" s="2322"/>
      <c r="C755" s="2292"/>
      <c r="D755" s="2292"/>
      <c r="E755" s="2355"/>
      <c r="F755" s="2292"/>
      <c r="G755" s="2292"/>
      <c r="H755" s="2292"/>
      <c r="I755" s="2292"/>
      <c r="J755" s="2292"/>
      <c r="K755" s="2292"/>
      <c r="L755" s="2292"/>
      <c r="M755" s="2292"/>
      <c r="N755" s="2292"/>
      <c r="O755" s="2292"/>
      <c r="P755" s="2292"/>
      <c r="Q755" s="2292"/>
      <c r="R755" s="2292"/>
      <c r="S755" s="2292"/>
      <c r="T755" s="2292"/>
      <c r="U755" s="2292"/>
      <c r="V755" s="2292"/>
      <c r="W755" s="2292"/>
    </row>
    <row r="756" spans="1:23" ht="13.8" thickBot="1">
      <c r="A756" s="2292"/>
      <c r="B756" s="2322"/>
      <c r="C756" s="2292"/>
      <c r="D756" s="2292"/>
      <c r="E756" s="2355"/>
      <c r="F756" s="2292"/>
      <c r="G756" s="2292"/>
      <c r="H756" s="2292"/>
      <c r="I756" s="2292"/>
      <c r="J756" s="2292"/>
      <c r="K756" s="2292"/>
      <c r="L756" s="2292"/>
      <c r="M756" s="2292"/>
      <c r="N756" s="2292"/>
      <c r="O756" s="2292"/>
      <c r="P756" s="2292"/>
      <c r="Q756" s="2292"/>
      <c r="R756" s="2292"/>
      <c r="S756" s="2292"/>
      <c r="T756" s="2292"/>
      <c r="U756" s="2292"/>
      <c r="V756" s="2292"/>
      <c r="W756" s="2292"/>
    </row>
    <row r="757" spans="1:23" ht="13.8" thickBot="1">
      <c r="A757" s="2292"/>
      <c r="B757" s="2322"/>
      <c r="C757" s="2292"/>
      <c r="D757" s="2292"/>
      <c r="E757" s="2355"/>
      <c r="F757" s="2292"/>
      <c r="G757" s="2292"/>
      <c r="H757" s="2292"/>
      <c r="I757" s="2292"/>
      <c r="J757" s="2292"/>
      <c r="K757" s="2292"/>
      <c r="L757" s="2292"/>
      <c r="M757" s="2292"/>
      <c r="N757" s="2292"/>
      <c r="O757" s="2292"/>
      <c r="P757" s="2292"/>
      <c r="Q757" s="2292"/>
      <c r="R757" s="2292"/>
      <c r="S757" s="2292"/>
      <c r="T757" s="2292"/>
      <c r="U757" s="2292"/>
      <c r="V757" s="2292"/>
      <c r="W757" s="2292"/>
    </row>
    <row r="758" spans="1:23" ht="13.8" thickBot="1">
      <c r="A758" s="2292"/>
      <c r="B758" s="2322"/>
      <c r="C758" s="2292"/>
      <c r="D758" s="2292"/>
      <c r="E758" s="2355"/>
      <c r="F758" s="2292"/>
      <c r="G758" s="2292"/>
      <c r="H758" s="2292"/>
      <c r="I758" s="2292"/>
      <c r="J758" s="2292"/>
      <c r="K758" s="2292"/>
      <c r="L758" s="2292"/>
      <c r="M758" s="2292"/>
      <c r="N758" s="2292"/>
      <c r="O758" s="2292"/>
      <c r="P758" s="2292"/>
      <c r="Q758" s="2292"/>
      <c r="R758" s="2292"/>
      <c r="S758" s="2292"/>
      <c r="T758" s="2292"/>
      <c r="U758" s="2292"/>
      <c r="V758" s="2292"/>
      <c r="W758" s="2292"/>
    </row>
    <row r="759" spans="1:23" ht="13.8" thickBot="1">
      <c r="A759" s="2292"/>
      <c r="B759" s="2322"/>
      <c r="C759" s="2292"/>
      <c r="D759" s="2292"/>
      <c r="E759" s="2355"/>
      <c r="F759" s="2292"/>
      <c r="G759" s="2292"/>
      <c r="H759" s="2292"/>
      <c r="I759" s="2292"/>
      <c r="J759" s="2292"/>
      <c r="K759" s="2292"/>
      <c r="L759" s="2292"/>
      <c r="M759" s="2292"/>
      <c r="N759" s="2292"/>
      <c r="O759" s="2292"/>
      <c r="P759" s="2292"/>
      <c r="Q759" s="2292"/>
      <c r="R759" s="2292"/>
      <c r="S759" s="2292"/>
      <c r="T759" s="2292"/>
      <c r="U759" s="2292"/>
      <c r="V759" s="2292"/>
      <c r="W759" s="2292"/>
    </row>
    <row r="760" spans="1:23" ht="13.8" thickBot="1">
      <c r="A760" s="2292"/>
      <c r="B760" s="2322"/>
      <c r="C760" s="2292"/>
      <c r="D760" s="2292"/>
      <c r="E760" s="2355"/>
      <c r="F760" s="2292"/>
      <c r="G760" s="2292"/>
      <c r="H760" s="2292"/>
      <c r="I760" s="2292"/>
      <c r="J760" s="2292"/>
      <c r="K760" s="2292"/>
      <c r="L760" s="2292"/>
      <c r="M760" s="2292"/>
      <c r="N760" s="2292"/>
      <c r="O760" s="2292"/>
      <c r="P760" s="2292"/>
      <c r="Q760" s="2292"/>
      <c r="R760" s="2292"/>
      <c r="S760" s="2292"/>
      <c r="T760" s="2292"/>
      <c r="U760" s="2292"/>
      <c r="V760" s="2292"/>
      <c r="W760" s="2292"/>
    </row>
    <row r="761" spans="1:23" ht="13.8" thickBot="1">
      <c r="A761" s="2292"/>
      <c r="B761" s="2322"/>
      <c r="C761" s="2292"/>
      <c r="D761" s="2292"/>
      <c r="E761" s="2355"/>
      <c r="F761" s="2292"/>
      <c r="G761" s="2292"/>
      <c r="H761" s="2292"/>
      <c r="I761" s="2292"/>
      <c r="J761" s="2292"/>
      <c r="K761" s="2292"/>
      <c r="L761" s="2292"/>
      <c r="M761" s="2292"/>
      <c r="N761" s="2292"/>
      <c r="O761" s="2292"/>
      <c r="P761" s="2292"/>
      <c r="Q761" s="2292"/>
      <c r="R761" s="2292"/>
      <c r="S761" s="2292"/>
      <c r="T761" s="2292"/>
      <c r="U761" s="2292"/>
      <c r="V761" s="2292"/>
      <c r="W761" s="2292"/>
    </row>
    <row r="762" spans="1:23" ht="13.8" thickBot="1">
      <c r="A762" s="2292"/>
      <c r="B762" s="2322"/>
      <c r="C762" s="2292"/>
      <c r="D762" s="2292"/>
      <c r="E762" s="2355"/>
      <c r="F762" s="2292"/>
      <c r="G762" s="2292"/>
      <c r="H762" s="2292"/>
      <c r="I762" s="2292"/>
      <c r="J762" s="2292"/>
      <c r="K762" s="2292"/>
      <c r="L762" s="2292"/>
      <c r="M762" s="2292"/>
      <c r="N762" s="2292"/>
      <c r="O762" s="2292"/>
      <c r="P762" s="2292"/>
      <c r="Q762" s="2292"/>
      <c r="R762" s="2292"/>
      <c r="S762" s="2292"/>
      <c r="T762" s="2292"/>
      <c r="U762" s="2292"/>
      <c r="V762" s="2292"/>
      <c r="W762" s="2292"/>
    </row>
    <row r="763" spans="1:23" ht="13.8" thickBot="1">
      <c r="A763" s="2292"/>
      <c r="B763" s="2322"/>
      <c r="C763" s="2292"/>
      <c r="D763" s="2292"/>
      <c r="E763" s="2355"/>
      <c r="F763" s="2292"/>
      <c r="G763" s="2292"/>
      <c r="H763" s="2292"/>
      <c r="I763" s="2292"/>
      <c r="J763" s="2292"/>
      <c r="K763" s="2292"/>
      <c r="L763" s="2292"/>
      <c r="M763" s="2292"/>
      <c r="N763" s="2292"/>
      <c r="O763" s="2292"/>
      <c r="P763" s="2292"/>
      <c r="Q763" s="2292"/>
      <c r="R763" s="2292"/>
      <c r="S763" s="2292"/>
      <c r="T763" s="2292"/>
      <c r="U763" s="2292"/>
      <c r="V763" s="2292"/>
      <c r="W763" s="2292"/>
    </row>
    <row r="764" spans="1:23" ht="13.8" thickBot="1">
      <c r="A764" s="2292"/>
      <c r="B764" s="2322"/>
      <c r="C764" s="2292"/>
      <c r="D764" s="2292"/>
      <c r="E764" s="2355"/>
      <c r="F764" s="2292"/>
      <c r="G764" s="2292"/>
      <c r="H764" s="2292"/>
      <c r="I764" s="2292"/>
      <c r="J764" s="2292"/>
      <c r="K764" s="2292"/>
      <c r="L764" s="2292"/>
      <c r="M764" s="2292"/>
      <c r="N764" s="2292"/>
      <c r="O764" s="2292"/>
      <c r="P764" s="2292"/>
      <c r="Q764" s="2292"/>
      <c r="R764" s="2292"/>
      <c r="S764" s="2292"/>
      <c r="T764" s="2292"/>
      <c r="U764" s="2292"/>
      <c r="V764" s="2292"/>
      <c r="W764" s="2292"/>
    </row>
    <row r="765" spans="1:23" ht="13.8" thickBot="1">
      <c r="A765" s="2292"/>
      <c r="B765" s="2322"/>
      <c r="C765" s="2292"/>
      <c r="D765" s="2292"/>
      <c r="E765" s="2355"/>
      <c r="F765" s="2292"/>
      <c r="G765" s="2292"/>
      <c r="H765" s="2292"/>
      <c r="I765" s="2292"/>
      <c r="J765" s="2292"/>
      <c r="K765" s="2292"/>
      <c r="L765" s="2292"/>
      <c r="M765" s="2292"/>
      <c r="N765" s="2292"/>
      <c r="O765" s="2292"/>
      <c r="P765" s="2292"/>
      <c r="Q765" s="2292"/>
      <c r="R765" s="2292"/>
      <c r="S765" s="2292"/>
      <c r="T765" s="2292"/>
      <c r="U765" s="2292"/>
      <c r="V765" s="2292"/>
      <c r="W765" s="2292"/>
    </row>
    <row r="766" spans="1:23" ht="13.8" thickBot="1">
      <c r="A766" s="2292"/>
      <c r="B766" s="2322"/>
      <c r="C766" s="2292"/>
      <c r="D766" s="2292"/>
      <c r="E766" s="2355"/>
      <c r="F766" s="2292"/>
      <c r="G766" s="2292"/>
      <c r="H766" s="2292"/>
      <c r="I766" s="2292"/>
      <c r="J766" s="2292"/>
      <c r="K766" s="2292"/>
      <c r="L766" s="2292"/>
      <c r="M766" s="2292"/>
      <c r="N766" s="2292"/>
      <c r="O766" s="2292"/>
      <c r="P766" s="2292"/>
      <c r="Q766" s="2292"/>
      <c r="R766" s="2292"/>
      <c r="S766" s="2292"/>
      <c r="T766" s="2292"/>
      <c r="U766" s="2292"/>
      <c r="V766" s="2292"/>
      <c r="W766" s="2292"/>
    </row>
    <row r="767" spans="1:23" ht="13.8" thickBot="1">
      <c r="A767" s="2292"/>
      <c r="B767" s="2322"/>
      <c r="C767" s="2292"/>
      <c r="D767" s="2292"/>
      <c r="E767" s="2355"/>
      <c r="F767" s="2292"/>
      <c r="G767" s="2292"/>
      <c r="H767" s="2292"/>
      <c r="I767" s="2292"/>
      <c r="J767" s="2292"/>
      <c r="K767" s="2292"/>
      <c r="L767" s="2292"/>
      <c r="M767" s="2292"/>
      <c r="N767" s="2292"/>
      <c r="O767" s="2292"/>
      <c r="P767" s="2292"/>
      <c r="Q767" s="2292"/>
      <c r="R767" s="2292"/>
      <c r="S767" s="2292"/>
      <c r="T767" s="2292"/>
      <c r="U767" s="2292"/>
      <c r="V767" s="2292"/>
      <c r="W767" s="2292"/>
    </row>
    <row r="768" spans="1:23" ht="13.8" thickBot="1">
      <c r="A768" s="2292"/>
      <c r="B768" s="2322"/>
      <c r="C768" s="2292"/>
      <c r="D768" s="2292"/>
      <c r="E768" s="2355"/>
      <c r="F768" s="2292"/>
      <c r="G768" s="2292"/>
      <c r="H768" s="2292"/>
      <c r="I768" s="2292"/>
      <c r="J768" s="2292"/>
      <c r="K768" s="2292"/>
      <c r="L768" s="2292"/>
      <c r="M768" s="2292"/>
      <c r="N768" s="2292"/>
      <c r="O768" s="2292"/>
      <c r="P768" s="2292"/>
      <c r="Q768" s="2292"/>
      <c r="R768" s="2292"/>
      <c r="S768" s="2292"/>
      <c r="T768" s="2292"/>
      <c r="U768" s="2292"/>
      <c r="V768" s="2292"/>
      <c r="W768" s="2292"/>
    </row>
    <row r="769" spans="1:23" ht="13.8" thickBot="1">
      <c r="A769" s="2292"/>
      <c r="B769" s="2322"/>
      <c r="C769" s="2292"/>
      <c r="D769" s="2292"/>
      <c r="E769" s="2355"/>
      <c r="F769" s="2292"/>
      <c r="G769" s="2292"/>
      <c r="H769" s="2292"/>
      <c r="I769" s="2292"/>
      <c r="J769" s="2292"/>
      <c r="K769" s="2292"/>
      <c r="L769" s="2292"/>
      <c r="M769" s="2292"/>
      <c r="N769" s="2292"/>
      <c r="O769" s="2292"/>
      <c r="P769" s="2292"/>
      <c r="Q769" s="2292"/>
      <c r="R769" s="2292"/>
      <c r="S769" s="2292"/>
      <c r="T769" s="2292"/>
      <c r="U769" s="2292"/>
      <c r="V769" s="2292"/>
      <c r="W769" s="2292"/>
    </row>
    <row r="770" spans="1:23" ht="13.8" thickBot="1">
      <c r="A770" s="2292"/>
      <c r="B770" s="2322"/>
      <c r="C770" s="2292"/>
      <c r="D770" s="2292"/>
      <c r="E770" s="2355"/>
      <c r="F770" s="2292"/>
      <c r="G770" s="2292"/>
      <c r="H770" s="2292"/>
      <c r="I770" s="2292"/>
      <c r="J770" s="2292"/>
      <c r="K770" s="2292"/>
      <c r="L770" s="2292"/>
      <c r="M770" s="2292"/>
      <c r="N770" s="2292"/>
      <c r="O770" s="2292"/>
      <c r="P770" s="2292"/>
      <c r="Q770" s="2292"/>
      <c r="R770" s="2292"/>
      <c r="S770" s="2292"/>
      <c r="T770" s="2292"/>
      <c r="U770" s="2292"/>
      <c r="V770" s="2292"/>
      <c r="W770" s="2292"/>
    </row>
    <row r="771" spans="1:23" ht="13.8" thickBot="1">
      <c r="A771" s="2292"/>
      <c r="B771" s="2322"/>
      <c r="C771" s="2292"/>
      <c r="D771" s="2292"/>
      <c r="E771" s="2355"/>
      <c r="F771" s="2292"/>
      <c r="G771" s="2292"/>
      <c r="H771" s="2292"/>
      <c r="I771" s="2292"/>
      <c r="J771" s="2292"/>
      <c r="K771" s="2292"/>
      <c r="L771" s="2292"/>
      <c r="M771" s="2292"/>
      <c r="N771" s="2292"/>
      <c r="O771" s="2292"/>
      <c r="P771" s="2292"/>
      <c r="Q771" s="2292"/>
      <c r="R771" s="2292"/>
      <c r="S771" s="2292"/>
      <c r="T771" s="2292"/>
      <c r="U771" s="2292"/>
      <c r="V771" s="2292"/>
      <c r="W771" s="2292"/>
    </row>
    <row r="772" spans="1:23" ht="13.8" thickBot="1">
      <c r="A772" s="2292"/>
      <c r="B772" s="2322"/>
      <c r="C772" s="2292"/>
      <c r="D772" s="2292"/>
      <c r="E772" s="2355"/>
      <c r="F772" s="2292"/>
      <c r="G772" s="2292"/>
      <c r="H772" s="2292"/>
      <c r="I772" s="2292"/>
      <c r="J772" s="2292"/>
      <c r="K772" s="2292"/>
      <c r="L772" s="2292"/>
      <c r="M772" s="2292"/>
      <c r="N772" s="2292"/>
      <c r="O772" s="2292"/>
      <c r="P772" s="2292"/>
      <c r="Q772" s="2292"/>
      <c r="R772" s="2292"/>
      <c r="S772" s="2292"/>
      <c r="T772" s="2292"/>
      <c r="U772" s="2292"/>
      <c r="V772" s="2292"/>
      <c r="W772" s="2292"/>
    </row>
    <row r="773" spans="1:23" ht="13.8" thickBot="1">
      <c r="A773" s="2292"/>
      <c r="B773" s="2322"/>
      <c r="C773" s="2292"/>
      <c r="D773" s="2292"/>
      <c r="E773" s="2355"/>
      <c r="F773" s="2292"/>
      <c r="G773" s="2292"/>
      <c r="H773" s="2292"/>
      <c r="I773" s="2292"/>
      <c r="J773" s="2292"/>
      <c r="K773" s="2292"/>
      <c r="L773" s="2292"/>
      <c r="M773" s="2292"/>
      <c r="N773" s="2292"/>
      <c r="O773" s="2292"/>
      <c r="P773" s="2292"/>
      <c r="Q773" s="2292"/>
      <c r="R773" s="2292"/>
      <c r="S773" s="2292"/>
      <c r="T773" s="2292"/>
      <c r="U773" s="2292"/>
      <c r="V773" s="2292"/>
      <c r="W773" s="2292"/>
    </row>
    <row r="774" spans="1:23" ht="13.8" thickBot="1">
      <c r="A774" s="2292"/>
      <c r="B774" s="2322"/>
      <c r="C774" s="2292"/>
      <c r="D774" s="2292"/>
      <c r="E774" s="2355"/>
      <c r="F774" s="2292"/>
      <c r="G774" s="2292"/>
      <c r="H774" s="2292"/>
      <c r="I774" s="2292"/>
      <c r="J774" s="2292"/>
      <c r="K774" s="2292"/>
      <c r="L774" s="2292"/>
      <c r="M774" s="2292"/>
      <c r="N774" s="2292"/>
      <c r="O774" s="2292"/>
      <c r="P774" s="2292"/>
      <c r="Q774" s="2292"/>
      <c r="R774" s="2292"/>
      <c r="S774" s="2292"/>
      <c r="T774" s="2292"/>
      <c r="U774" s="2292"/>
      <c r="V774" s="2292"/>
      <c r="W774" s="2292"/>
    </row>
    <row r="775" spans="1:23" ht="13.8" thickBot="1">
      <c r="A775" s="2292"/>
      <c r="B775" s="2322"/>
      <c r="C775" s="2292"/>
      <c r="D775" s="2292"/>
      <c r="E775" s="2355"/>
      <c r="F775" s="2292"/>
      <c r="G775" s="2292"/>
      <c r="H775" s="2292"/>
      <c r="I775" s="2292"/>
      <c r="J775" s="2292"/>
      <c r="K775" s="2292"/>
      <c r="L775" s="2292"/>
      <c r="M775" s="2292"/>
      <c r="N775" s="2292"/>
      <c r="O775" s="2292"/>
      <c r="P775" s="2292"/>
      <c r="Q775" s="2292"/>
      <c r="R775" s="2292"/>
      <c r="S775" s="2292"/>
      <c r="T775" s="2292"/>
      <c r="U775" s="2292"/>
      <c r="V775" s="2292"/>
      <c r="W775" s="2292"/>
    </row>
    <row r="776" spans="1:23" ht="13.8" thickBot="1">
      <c r="A776" s="2292"/>
      <c r="B776" s="2322"/>
      <c r="C776" s="2292"/>
      <c r="D776" s="2292"/>
      <c r="E776" s="2355"/>
      <c r="F776" s="2292"/>
      <c r="G776" s="2292"/>
      <c r="H776" s="2292"/>
      <c r="I776" s="2292"/>
      <c r="J776" s="2292"/>
      <c r="K776" s="2292"/>
      <c r="L776" s="2292"/>
      <c r="M776" s="2292"/>
      <c r="N776" s="2292"/>
      <c r="O776" s="2292"/>
      <c r="P776" s="2292"/>
      <c r="Q776" s="2292"/>
      <c r="R776" s="2292"/>
      <c r="S776" s="2292"/>
      <c r="T776" s="2292"/>
      <c r="U776" s="2292"/>
      <c r="V776" s="2292"/>
      <c r="W776" s="2292"/>
    </row>
    <row r="777" spans="1:23" ht="13.8" thickBot="1">
      <c r="A777" s="2292"/>
      <c r="B777" s="2322"/>
      <c r="C777" s="2292"/>
      <c r="D777" s="2292"/>
      <c r="E777" s="2355"/>
      <c r="F777" s="2292"/>
      <c r="G777" s="2292"/>
      <c r="H777" s="2292"/>
      <c r="I777" s="2292"/>
      <c r="J777" s="2292"/>
      <c r="K777" s="2292"/>
      <c r="L777" s="2292"/>
      <c r="M777" s="2292"/>
      <c r="N777" s="2292"/>
      <c r="O777" s="2292"/>
      <c r="P777" s="2292"/>
      <c r="Q777" s="2292"/>
      <c r="R777" s="2292"/>
      <c r="S777" s="2292"/>
      <c r="T777" s="2292"/>
      <c r="U777" s="2292"/>
      <c r="V777" s="2292"/>
      <c r="W777" s="2292"/>
    </row>
    <row r="778" spans="1:23" ht="13.8" thickBot="1">
      <c r="A778" s="2292"/>
      <c r="B778" s="2322"/>
      <c r="C778" s="2292"/>
      <c r="D778" s="2292"/>
      <c r="E778" s="2355"/>
      <c r="F778" s="2292"/>
      <c r="G778" s="2292"/>
      <c r="H778" s="2292"/>
      <c r="I778" s="2292"/>
      <c r="J778" s="2292"/>
      <c r="K778" s="2292"/>
      <c r="L778" s="2292"/>
      <c r="M778" s="2292"/>
      <c r="N778" s="2292"/>
      <c r="O778" s="2292"/>
      <c r="P778" s="2292"/>
      <c r="Q778" s="2292"/>
      <c r="R778" s="2292"/>
      <c r="S778" s="2292"/>
      <c r="T778" s="2292"/>
      <c r="U778" s="2292"/>
      <c r="V778" s="2292"/>
      <c r="W778" s="2292"/>
    </row>
    <row r="779" spans="1:23" ht="13.8" thickBot="1">
      <c r="A779" s="2292"/>
      <c r="B779" s="2322"/>
      <c r="C779" s="2292"/>
      <c r="D779" s="2292"/>
      <c r="E779" s="2355"/>
      <c r="F779" s="2292"/>
      <c r="G779" s="2292"/>
      <c r="H779" s="2292"/>
      <c r="I779" s="2292"/>
      <c r="J779" s="2292"/>
      <c r="K779" s="2292"/>
      <c r="L779" s="2292"/>
      <c r="M779" s="2292"/>
      <c r="N779" s="2292"/>
      <c r="O779" s="2292"/>
      <c r="P779" s="2292"/>
      <c r="Q779" s="2292"/>
      <c r="R779" s="2292"/>
      <c r="S779" s="2292"/>
      <c r="T779" s="2292"/>
      <c r="U779" s="2292"/>
      <c r="V779" s="2292"/>
      <c r="W779" s="2292"/>
    </row>
    <row r="780" spans="1:23" ht="13.8" thickBot="1">
      <c r="A780" s="2292"/>
      <c r="B780" s="2322"/>
      <c r="C780" s="2292"/>
      <c r="D780" s="2292"/>
      <c r="E780" s="2355"/>
      <c r="F780" s="2292"/>
      <c r="G780" s="2292"/>
      <c r="H780" s="2292"/>
      <c r="I780" s="2292"/>
      <c r="J780" s="2292"/>
      <c r="K780" s="2292"/>
      <c r="L780" s="2292"/>
      <c r="M780" s="2292"/>
      <c r="N780" s="2292"/>
      <c r="O780" s="2292"/>
      <c r="P780" s="2292"/>
      <c r="Q780" s="2292"/>
      <c r="R780" s="2292"/>
      <c r="S780" s="2292"/>
      <c r="T780" s="2292"/>
      <c r="U780" s="2292"/>
      <c r="V780" s="2292"/>
      <c r="W780" s="2292"/>
    </row>
    <row r="781" spans="1:23" ht="13.8" thickBot="1">
      <c r="A781" s="2292"/>
      <c r="B781" s="2322"/>
      <c r="C781" s="2292"/>
      <c r="D781" s="2292"/>
      <c r="E781" s="2355"/>
      <c r="F781" s="2292"/>
      <c r="G781" s="2292"/>
      <c r="H781" s="2292"/>
      <c r="I781" s="2292"/>
      <c r="J781" s="2292"/>
      <c r="K781" s="2292"/>
      <c r="L781" s="2292"/>
      <c r="M781" s="2292"/>
      <c r="N781" s="2292"/>
      <c r="O781" s="2292"/>
      <c r="P781" s="2292"/>
      <c r="Q781" s="2292"/>
      <c r="R781" s="2292"/>
      <c r="S781" s="2292"/>
      <c r="T781" s="2292"/>
      <c r="U781" s="2292"/>
      <c r="V781" s="2292"/>
      <c r="W781" s="2292"/>
    </row>
    <row r="782" spans="1:23" ht="13.8" thickBot="1">
      <c r="A782" s="2292"/>
      <c r="B782" s="2322"/>
      <c r="C782" s="2292"/>
      <c r="D782" s="2292"/>
      <c r="E782" s="2355"/>
      <c r="F782" s="2292"/>
      <c r="G782" s="2292"/>
      <c r="H782" s="2292"/>
      <c r="I782" s="2292"/>
      <c r="J782" s="2292"/>
      <c r="K782" s="2292"/>
      <c r="L782" s="2292"/>
      <c r="M782" s="2292"/>
      <c r="N782" s="2292"/>
      <c r="O782" s="2292"/>
      <c r="P782" s="2292"/>
      <c r="Q782" s="2292"/>
      <c r="R782" s="2292"/>
      <c r="S782" s="2292"/>
      <c r="T782" s="2292"/>
      <c r="U782" s="2292"/>
      <c r="V782" s="2292"/>
      <c r="W782" s="2292"/>
    </row>
    <row r="783" spans="1:23" ht="13.8" thickBot="1">
      <c r="A783" s="2292"/>
      <c r="B783" s="2322"/>
      <c r="C783" s="2292"/>
      <c r="D783" s="2292"/>
      <c r="E783" s="2355"/>
      <c r="F783" s="2292"/>
      <c r="G783" s="2292"/>
      <c r="H783" s="2292"/>
      <c r="I783" s="2292"/>
      <c r="J783" s="2292"/>
      <c r="K783" s="2292"/>
      <c r="L783" s="2292"/>
      <c r="M783" s="2292"/>
      <c r="N783" s="2292"/>
      <c r="O783" s="2292"/>
      <c r="P783" s="2292"/>
      <c r="Q783" s="2292"/>
      <c r="R783" s="2292"/>
      <c r="S783" s="2292"/>
      <c r="T783" s="2292"/>
      <c r="U783" s="2292"/>
      <c r="V783" s="2292"/>
      <c r="W783" s="2292"/>
    </row>
    <row r="784" spans="1:23" ht="13.8" thickBot="1">
      <c r="A784" s="2292"/>
      <c r="B784" s="2322"/>
      <c r="C784" s="2292"/>
      <c r="D784" s="2292"/>
      <c r="E784" s="2355"/>
      <c r="F784" s="2292"/>
      <c r="G784" s="2292"/>
      <c r="H784" s="2292"/>
      <c r="I784" s="2292"/>
      <c r="J784" s="2292"/>
      <c r="K784" s="2292"/>
      <c r="L784" s="2292"/>
      <c r="M784" s="2292"/>
      <c r="N784" s="2292"/>
      <c r="O784" s="2292"/>
      <c r="P784" s="2292"/>
      <c r="Q784" s="2292"/>
      <c r="R784" s="2292"/>
      <c r="S784" s="2292"/>
      <c r="T784" s="2292"/>
      <c r="U784" s="2292"/>
      <c r="V784" s="2292"/>
      <c r="W784" s="2292"/>
    </row>
    <row r="785" spans="1:23" ht="13.8" thickBot="1">
      <c r="A785" s="2292"/>
      <c r="B785" s="2322"/>
      <c r="C785" s="2292"/>
      <c r="D785" s="2292"/>
      <c r="E785" s="2355"/>
      <c r="F785" s="2292"/>
      <c r="G785" s="2292"/>
      <c r="H785" s="2292"/>
      <c r="I785" s="2292"/>
      <c r="J785" s="2292"/>
      <c r="K785" s="2292"/>
      <c r="L785" s="2292"/>
      <c r="M785" s="2292"/>
      <c r="N785" s="2292"/>
      <c r="O785" s="2292"/>
      <c r="P785" s="2292"/>
      <c r="Q785" s="2292"/>
      <c r="R785" s="2292"/>
      <c r="S785" s="2292"/>
      <c r="T785" s="2292"/>
      <c r="U785" s="2292"/>
      <c r="V785" s="2292"/>
      <c r="W785" s="2292"/>
    </row>
    <row r="786" spans="1:23" ht="13.8" thickBot="1">
      <c r="A786" s="2292"/>
      <c r="B786" s="2322"/>
      <c r="C786" s="2292"/>
      <c r="D786" s="2292"/>
      <c r="E786" s="2355"/>
      <c r="F786" s="2292"/>
      <c r="G786" s="2292"/>
      <c r="H786" s="2292"/>
      <c r="I786" s="2292"/>
      <c r="J786" s="2292"/>
      <c r="K786" s="2292"/>
      <c r="L786" s="2292"/>
      <c r="M786" s="2292"/>
      <c r="N786" s="2292"/>
      <c r="O786" s="2292"/>
      <c r="P786" s="2292"/>
      <c r="Q786" s="2292"/>
      <c r="R786" s="2292"/>
      <c r="S786" s="2292"/>
      <c r="T786" s="2292"/>
      <c r="U786" s="2292"/>
      <c r="V786" s="2292"/>
      <c r="W786" s="2292"/>
    </row>
    <row r="787" spans="1:23" ht="13.8" thickBot="1">
      <c r="A787" s="2292"/>
      <c r="B787" s="2322"/>
      <c r="C787" s="2292"/>
      <c r="D787" s="2292"/>
      <c r="E787" s="2355"/>
      <c r="F787" s="2292"/>
      <c r="G787" s="2292"/>
      <c r="H787" s="2292"/>
      <c r="I787" s="2292"/>
      <c r="J787" s="2292"/>
      <c r="K787" s="2292"/>
      <c r="L787" s="2292"/>
      <c r="M787" s="2292"/>
      <c r="N787" s="2292"/>
      <c r="O787" s="2292"/>
      <c r="P787" s="2292"/>
      <c r="Q787" s="2292"/>
      <c r="R787" s="2292"/>
      <c r="S787" s="2292"/>
      <c r="T787" s="2292"/>
      <c r="U787" s="2292"/>
      <c r="V787" s="2292"/>
      <c r="W787" s="2292"/>
    </row>
    <row r="788" spans="1:23" ht="13.8" thickBot="1">
      <c r="A788" s="2292"/>
      <c r="B788" s="2322"/>
      <c r="C788" s="2292"/>
      <c r="D788" s="2292"/>
      <c r="E788" s="2355"/>
      <c r="F788" s="2292"/>
      <c r="G788" s="2292"/>
      <c r="H788" s="2292"/>
      <c r="I788" s="2292"/>
      <c r="J788" s="2292"/>
      <c r="K788" s="2292"/>
      <c r="L788" s="2292"/>
      <c r="M788" s="2292"/>
      <c r="N788" s="2292"/>
      <c r="O788" s="2292"/>
      <c r="P788" s="2292"/>
      <c r="Q788" s="2292"/>
      <c r="R788" s="2292"/>
      <c r="S788" s="2292"/>
      <c r="T788" s="2292"/>
      <c r="U788" s="2292"/>
      <c r="V788" s="2292"/>
      <c r="W788" s="2292"/>
    </row>
    <row r="789" spans="1:23" ht="13.8" thickBot="1">
      <c r="A789" s="2292"/>
      <c r="B789" s="2322"/>
      <c r="C789" s="2292"/>
      <c r="D789" s="2292"/>
      <c r="E789" s="2355"/>
      <c r="F789" s="2292"/>
      <c r="G789" s="2292"/>
      <c r="H789" s="2292"/>
      <c r="I789" s="2292"/>
      <c r="J789" s="2292"/>
      <c r="K789" s="2292"/>
      <c r="L789" s="2292"/>
      <c r="M789" s="2292"/>
      <c r="N789" s="2292"/>
      <c r="O789" s="2292"/>
      <c r="P789" s="2292"/>
      <c r="Q789" s="2292"/>
      <c r="R789" s="2292"/>
      <c r="S789" s="2292"/>
      <c r="T789" s="2292"/>
      <c r="U789" s="2292"/>
      <c r="V789" s="2292"/>
      <c r="W789" s="2292"/>
    </row>
    <row r="790" spans="1:23" ht="13.8" thickBot="1">
      <c r="A790" s="2292"/>
      <c r="B790" s="2322"/>
      <c r="C790" s="2292"/>
      <c r="D790" s="2292"/>
      <c r="E790" s="2355"/>
      <c r="F790" s="2292"/>
      <c r="G790" s="2292"/>
      <c r="H790" s="2292"/>
      <c r="I790" s="2292"/>
      <c r="J790" s="2292"/>
      <c r="K790" s="2292"/>
      <c r="L790" s="2292"/>
      <c r="M790" s="2292"/>
      <c r="N790" s="2292"/>
      <c r="O790" s="2292"/>
      <c r="P790" s="2292"/>
      <c r="Q790" s="2292"/>
      <c r="R790" s="2292"/>
      <c r="S790" s="2292"/>
      <c r="T790" s="2292"/>
      <c r="U790" s="2292"/>
      <c r="V790" s="2292"/>
      <c r="W790" s="2292"/>
    </row>
    <row r="791" spans="1:23" ht="13.8" thickBot="1">
      <c r="A791" s="2292"/>
      <c r="B791" s="2322"/>
      <c r="C791" s="2292"/>
      <c r="D791" s="2292"/>
      <c r="E791" s="2355"/>
      <c r="F791" s="2292"/>
      <c r="G791" s="2292"/>
      <c r="H791" s="2292"/>
      <c r="I791" s="2292"/>
      <c r="J791" s="2292"/>
      <c r="K791" s="2292"/>
      <c r="L791" s="2292"/>
      <c r="M791" s="2292"/>
      <c r="N791" s="2292"/>
      <c r="O791" s="2292"/>
      <c r="P791" s="2292"/>
      <c r="Q791" s="2292"/>
      <c r="R791" s="2292"/>
      <c r="S791" s="2292"/>
      <c r="T791" s="2292"/>
      <c r="U791" s="2292"/>
      <c r="V791" s="2292"/>
      <c r="W791" s="2292"/>
    </row>
    <row r="792" spans="1:23" ht="13.8" thickBot="1">
      <c r="A792" s="2292"/>
      <c r="B792" s="2322"/>
      <c r="C792" s="2292"/>
      <c r="D792" s="2292"/>
      <c r="E792" s="2355"/>
      <c r="F792" s="2292"/>
      <c r="G792" s="2292"/>
      <c r="H792" s="2292"/>
      <c r="I792" s="2292"/>
      <c r="J792" s="2292"/>
      <c r="K792" s="2292"/>
      <c r="L792" s="2292"/>
      <c r="M792" s="2292"/>
      <c r="N792" s="2292"/>
      <c r="O792" s="2292"/>
      <c r="P792" s="2292"/>
      <c r="Q792" s="2292"/>
      <c r="R792" s="2292"/>
      <c r="S792" s="2292"/>
      <c r="T792" s="2292"/>
      <c r="U792" s="2292"/>
      <c r="V792" s="2292"/>
      <c r="W792" s="2292"/>
    </row>
    <row r="793" spans="1:23" ht="13.8" thickBot="1">
      <c r="A793" s="2292"/>
      <c r="B793" s="2322"/>
      <c r="C793" s="2292"/>
      <c r="D793" s="2292"/>
      <c r="E793" s="2355"/>
      <c r="F793" s="2292"/>
      <c r="G793" s="2292"/>
      <c r="H793" s="2292"/>
      <c r="I793" s="2292"/>
      <c r="J793" s="2292"/>
      <c r="K793" s="2292"/>
      <c r="L793" s="2292"/>
      <c r="M793" s="2292"/>
      <c r="N793" s="2292"/>
      <c r="O793" s="2292"/>
      <c r="P793" s="2292"/>
      <c r="Q793" s="2292"/>
      <c r="R793" s="2292"/>
      <c r="S793" s="2292"/>
      <c r="T793" s="2292"/>
      <c r="U793" s="2292"/>
      <c r="V793" s="2292"/>
      <c r="W793" s="2292"/>
    </row>
    <row r="794" spans="1:23" ht="13.8" thickBot="1">
      <c r="A794" s="2292"/>
      <c r="B794" s="2322"/>
      <c r="C794" s="2292"/>
      <c r="D794" s="2292"/>
      <c r="E794" s="2355"/>
      <c r="F794" s="2292"/>
      <c r="G794" s="2292"/>
      <c r="H794" s="2292"/>
      <c r="I794" s="2292"/>
      <c r="J794" s="2292"/>
      <c r="K794" s="2292"/>
      <c r="L794" s="2292"/>
      <c r="M794" s="2292"/>
      <c r="N794" s="2292"/>
      <c r="O794" s="2292"/>
      <c r="P794" s="2292"/>
      <c r="Q794" s="2292"/>
      <c r="R794" s="2292"/>
      <c r="S794" s="2292"/>
      <c r="T794" s="2292"/>
      <c r="U794" s="2292"/>
      <c r="V794" s="2292"/>
      <c r="W794" s="2292"/>
    </row>
    <row r="795" spans="1:23" ht="13.8" thickBot="1">
      <c r="A795" s="2292"/>
      <c r="B795" s="2322"/>
      <c r="C795" s="2292"/>
      <c r="D795" s="2292"/>
      <c r="E795" s="2355"/>
      <c r="F795" s="2292"/>
      <c r="G795" s="2292"/>
      <c r="H795" s="2292"/>
      <c r="I795" s="2292"/>
      <c r="J795" s="2292"/>
      <c r="K795" s="2292"/>
      <c r="L795" s="2292"/>
      <c r="M795" s="2292"/>
      <c r="N795" s="2292"/>
      <c r="O795" s="2292"/>
      <c r="P795" s="2292"/>
      <c r="Q795" s="2292"/>
      <c r="R795" s="2292"/>
      <c r="S795" s="2292"/>
      <c r="T795" s="2292"/>
      <c r="U795" s="2292"/>
      <c r="V795" s="2292"/>
      <c r="W795" s="2292"/>
    </row>
    <row r="796" spans="1:23" ht="13.8" thickBot="1">
      <c r="A796" s="2292"/>
      <c r="B796" s="2322"/>
      <c r="C796" s="2292"/>
      <c r="D796" s="2292"/>
      <c r="E796" s="2355"/>
      <c r="F796" s="2292"/>
      <c r="G796" s="2292"/>
      <c r="H796" s="2292"/>
      <c r="I796" s="2292"/>
      <c r="J796" s="2292"/>
      <c r="K796" s="2292"/>
      <c r="L796" s="2292"/>
      <c r="M796" s="2292"/>
      <c r="N796" s="2292"/>
      <c r="O796" s="2292"/>
      <c r="P796" s="2292"/>
      <c r="Q796" s="2292"/>
      <c r="R796" s="2292"/>
      <c r="S796" s="2292"/>
      <c r="T796" s="2292"/>
      <c r="U796" s="2292"/>
      <c r="V796" s="2292"/>
      <c r="W796" s="2292"/>
    </row>
    <row r="797" spans="1:23" ht="13.8" thickBot="1">
      <c r="A797" s="2292"/>
      <c r="B797" s="2322"/>
      <c r="C797" s="2292"/>
      <c r="D797" s="2292"/>
      <c r="E797" s="2355"/>
      <c r="F797" s="2292"/>
      <c r="G797" s="2292"/>
      <c r="H797" s="2292"/>
      <c r="I797" s="2292"/>
      <c r="J797" s="2292"/>
      <c r="K797" s="2292"/>
      <c r="L797" s="2292"/>
      <c r="M797" s="2292"/>
      <c r="N797" s="2292"/>
      <c r="O797" s="2292"/>
      <c r="P797" s="2292"/>
      <c r="Q797" s="2292"/>
      <c r="R797" s="2292"/>
      <c r="S797" s="2292"/>
      <c r="T797" s="2292"/>
      <c r="U797" s="2292"/>
      <c r="V797" s="2292"/>
      <c r="W797" s="2292"/>
    </row>
    <row r="798" spans="1:23" ht="13.8" thickBot="1">
      <c r="A798" s="2292"/>
      <c r="B798" s="2322"/>
      <c r="C798" s="2292"/>
      <c r="D798" s="2292"/>
      <c r="E798" s="2355"/>
      <c r="F798" s="2292"/>
      <c r="G798" s="2292"/>
      <c r="H798" s="2292"/>
      <c r="I798" s="2292"/>
      <c r="J798" s="2292"/>
      <c r="K798" s="2292"/>
      <c r="L798" s="2292"/>
      <c r="M798" s="2292"/>
      <c r="N798" s="2292"/>
      <c r="O798" s="2292"/>
      <c r="P798" s="2292"/>
      <c r="Q798" s="2292"/>
      <c r="R798" s="2292"/>
      <c r="S798" s="2292"/>
      <c r="T798" s="2292"/>
      <c r="U798" s="2292"/>
      <c r="V798" s="2292"/>
      <c r="W798" s="2292"/>
    </row>
    <row r="799" spans="1:23" ht="13.8" thickBot="1">
      <c r="A799" s="2292"/>
      <c r="B799" s="2322"/>
      <c r="C799" s="2292"/>
      <c r="D799" s="2292"/>
      <c r="E799" s="2355"/>
      <c r="F799" s="2292"/>
      <c r="G799" s="2292"/>
      <c r="H799" s="2292"/>
      <c r="I799" s="2292"/>
      <c r="J799" s="2292"/>
      <c r="K799" s="2292"/>
      <c r="L799" s="2292"/>
      <c r="M799" s="2292"/>
      <c r="N799" s="2292"/>
      <c r="O799" s="2292"/>
      <c r="P799" s="2292"/>
      <c r="Q799" s="2292"/>
      <c r="R799" s="2292"/>
      <c r="S799" s="2292"/>
      <c r="T799" s="2292"/>
      <c r="U799" s="2292"/>
      <c r="V799" s="2292"/>
      <c r="W799" s="2292"/>
    </row>
    <row r="800" spans="1:23" ht="13.8" thickBot="1">
      <c r="A800" s="2292"/>
      <c r="B800" s="2322"/>
      <c r="C800" s="2292"/>
      <c r="D800" s="2292"/>
      <c r="E800" s="2355"/>
      <c r="F800" s="2292"/>
      <c r="G800" s="2292"/>
      <c r="H800" s="2292"/>
      <c r="I800" s="2292"/>
      <c r="J800" s="2292"/>
      <c r="K800" s="2292"/>
      <c r="L800" s="2292"/>
      <c r="M800" s="2292"/>
      <c r="N800" s="2292"/>
      <c r="O800" s="2292"/>
      <c r="P800" s="2292"/>
      <c r="Q800" s="2292"/>
      <c r="R800" s="2292"/>
      <c r="S800" s="2292"/>
      <c r="T800" s="2292"/>
      <c r="U800" s="2292"/>
      <c r="V800" s="2292"/>
      <c r="W800" s="2292"/>
    </row>
    <row r="801" spans="1:23" ht="13.8" thickBot="1">
      <c r="A801" s="2292"/>
      <c r="B801" s="2322"/>
      <c r="C801" s="2292"/>
      <c r="D801" s="2292"/>
      <c r="E801" s="2355"/>
      <c r="F801" s="2292"/>
      <c r="G801" s="2292"/>
      <c r="H801" s="2292"/>
      <c r="I801" s="2292"/>
      <c r="J801" s="2292"/>
      <c r="K801" s="2292"/>
      <c r="L801" s="2292"/>
      <c r="M801" s="2292"/>
      <c r="N801" s="2292"/>
      <c r="O801" s="2292"/>
      <c r="P801" s="2292"/>
      <c r="Q801" s="2292"/>
      <c r="R801" s="2292"/>
      <c r="S801" s="2292"/>
      <c r="T801" s="2292"/>
      <c r="U801" s="2292"/>
      <c r="V801" s="2292"/>
      <c r="W801" s="2292"/>
    </row>
    <row r="802" spans="1:23" ht="13.8" thickBot="1">
      <c r="A802" s="2292"/>
      <c r="B802" s="2322"/>
      <c r="C802" s="2292"/>
      <c r="D802" s="2292"/>
      <c r="E802" s="2355"/>
      <c r="F802" s="2292"/>
      <c r="G802" s="2292"/>
      <c r="H802" s="2292"/>
      <c r="I802" s="2292"/>
      <c r="J802" s="2292"/>
      <c r="K802" s="2292"/>
      <c r="L802" s="2292"/>
      <c r="M802" s="2292"/>
      <c r="N802" s="2292"/>
      <c r="O802" s="2292"/>
      <c r="P802" s="2292"/>
      <c r="Q802" s="2292"/>
      <c r="R802" s="2292"/>
      <c r="S802" s="2292"/>
      <c r="T802" s="2292"/>
      <c r="U802" s="2292"/>
      <c r="V802" s="2292"/>
      <c r="W802" s="2292"/>
    </row>
    <row r="803" spans="1:23" ht="13.8" thickBot="1">
      <c r="A803" s="2292"/>
      <c r="B803" s="2322"/>
      <c r="C803" s="2292"/>
      <c r="D803" s="2292"/>
      <c r="E803" s="2355"/>
      <c r="F803" s="2292"/>
      <c r="G803" s="2292"/>
      <c r="H803" s="2292"/>
      <c r="I803" s="2292"/>
      <c r="J803" s="2292"/>
      <c r="K803" s="2292"/>
      <c r="L803" s="2292"/>
      <c r="M803" s="2292"/>
      <c r="N803" s="2292"/>
      <c r="O803" s="2292"/>
      <c r="P803" s="2292"/>
      <c r="Q803" s="2292"/>
      <c r="R803" s="2292"/>
      <c r="S803" s="2292"/>
      <c r="T803" s="2292"/>
      <c r="U803" s="2292"/>
      <c r="V803" s="2292"/>
      <c r="W803" s="2292"/>
    </row>
    <row r="804" spans="1:23" ht="13.8" thickBot="1">
      <c r="A804" s="2292"/>
      <c r="B804" s="2322"/>
      <c r="C804" s="2292"/>
      <c r="D804" s="2292"/>
      <c r="E804" s="2355"/>
      <c r="F804" s="2292"/>
      <c r="G804" s="2292"/>
      <c r="H804" s="2292"/>
      <c r="I804" s="2292"/>
      <c r="J804" s="2292"/>
      <c r="K804" s="2292"/>
      <c r="L804" s="2292"/>
      <c r="M804" s="2292"/>
      <c r="N804" s="2292"/>
      <c r="O804" s="2292"/>
      <c r="P804" s="2292"/>
      <c r="Q804" s="2292"/>
      <c r="R804" s="2292"/>
      <c r="S804" s="2292"/>
      <c r="T804" s="2292"/>
      <c r="U804" s="2292"/>
      <c r="V804" s="2292"/>
      <c r="W804" s="2292"/>
    </row>
    <row r="805" spans="1:23" ht="13.8" thickBot="1">
      <c r="A805" s="2292"/>
      <c r="B805" s="2322"/>
      <c r="C805" s="2292"/>
      <c r="D805" s="2292"/>
      <c r="E805" s="2355"/>
      <c r="F805" s="2292"/>
      <c r="G805" s="2292"/>
      <c r="H805" s="2292"/>
      <c r="I805" s="2292"/>
      <c r="J805" s="2292"/>
      <c r="K805" s="2292"/>
      <c r="L805" s="2292"/>
      <c r="M805" s="2292"/>
      <c r="N805" s="2292"/>
      <c r="O805" s="2292"/>
      <c r="P805" s="2292"/>
      <c r="Q805" s="2292"/>
      <c r="R805" s="2292"/>
      <c r="S805" s="2292"/>
      <c r="T805" s="2292"/>
      <c r="U805" s="2292"/>
      <c r="V805" s="2292"/>
      <c r="W805" s="2292"/>
    </row>
    <row r="806" spans="1:23" ht="13.8" thickBot="1">
      <c r="A806" s="2292"/>
      <c r="B806" s="2322"/>
      <c r="C806" s="2292"/>
      <c r="D806" s="2292"/>
      <c r="E806" s="2355"/>
      <c r="F806" s="2292"/>
      <c r="G806" s="2292"/>
      <c r="H806" s="2292"/>
      <c r="I806" s="2292"/>
      <c r="J806" s="2292"/>
      <c r="K806" s="2292"/>
      <c r="L806" s="2292"/>
      <c r="M806" s="2292"/>
      <c r="N806" s="2292"/>
      <c r="O806" s="2292"/>
      <c r="P806" s="2292"/>
      <c r="Q806" s="2292"/>
      <c r="R806" s="2292"/>
      <c r="S806" s="2292"/>
      <c r="T806" s="2292"/>
      <c r="U806" s="2292"/>
      <c r="V806" s="2292"/>
      <c r="W806" s="2292"/>
    </row>
    <row r="807" spans="1:23" ht="13.8" thickBot="1">
      <c r="A807" s="2292"/>
      <c r="B807" s="2322"/>
      <c r="C807" s="2292"/>
      <c r="D807" s="2292"/>
      <c r="E807" s="2355"/>
      <c r="F807" s="2292"/>
      <c r="G807" s="2292"/>
      <c r="H807" s="2292"/>
      <c r="I807" s="2292"/>
      <c r="J807" s="2292"/>
      <c r="K807" s="2292"/>
      <c r="L807" s="2292"/>
      <c r="M807" s="2292"/>
      <c r="N807" s="2292"/>
      <c r="O807" s="2292"/>
      <c r="P807" s="2292"/>
      <c r="Q807" s="2292"/>
      <c r="R807" s="2292"/>
      <c r="S807" s="2292"/>
      <c r="T807" s="2292"/>
      <c r="U807" s="2292"/>
      <c r="V807" s="2292"/>
      <c r="W807" s="2292"/>
    </row>
    <row r="808" spans="1:23" ht="13.8" thickBot="1">
      <c r="A808" s="2292"/>
      <c r="B808" s="2322"/>
      <c r="C808" s="2292"/>
      <c r="D808" s="2292"/>
      <c r="E808" s="2355"/>
      <c r="F808" s="2292"/>
      <c r="G808" s="2292"/>
      <c r="H808" s="2292"/>
      <c r="I808" s="2292"/>
      <c r="J808" s="2292"/>
      <c r="K808" s="2292"/>
      <c r="L808" s="2292"/>
      <c r="M808" s="2292"/>
      <c r="N808" s="2292"/>
      <c r="O808" s="2292"/>
      <c r="P808" s="2292"/>
      <c r="Q808" s="2292"/>
      <c r="R808" s="2292"/>
      <c r="S808" s="2292"/>
      <c r="T808" s="2292"/>
      <c r="U808" s="2292"/>
      <c r="V808" s="2292"/>
      <c r="W808" s="2292"/>
    </row>
    <row r="809" spans="1:23" ht="13.8" thickBot="1">
      <c r="A809" s="2292"/>
      <c r="B809" s="2322"/>
      <c r="C809" s="2292"/>
      <c r="D809" s="2292"/>
      <c r="E809" s="2355"/>
      <c r="F809" s="2292"/>
      <c r="G809" s="2292"/>
      <c r="H809" s="2292"/>
      <c r="I809" s="2292"/>
      <c r="J809" s="2292"/>
      <c r="K809" s="2292"/>
      <c r="L809" s="2292"/>
      <c r="M809" s="2292"/>
      <c r="N809" s="2292"/>
      <c r="O809" s="2292"/>
      <c r="P809" s="2292"/>
      <c r="Q809" s="2292"/>
      <c r="R809" s="2292"/>
      <c r="S809" s="2292"/>
      <c r="T809" s="2292"/>
      <c r="U809" s="2292"/>
      <c r="V809" s="2292"/>
      <c r="W809" s="2292"/>
    </row>
    <row r="810" spans="1:23" ht="13.8" thickBot="1">
      <c r="A810" s="2292"/>
      <c r="B810" s="2322"/>
      <c r="C810" s="2292"/>
      <c r="D810" s="2292"/>
      <c r="E810" s="2355"/>
      <c r="F810" s="2292"/>
      <c r="G810" s="2292"/>
      <c r="H810" s="2292"/>
      <c r="I810" s="2292"/>
      <c r="J810" s="2292"/>
      <c r="K810" s="2292"/>
      <c r="L810" s="2292"/>
      <c r="M810" s="2292"/>
      <c r="N810" s="2292"/>
      <c r="O810" s="2292"/>
      <c r="P810" s="2292"/>
      <c r="Q810" s="2292"/>
      <c r="R810" s="2292"/>
      <c r="S810" s="2292"/>
      <c r="T810" s="2292"/>
      <c r="U810" s="2292"/>
      <c r="V810" s="2292"/>
      <c r="W810" s="2292"/>
    </row>
    <row r="811" spans="1:23" ht="13.8" thickBot="1">
      <c r="A811" s="2292"/>
      <c r="B811" s="2322"/>
      <c r="C811" s="2292"/>
      <c r="D811" s="2292"/>
      <c r="E811" s="2355"/>
      <c r="F811" s="2292"/>
      <c r="G811" s="2292"/>
      <c r="H811" s="2292"/>
      <c r="I811" s="2292"/>
      <c r="J811" s="2292"/>
      <c r="K811" s="2292"/>
      <c r="L811" s="2292"/>
      <c r="M811" s="2292"/>
      <c r="N811" s="2292"/>
      <c r="O811" s="2292"/>
      <c r="P811" s="2292"/>
      <c r="Q811" s="2292"/>
      <c r="R811" s="2292"/>
      <c r="S811" s="2292"/>
      <c r="T811" s="2292"/>
      <c r="U811" s="2292"/>
      <c r="V811" s="2292"/>
      <c r="W811" s="2292"/>
    </row>
    <row r="812" spans="1:23" ht="13.8" thickBot="1">
      <c r="A812" s="2292"/>
      <c r="B812" s="2322"/>
      <c r="C812" s="2292"/>
      <c r="D812" s="2292"/>
      <c r="E812" s="2355"/>
      <c r="F812" s="2292"/>
      <c r="G812" s="2292"/>
      <c r="H812" s="2292"/>
      <c r="I812" s="2292"/>
      <c r="J812" s="2292"/>
      <c r="K812" s="2292"/>
      <c r="L812" s="2292"/>
      <c r="M812" s="2292"/>
      <c r="N812" s="2292"/>
      <c r="O812" s="2292"/>
      <c r="P812" s="2292"/>
      <c r="Q812" s="2292"/>
      <c r="R812" s="2292"/>
      <c r="S812" s="2292"/>
      <c r="T812" s="2292"/>
      <c r="U812" s="2292"/>
      <c r="V812" s="2292"/>
      <c r="W812" s="2292"/>
    </row>
    <row r="813" spans="1:23" ht="13.8" thickBot="1">
      <c r="A813" s="2292"/>
      <c r="B813" s="2322"/>
      <c r="C813" s="2292"/>
      <c r="D813" s="2292"/>
      <c r="E813" s="2355"/>
      <c r="F813" s="2292"/>
      <c r="G813" s="2292"/>
      <c r="H813" s="2292"/>
      <c r="I813" s="2292"/>
      <c r="J813" s="2292"/>
      <c r="K813" s="2292"/>
      <c r="L813" s="2292"/>
      <c r="M813" s="2292"/>
      <c r="N813" s="2292"/>
      <c r="O813" s="2292"/>
      <c r="P813" s="2292"/>
      <c r="Q813" s="2292"/>
      <c r="R813" s="2292"/>
      <c r="S813" s="2292"/>
      <c r="T813" s="2292"/>
      <c r="U813" s="2292"/>
      <c r="V813" s="2292"/>
      <c r="W813" s="2292"/>
    </row>
    <row r="814" spans="1:23" ht="13.8" thickBot="1">
      <c r="A814" s="2292"/>
      <c r="B814" s="2322"/>
      <c r="C814" s="2292"/>
      <c r="D814" s="2292"/>
      <c r="E814" s="2355"/>
      <c r="F814" s="2292"/>
      <c r="G814" s="2292"/>
      <c r="H814" s="2292"/>
      <c r="I814" s="2292"/>
      <c r="J814" s="2292"/>
      <c r="K814" s="2292"/>
      <c r="L814" s="2292"/>
      <c r="M814" s="2292"/>
      <c r="N814" s="2292"/>
      <c r="O814" s="2292"/>
      <c r="P814" s="2292"/>
      <c r="Q814" s="2292"/>
      <c r="R814" s="2292"/>
      <c r="S814" s="2292"/>
      <c r="T814" s="2292"/>
      <c r="U814" s="2292"/>
      <c r="V814" s="2292"/>
      <c r="W814" s="2292"/>
    </row>
    <row r="815" spans="1:23" ht="13.8" thickBot="1">
      <c r="A815" s="2292"/>
      <c r="B815" s="2322"/>
      <c r="C815" s="2292"/>
      <c r="D815" s="2292"/>
      <c r="E815" s="2355"/>
      <c r="F815" s="2292"/>
      <c r="G815" s="2292"/>
      <c r="H815" s="2292"/>
      <c r="I815" s="2292"/>
      <c r="J815" s="2292"/>
      <c r="K815" s="2292"/>
      <c r="L815" s="2292"/>
      <c r="M815" s="2292"/>
      <c r="N815" s="2292"/>
      <c r="O815" s="2292"/>
      <c r="P815" s="2292"/>
      <c r="Q815" s="2292"/>
      <c r="R815" s="2292"/>
      <c r="S815" s="2292"/>
      <c r="T815" s="2292"/>
      <c r="U815" s="2292"/>
      <c r="V815" s="2292"/>
      <c r="W815" s="2292"/>
    </row>
    <row r="816" spans="1:23" ht="13.8" thickBot="1">
      <c r="A816" s="2292"/>
      <c r="B816" s="2322"/>
      <c r="C816" s="2292"/>
      <c r="D816" s="2292"/>
      <c r="E816" s="2355"/>
      <c r="F816" s="2292"/>
      <c r="G816" s="2292"/>
      <c r="H816" s="2292"/>
      <c r="I816" s="2292"/>
      <c r="J816" s="2292"/>
      <c r="K816" s="2292"/>
      <c r="L816" s="2292"/>
      <c r="M816" s="2292"/>
      <c r="N816" s="2292"/>
      <c r="O816" s="2292"/>
      <c r="P816" s="2292"/>
      <c r="Q816" s="2292"/>
      <c r="R816" s="2292"/>
      <c r="S816" s="2292"/>
      <c r="T816" s="2292"/>
      <c r="U816" s="2292"/>
      <c r="V816" s="2292"/>
      <c r="W816" s="2292"/>
    </row>
    <row r="817" spans="1:23" ht="13.8" thickBot="1">
      <c r="A817" s="2292"/>
      <c r="B817" s="2322"/>
      <c r="C817" s="2292"/>
      <c r="D817" s="2292"/>
      <c r="E817" s="2355"/>
      <c r="F817" s="2292"/>
      <c r="G817" s="2292"/>
      <c r="H817" s="2292"/>
      <c r="I817" s="2292"/>
      <c r="J817" s="2292"/>
      <c r="K817" s="2292"/>
      <c r="L817" s="2292"/>
      <c r="M817" s="2292"/>
      <c r="N817" s="2292"/>
      <c r="O817" s="2292"/>
      <c r="P817" s="2292"/>
      <c r="Q817" s="2292"/>
      <c r="R817" s="2292"/>
      <c r="S817" s="2292"/>
      <c r="T817" s="2292"/>
      <c r="U817" s="2292"/>
      <c r="V817" s="2292"/>
      <c r="W817" s="2292"/>
    </row>
    <row r="818" spans="1:23" ht="13.8" thickBot="1">
      <c r="A818" s="2292"/>
      <c r="B818" s="2322"/>
      <c r="C818" s="2292"/>
      <c r="D818" s="2292"/>
      <c r="E818" s="2355"/>
      <c r="F818" s="2292"/>
      <c r="G818" s="2292"/>
      <c r="H818" s="2292"/>
      <c r="I818" s="2292"/>
      <c r="J818" s="2292"/>
      <c r="K818" s="2292"/>
      <c r="L818" s="2292"/>
      <c r="M818" s="2292"/>
      <c r="N818" s="2292"/>
      <c r="O818" s="2292"/>
      <c r="P818" s="2292"/>
      <c r="Q818" s="2292"/>
      <c r="R818" s="2292"/>
      <c r="S818" s="2292"/>
      <c r="T818" s="2292"/>
      <c r="U818" s="2292"/>
      <c r="V818" s="2292"/>
      <c r="W818" s="2292"/>
    </row>
    <row r="819" spans="1:23" ht="13.8" thickBot="1">
      <c r="A819" s="2292"/>
      <c r="B819" s="2322"/>
      <c r="C819" s="2292"/>
      <c r="D819" s="2292"/>
      <c r="E819" s="2355"/>
      <c r="F819" s="2292"/>
      <c r="G819" s="2292"/>
      <c r="H819" s="2292"/>
      <c r="I819" s="2292"/>
      <c r="J819" s="2292"/>
      <c r="K819" s="2292"/>
      <c r="L819" s="2292"/>
      <c r="M819" s="2292"/>
      <c r="N819" s="2292"/>
      <c r="O819" s="2292"/>
      <c r="P819" s="2292"/>
      <c r="Q819" s="2292"/>
      <c r="R819" s="2292"/>
      <c r="S819" s="2292"/>
      <c r="T819" s="2292"/>
      <c r="U819" s="2292"/>
      <c r="V819" s="2292"/>
      <c r="W819" s="2292"/>
    </row>
    <row r="820" spans="1:23" ht="13.8" thickBot="1">
      <c r="A820" s="2292"/>
      <c r="B820" s="2322"/>
      <c r="C820" s="2292"/>
      <c r="D820" s="2292"/>
      <c r="E820" s="2355"/>
      <c r="F820" s="2292"/>
      <c r="G820" s="2292"/>
      <c r="H820" s="2292"/>
      <c r="I820" s="2292"/>
      <c r="J820" s="2292"/>
      <c r="K820" s="2292"/>
      <c r="L820" s="2292"/>
      <c r="M820" s="2292"/>
      <c r="N820" s="2292"/>
      <c r="O820" s="2292"/>
      <c r="P820" s="2292"/>
      <c r="Q820" s="2292"/>
      <c r="R820" s="2292"/>
      <c r="S820" s="2292"/>
      <c r="T820" s="2292"/>
      <c r="U820" s="2292"/>
      <c r="V820" s="2292"/>
      <c r="W820" s="2292"/>
    </row>
    <row r="821" spans="1:23" ht="13.8" thickBot="1">
      <c r="A821" s="2292"/>
      <c r="B821" s="2322"/>
      <c r="C821" s="2292"/>
      <c r="D821" s="2292"/>
      <c r="E821" s="2355"/>
      <c r="F821" s="2292"/>
      <c r="G821" s="2292"/>
      <c r="H821" s="2292"/>
      <c r="I821" s="2292"/>
      <c r="J821" s="2292"/>
      <c r="K821" s="2292"/>
      <c r="L821" s="2292"/>
      <c r="M821" s="2292"/>
      <c r="N821" s="2292"/>
      <c r="O821" s="2292"/>
      <c r="P821" s="2292"/>
      <c r="Q821" s="2292"/>
      <c r="R821" s="2292"/>
      <c r="S821" s="2292"/>
      <c r="T821" s="2292"/>
      <c r="U821" s="2292"/>
      <c r="V821" s="2292"/>
      <c r="W821" s="2292"/>
    </row>
    <row r="822" spans="1:23" ht="13.8" thickBot="1">
      <c r="A822" s="2292"/>
      <c r="B822" s="2322"/>
      <c r="C822" s="2292"/>
      <c r="D822" s="2292"/>
      <c r="E822" s="2355"/>
      <c r="F822" s="2292"/>
      <c r="G822" s="2292"/>
      <c r="H822" s="2292"/>
      <c r="I822" s="2292"/>
      <c r="J822" s="2292"/>
      <c r="K822" s="2292"/>
      <c r="L822" s="2292"/>
      <c r="M822" s="2292"/>
      <c r="N822" s="2292"/>
      <c r="O822" s="2292"/>
      <c r="P822" s="2292"/>
      <c r="Q822" s="2292"/>
      <c r="R822" s="2292"/>
      <c r="S822" s="2292"/>
      <c r="T822" s="2292"/>
      <c r="U822" s="2292"/>
      <c r="V822" s="2292"/>
      <c r="W822" s="2292"/>
    </row>
    <row r="823" spans="1:23" ht="13.8" thickBot="1">
      <c r="A823" s="2292"/>
      <c r="B823" s="2322"/>
      <c r="C823" s="2292"/>
      <c r="D823" s="2292"/>
      <c r="E823" s="2355"/>
      <c r="F823" s="2292"/>
      <c r="G823" s="2292"/>
      <c r="H823" s="2292"/>
      <c r="I823" s="2292"/>
      <c r="J823" s="2292"/>
      <c r="K823" s="2292"/>
      <c r="L823" s="2292"/>
      <c r="M823" s="2292"/>
      <c r="N823" s="2292"/>
      <c r="O823" s="2292"/>
      <c r="P823" s="2292"/>
      <c r="Q823" s="2292"/>
      <c r="R823" s="2292"/>
      <c r="S823" s="2292"/>
      <c r="T823" s="2292"/>
      <c r="U823" s="2292"/>
      <c r="V823" s="2292"/>
      <c r="W823" s="2292"/>
    </row>
    <row r="824" spans="1:23" ht="13.8" thickBot="1">
      <c r="A824" s="2292"/>
      <c r="B824" s="2322"/>
      <c r="C824" s="2292"/>
      <c r="D824" s="2292"/>
      <c r="E824" s="2355"/>
      <c r="F824" s="2292"/>
      <c r="G824" s="2292"/>
      <c r="H824" s="2292"/>
      <c r="I824" s="2292"/>
      <c r="J824" s="2292"/>
      <c r="K824" s="2292"/>
      <c r="L824" s="2292"/>
      <c r="M824" s="2292"/>
      <c r="N824" s="2292"/>
      <c r="O824" s="2292"/>
      <c r="P824" s="2292"/>
      <c r="Q824" s="2292"/>
      <c r="R824" s="2292"/>
      <c r="S824" s="2292"/>
      <c r="T824" s="2292"/>
      <c r="U824" s="2292"/>
      <c r="V824" s="2292"/>
      <c r="W824" s="2292"/>
    </row>
    <row r="825" spans="1:23" ht="13.8" thickBot="1">
      <c r="A825" s="2292"/>
      <c r="B825" s="2322"/>
      <c r="C825" s="2292"/>
      <c r="D825" s="2292"/>
      <c r="E825" s="2355"/>
      <c r="F825" s="2292"/>
      <c r="G825" s="2292"/>
      <c r="H825" s="2292"/>
      <c r="I825" s="2292"/>
      <c r="J825" s="2292"/>
      <c r="K825" s="2292"/>
      <c r="L825" s="2292"/>
      <c r="M825" s="2292"/>
      <c r="N825" s="2292"/>
      <c r="O825" s="2292"/>
      <c r="P825" s="2292"/>
      <c r="Q825" s="2292"/>
      <c r="R825" s="2292"/>
      <c r="S825" s="2292"/>
      <c r="T825" s="2292"/>
      <c r="U825" s="2292"/>
      <c r="V825" s="2292"/>
      <c r="W825" s="2292"/>
    </row>
    <row r="826" spans="1:23" ht="13.8" thickBot="1">
      <c r="A826" s="2292"/>
      <c r="B826" s="2322"/>
      <c r="C826" s="2292"/>
      <c r="D826" s="2292"/>
      <c r="E826" s="2355"/>
      <c r="F826" s="2292"/>
      <c r="G826" s="2292"/>
      <c r="H826" s="2292"/>
      <c r="I826" s="2292"/>
      <c r="J826" s="2292"/>
      <c r="K826" s="2292"/>
      <c r="L826" s="2292"/>
      <c r="M826" s="2292"/>
      <c r="N826" s="2292"/>
      <c r="O826" s="2292"/>
      <c r="P826" s="2292"/>
      <c r="Q826" s="2292"/>
      <c r="R826" s="2292"/>
      <c r="S826" s="2292"/>
      <c r="T826" s="2292"/>
      <c r="U826" s="2292"/>
      <c r="V826" s="2292"/>
      <c r="W826" s="2292"/>
    </row>
    <row r="827" spans="1:23" ht="13.8" thickBot="1">
      <c r="A827" s="2292"/>
      <c r="B827" s="2322"/>
      <c r="C827" s="2292"/>
      <c r="D827" s="2292"/>
      <c r="E827" s="2355"/>
      <c r="F827" s="2292"/>
      <c r="G827" s="2292"/>
      <c r="H827" s="2292"/>
      <c r="I827" s="2292"/>
      <c r="J827" s="2292"/>
      <c r="K827" s="2292"/>
      <c r="L827" s="2292"/>
      <c r="M827" s="2292"/>
      <c r="N827" s="2292"/>
      <c r="O827" s="2292"/>
      <c r="P827" s="2292"/>
      <c r="Q827" s="2292"/>
      <c r="R827" s="2292"/>
      <c r="S827" s="2292"/>
      <c r="T827" s="2292"/>
      <c r="U827" s="2292"/>
      <c r="V827" s="2292"/>
      <c r="W827" s="2292"/>
    </row>
    <row r="828" spans="1:23" ht="13.8" thickBot="1">
      <c r="A828" s="2292"/>
      <c r="B828" s="2322"/>
      <c r="C828" s="2292"/>
      <c r="D828" s="2292"/>
      <c r="E828" s="2355"/>
      <c r="F828" s="2292"/>
      <c r="G828" s="2292"/>
      <c r="H828" s="2292"/>
      <c r="I828" s="2292"/>
      <c r="J828" s="2292"/>
      <c r="K828" s="2292"/>
      <c r="L828" s="2292"/>
      <c r="M828" s="2292"/>
      <c r="N828" s="2292"/>
      <c r="O828" s="2292"/>
      <c r="P828" s="2292"/>
      <c r="Q828" s="2292"/>
      <c r="R828" s="2292"/>
      <c r="S828" s="2292"/>
      <c r="T828" s="2292"/>
      <c r="U828" s="2292"/>
      <c r="V828" s="2292"/>
      <c r="W828" s="2292"/>
    </row>
    <row r="829" spans="1:23" ht="13.8" thickBot="1">
      <c r="A829" s="2292"/>
      <c r="B829" s="2322"/>
      <c r="C829" s="2292"/>
      <c r="D829" s="2292"/>
      <c r="E829" s="2355"/>
      <c r="F829" s="2292"/>
      <c r="G829" s="2292"/>
      <c r="H829" s="2292"/>
      <c r="I829" s="2292"/>
      <c r="J829" s="2292"/>
      <c r="K829" s="2292"/>
      <c r="L829" s="2292"/>
      <c r="M829" s="2292"/>
      <c r="N829" s="2292"/>
      <c r="O829" s="2292"/>
      <c r="P829" s="2292"/>
      <c r="Q829" s="2292"/>
      <c r="R829" s="2292"/>
      <c r="S829" s="2292"/>
      <c r="T829" s="2292"/>
      <c r="U829" s="2292"/>
      <c r="V829" s="2292"/>
      <c r="W829" s="2292"/>
    </row>
    <row r="830" spans="1:23" ht="13.8" thickBot="1">
      <c r="A830" s="2292"/>
      <c r="B830" s="2322"/>
      <c r="C830" s="2292"/>
      <c r="D830" s="2292"/>
      <c r="E830" s="2355"/>
      <c r="F830" s="2292"/>
      <c r="G830" s="2292"/>
      <c r="H830" s="2292"/>
      <c r="I830" s="2292"/>
      <c r="J830" s="2292"/>
      <c r="K830" s="2292"/>
      <c r="L830" s="2292"/>
      <c r="M830" s="2292"/>
      <c r="N830" s="2292"/>
      <c r="O830" s="2292"/>
      <c r="P830" s="2292"/>
      <c r="Q830" s="2292"/>
      <c r="R830" s="2292"/>
      <c r="S830" s="2292"/>
      <c r="T830" s="2292"/>
      <c r="U830" s="2292"/>
      <c r="V830" s="2292"/>
      <c r="W830" s="2292"/>
    </row>
    <row r="831" spans="1:23" ht="13.8" thickBot="1">
      <c r="A831" s="2292"/>
      <c r="B831" s="2322"/>
      <c r="C831" s="2292"/>
      <c r="D831" s="2292"/>
      <c r="E831" s="2355"/>
      <c r="F831" s="2292"/>
      <c r="G831" s="2292"/>
      <c r="H831" s="2292"/>
      <c r="I831" s="2292"/>
      <c r="J831" s="2292"/>
      <c r="K831" s="2292"/>
      <c r="L831" s="2292"/>
      <c r="M831" s="2292"/>
      <c r="N831" s="2292"/>
      <c r="O831" s="2292"/>
      <c r="P831" s="2292"/>
      <c r="Q831" s="2292"/>
      <c r="R831" s="2292"/>
      <c r="S831" s="2292"/>
      <c r="T831" s="2292"/>
      <c r="U831" s="2292"/>
      <c r="V831" s="2292"/>
      <c r="W831" s="2292"/>
    </row>
    <row r="832" spans="1:23" ht="13.8" thickBot="1">
      <c r="A832" s="2292"/>
      <c r="B832" s="2322"/>
      <c r="C832" s="2292"/>
      <c r="D832" s="2292"/>
      <c r="E832" s="2355"/>
      <c r="F832" s="2292"/>
      <c r="G832" s="2292"/>
      <c r="H832" s="2292"/>
      <c r="I832" s="2292"/>
      <c r="J832" s="2292"/>
      <c r="K832" s="2292"/>
      <c r="L832" s="2292"/>
      <c r="M832" s="2292"/>
      <c r="N832" s="2292"/>
      <c r="O832" s="2292"/>
      <c r="P832" s="2292"/>
      <c r="Q832" s="2292"/>
      <c r="R832" s="2292"/>
      <c r="S832" s="2292"/>
      <c r="T832" s="2292"/>
      <c r="U832" s="2292"/>
      <c r="V832" s="2292"/>
      <c r="W832" s="2292"/>
    </row>
    <row r="833" spans="1:23" ht="13.8" thickBot="1">
      <c r="A833" s="2292"/>
      <c r="B833" s="2322"/>
      <c r="C833" s="2292"/>
      <c r="D833" s="2292"/>
      <c r="E833" s="2355"/>
      <c r="F833" s="2292"/>
      <c r="G833" s="2292"/>
      <c r="H833" s="2292"/>
      <c r="I833" s="2292"/>
      <c r="J833" s="2292"/>
      <c r="K833" s="2292"/>
      <c r="L833" s="2292"/>
      <c r="M833" s="2292"/>
      <c r="N833" s="2292"/>
      <c r="O833" s="2292"/>
      <c r="P833" s="2292"/>
      <c r="Q833" s="2292"/>
      <c r="R833" s="2292"/>
      <c r="S833" s="2292"/>
      <c r="T833" s="2292"/>
      <c r="U833" s="2292"/>
      <c r="V833" s="2292"/>
      <c r="W833" s="2292"/>
    </row>
    <row r="834" spans="1:23" ht="13.8" thickBot="1">
      <c r="A834" s="2292"/>
      <c r="B834" s="2322"/>
      <c r="C834" s="2292"/>
      <c r="D834" s="2292"/>
      <c r="E834" s="2355"/>
      <c r="F834" s="2292"/>
      <c r="G834" s="2292"/>
      <c r="H834" s="2292"/>
      <c r="I834" s="2292"/>
      <c r="J834" s="2292"/>
      <c r="K834" s="2292"/>
      <c r="L834" s="2292"/>
      <c r="M834" s="2292"/>
      <c r="N834" s="2292"/>
      <c r="O834" s="2292"/>
      <c r="P834" s="2292"/>
      <c r="Q834" s="2292"/>
      <c r="R834" s="2292"/>
      <c r="S834" s="2292"/>
      <c r="T834" s="2292"/>
      <c r="U834" s="2292"/>
      <c r="V834" s="2292"/>
      <c r="W834" s="2292"/>
    </row>
    <row r="835" spans="1:23" ht="13.8" thickBot="1">
      <c r="A835" s="2292"/>
      <c r="B835" s="2322"/>
      <c r="C835" s="2292"/>
      <c r="D835" s="2292"/>
      <c r="E835" s="2355"/>
      <c r="F835" s="2292"/>
      <c r="G835" s="2292"/>
      <c r="H835" s="2292"/>
      <c r="I835" s="2292"/>
      <c r="J835" s="2292"/>
      <c r="K835" s="2292"/>
      <c r="L835" s="2292"/>
      <c r="M835" s="2292"/>
      <c r="N835" s="2292"/>
      <c r="O835" s="2292"/>
      <c r="P835" s="2292"/>
      <c r="Q835" s="2292"/>
      <c r="R835" s="2292"/>
      <c r="S835" s="2292"/>
      <c r="T835" s="2292"/>
      <c r="U835" s="2292"/>
      <c r="V835" s="2292"/>
      <c r="W835" s="2292"/>
    </row>
    <row r="836" spans="1:23" ht="13.8" thickBot="1">
      <c r="A836" s="2292"/>
      <c r="B836" s="2322"/>
      <c r="C836" s="2292"/>
      <c r="D836" s="2292"/>
      <c r="E836" s="2355"/>
      <c r="F836" s="2292"/>
      <c r="G836" s="2292"/>
      <c r="H836" s="2292"/>
      <c r="I836" s="2292"/>
      <c r="J836" s="2292"/>
      <c r="K836" s="2292"/>
      <c r="L836" s="2292"/>
      <c r="M836" s="2292"/>
      <c r="N836" s="2292"/>
      <c r="O836" s="2292"/>
      <c r="P836" s="2292"/>
      <c r="Q836" s="2292"/>
      <c r="R836" s="2292"/>
      <c r="S836" s="2292"/>
      <c r="T836" s="2292"/>
      <c r="U836" s="2292"/>
      <c r="V836" s="2292"/>
      <c r="W836" s="2292"/>
    </row>
    <row r="837" spans="1:23" ht="13.8" thickBot="1">
      <c r="A837" s="2292"/>
      <c r="B837" s="2322"/>
      <c r="C837" s="2292"/>
      <c r="D837" s="2292"/>
      <c r="E837" s="2355"/>
      <c r="F837" s="2292"/>
      <c r="G837" s="2292"/>
      <c r="H837" s="2292"/>
      <c r="I837" s="2292"/>
      <c r="J837" s="2292"/>
      <c r="K837" s="2292"/>
      <c r="L837" s="2292"/>
      <c r="M837" s="2292"/>
      <c r="N837" s="2292"/>
      <c r="O837" s="2292"/>
      <c r="P837" s="2292"/>
      <c r="Q837" s="2292"/>
      <c r="R837" s="2292"/>
      <c r="S837" s="2292"/>
      <c r="T837" s="2292"/>
      <c r="U837" s="2292"/>
      <c r="V837" s="2292"/>
      <c r="W837" s="2292"/>
    </row>
    <row r="838" spans="1:23" ht="13.8" thickBot="1">
      <c r="A838" s="2292"/>
      <c r="B838" s="2322"/>
      <c r="C838" s="2292"/>
      <c r="D838" s="2292"/>
      <c r="E838" s="2355"/>
      <c r="F838" s="2292"/>
      <c r="G838" s="2292"/>
      <c r="H838" s="2292"/>
      <c r="I838" s="2292"/>
      <c r="J838" s="2292"/>
      <c r="K838" s="2292"/>
      <c r="L838" s="2292"/>
      <c r="M838" s="2292"/>
      <c r="N838" s="2292"/>
      <c r="O838" s="2292"/>
      <c r="P838" s="2292"/>
      <c r="Q838" s="2292"/>
      <c r="R838" s="2292"/>
      <c r="S838" s="2292"/>
      <c r="T838" s="2292"/>
      <c r="U838" s="2292"/>
      <c r="V838" s="2292"/>
      <c r="W838" s="2292"/>
    </row>
    <row r="839" spans="1:23" ht="13.8" thickBot="1">
      <c r="A839" s="2292"/>
      <c r="B839" s="2322"/>
      <c r="C839" s="2292"/>
      <c r="D839" s="2292"/>
      <c r="E839" s="2355"/>
      <c r="F839" s="2292"/>
      <c r="G839" s="2292"/>
      <c r="H839" s="2292"/>
      <c r="I839" s="2292"/>
      <c r="J839" s="2292"/>
      <c r="K839" s="2292"/>
      <c r="L839" s="2292"/>
      <c r="M839" s="2292"/>
      <c r="N839" s="2292"/>
      <c r="O839" s="2292"/>
      <c r="P839" s="2292"/>
      <c r="Q839" s="2292"/>
      <c r="R839" s="2292"/>
      <c r="S839" s="2292"/>
      <c r="T839" s="2292"/>
      <c r="U839" s="2292"/>
      <c r="V839" s="2292"/>
      <c r="W839" s="2292"/>
    </row>
    <row r="840" spans="1:23" ht="13.8" thickBot="1">
      <c r="A840" s="2292"/>
      <c r="B840" s="2322"/>
      <c r="C840" s="2292"/>
      <c r="D840" s="2292"/>
      <c r="E840" s="2355"/>
      <c r="F840" s="2292"/>
      <c r="G840" s="2292"/>
      <c r="H840" s="2292"/>
      <c r="I840" s="2292"/>
      <c r="J840" s="2292"/>
      <c r="K840" s="2292"/>
      <c r="L840" s="2292"/>
      <c r="M840" s="2292"/>
      <c r="N840" s="2292"/>
      <c r="O840" s="2292"/>
      <c r="P840" s="2292"/>
      <c r="Q840" s="2292"/>
      <c r="R840" s="2292"/>
      <c r="S840" s="2292"/>
      <c r="T840" s="2292"/>
      <c r="U840" s="2292"/>
      <c r="V840" s="2292"/>
      <c r="W840" s="2292"/>
    </row>
    <row r="841" spans="1:23" ht="13.8" thickBot="1">
      <c r="A841" s="2292"/>
      <c r="B841" s="2322"/>
      <c r="C841" s="2292"/>
      <c r="D841" s="2292"/>
      <c r="E841" s="2355"/>
      <c r="F841" s="2292"/>
      <c r="G841" s="2292"/>
      <c r="H841" s="2292"/>
      <c r="I841" s="2292"/>
      <c r="J841" s="2292"/>
      <c r="K841" s="2292"/>
      <c r="L841" s="2292"/>
      <c r="M841" s="2292"/>
      <c r="N841" s="2292"/>
      <c r="O841" s="2292"/>
      <c r="P841" s="2292"/>
      <c r="Q841" s="2292"/>
      <c r="R841" s="2292"/>
      <c r="S841" s="2292"/>
      <c r="T841" s="2292"/>
      <c r="U841" s="2292"/>
      <c r="V841" s="2292"/>
      <c r="W841" s="2292"/>
    </row>
    <row r="842" spans="1:23" ht="13.8" thickBot="1">
      <c r="A842" s="2292"/>
      <c r="B842" s="2322"/>
      <c r="C842" s="2292"/>
      <c r="D842" s="2292"/>
      <c r="E842" s="2355"/>
      <c r="F842" s="2292"/>
      <c r="G842" s="2292"/>
      <c r="H842" s="2292"/>
      <c r="I842" s="2292"/>
      <c r="J842" s="2292"/>
      <c r="K842" s="2292"/>
      <c r="L842" s="2292"/>
      <c r="M842" s="2292"/>
      <c r="N842" s="2292"/>
      <c r="O842" s="2292"/>
      <c r="P842" s="2292"/>
      <c r="Q842" s="2292"/>
      <c r="R842" s="2292"/>
      <c r="S842" s="2292"/>
      <c r="T842" s="2292"/>
      <c r="U842" s="2292"/>
      <c r="V842" s="2292"/>
      <c r="W842" s="2292"/>
    </row>
    <row r="843" spans="1:23" ht="13.8" thickBot="1">
      <c r="A843" s="2292"/>
      <c r="B843" s="2322"/>
      <c r="C843" s="2292"/>
      <c r="D843" s="2292"/>
      <c r="E843" s="2355"/>
      <c r="F843" s="2292"/>
      <c r="G843" s="2292"/>
      <c r="H843" s="2292"/>
      <c r="I843" s="2292"/>
      <c r="J843" s="2292"/>
      <c r="K843" s="2292"/>
      <c r="L843" s="2292"/>
      <c r="M843" s="2292"/>
      <c r="N843" s="2292"/>
      <c r="O843" s="2292"/>
      <c r="P843" s="2292"/>
      <c r="Q843" s="2292"/>
      <c r="R843" s="2292"/>
      <c r="S843" s="2292"/>
      <c r="T843" s="2292"/>
      <c r="U843" s="2292"/>
      <c r="V843" s="2292"/>
      <c r="W843" s="2292"/>
    </row>
    <row r="844" spans="1:23" ht="13.8" thickBot="1">
      <c r="A844" s="2292"/>
      <c r="B844" s="2322"/>
      <c r="C844" s="2292"/>
      <c r="D844" s="2292"/>
      <c r="E844" s="2355"/>
      <c r="F844" s="2292"/>
      <c r="G844" s="2292"/>
      <c r="H844" s="2292"/>
      <c r="I844" s="2292"/>
      <c r="J844" s="2292"/>
      <c r="K844" s="2292"/>
      <c r="L844" s="2292"/>
      <c r="M844" s="2292"/>
      <c r="N844" s="2292"/>
      <c r="O844" s="2292"/>
      <c r="P844" s="2292"/>
      <c r="Q844" s="2292"/>
      <c r="R844" s="2292"/>
      <c r="S844" s="2292"/>
      <c r="T844" s="2292"/>
      <c r="U844" s="2292"/>
      <c r="V844" s="2292"/>
      <c r="W844" s="2292"/>
    </row>
    <row r="845" spans="1:23" ht="13.8" thickBot="1">
      <c r="A845" s="2292"/>
      <c r="B845" s="2322"/>
      <c r="C845" s="2292"/>
      <c r="D845" s="2292"/>
      <c r="E845" s="2355"/>
      <c r="F845" s="2292"/>
      <c r="G845" s="2292"/>
      <c r="H845" s="2292"/>
      <c r="I845" s="2292"/>
      <c r="J845" s="2292"/>
      <c r="K845" s="2292"/>
      <c r="L845" s="2292"/>
      <c r="M845" s="2292"/>
      <c r="N845" s="2292"/>
      <c r="O845" s="2292"/>
      <c r="P845" s="2292"/>
      <c r="Q845" s="2292"/>
      <c r="R845" s="2292"/>
      <c r="S845" s="2292"/>
      <c r="T845" s="2292"/>
      <c r="U845" s="2292"/>
      <c r="V845" s="2292"/>
      <c r="W845" s="2292"/>
    </row>
    <row r="846" spans="1:23" ht="13.8" thickBot="1">
      <c r="A846" s="2292"/>
      <c r="B846" s="2322"/>
      <c r="C846" s="2292"/>
      <c r="D846" s="2292"/>
      <c r="E846" s="2355"/>
      <c r="F846" s="2292"/>
      <c r="G846" s="2292"/>
      <c r="H846" s="2292"/>
      <c r="I846" s="2292"/>
      <c r="J846" s="2292"/>
      <c r="K846" s="2292"/>
      <c r="L846" s="2292"/>
      <c r="M846" s="2292"/>
      <c r="N846" s="2292"/>
      <c r="O846" s="2292"/>
      <c r="P846" s="2292"/>
      <c r="Q846" s="2292"/>
      <c r="R846" s="2292"/>
      <c r="S846" s="2292"/>
      <c r="T846" s="2292"/>
      <c r="U846" s="2292"/>
      <c r="V846" s="2292"/>
      <c r="W846" s="2292"/>
    </row>
    <row r="847" spans="1:23" ht="13.8" thickBot="1">
      <c r="A847" s="2292"/>
      <c r="B847" s="2322"/>
      <c r="C847" s="2292"/>
      <c r="D847" s="2292"/>
      <c r="E847" s="2355"/>
      <c r="F847" s="2292"/>
      <c r="G847" s="2292"/>
      <c r="H847" s="2292"/>
      <c r="I847" s="2292"/>
      <c r="J847" s="2292"/>
      <c r="K847" s="2292"/>
      <c r="L847" s="2292"/>
      <c r="M847" s="2292"/>
      <c r="N847" s="2292"/>
      <c r="O847" s="2292"/>
      <c r="P847" s="2292"/>
      <c r="Q847" s="2292"/>
      <c r="R847" s="2292"/>
      <c r="S847" s="2292"/>
      <c r="T847" s="2292"/>
      <c r="U847" s="2292"/>
      <c r="V847" s="2292"/>
      <c r="W847" s="2292"/>
    </row>
    <row r="848" spans="1:23" ht="13.8" thickBot="1">
      <c r="A848" s="2292"/>
      <c r="B848" s="2322"/>
      <c r="C848" s="2292"/>
      <c r="D848" s="2292"/>
      <c r="E848" s="2355"/>
      <c r="F848" s="2292"/>
      <c r="G848" s="2292"/>
      <c r="H848" s="2292"/>
      <c r="I848" s="2292"/>
      <c r="J848" s="2292"/>
      <c r="K848" s="2292"/>
      <c r="L848" s="2292"/>
      <c r="M848" s="2292"/>
      <c r="N848" s="2292"/>
      <c r="O848" s="2292"/>
      <c r="P848" s="2292"/>
      <c r="Q848" s="2292"/>
      <c r="R848" s="2292"/>
      <c r="S848" s="2292"/>
      <c r="T848" s="2292"/>
      <c r="U848" s="2292"/>
      <c r="V848" s="2292"/>
      <c r="W848" s="2292"/>
    </row>
    <row r="849" spans="1:23" ht="13.8" thickBot="1">
      <c r="A849" s="2292"/>
      <c r="B849" s="2322"/>
      <c r="C849" s="2292"/>
      <c r="D849" s="2292"/>
      <c r="E849" s="2355"/>
      <c r="F849" s="2292"/>
      <c r="G849" s="2292"/>
      <c r="H849" s="2292"/>
      <c r="I849" s="2292"/>
      <c r="J849" s="2292"/>
      <c r="K849" s="2292"/>
      <c r="L849" s="2292"/>
      <c r="M849" s="2292"/>
      <c r="N849" s="2292"/>
      <c r="O849" s="2292"/>
      <c r="P849" s="2292"/>
      <c r="Q849" s="2292"/>
      <c r="R849" s="2292"/>
      <c r="S849" s="2292"/>
      <c r="T849" s="2292"/>
      <c r="U849" s="2292"/>
      <c r="V849" s="2292"/>
      <c r="W849" s="2292"/>
    </row>
    <row r="850" spans="1:23" ht="13.8" thickBot="1">
      <c r="A850" s="2292"/>
      <c r="B850" s="2322"/>
      <c r="C850" s="2292"/>
      <c r="D850" s="2292"/>
      <c r="E850" s="2355"/>
      <c r="F850" s="2292"/>
      <c r="G850" s="2292"/>
      <c r="H850" s="2292"/>
      <c r="I850" s="2292"/>
      <c r="J850" s="2292"/>
      <c r="K850" s="2292"/>
      <c r="L850" s="2292"/>
      <c r="M850" s="2292"/>
      <c r="N850" s="2292"/>
      <c r="O850" s="2292"/>
      <c r="P850" s="2292"/>
      <c r="Q850" s="2292"/>
      <c r="R850" s="2292"/>
      <c r="S850" s="2292"/>
      <c r="T850" s="2292"/>
      <c r="U850" s="2292"/>
      <c r="V850" s="2292"/>
      <c r="W850" s="2292"/>
    </row>
    <row r="851" spans="1:23" ht="13.8" thickBot="1">
      <c r="A851" s="2292"/>
      <c r="B851" s="2322"/>
      <c r="C851" s="2292"/>
      <c r="D851" s="2292"/>
      <c r="E851" s="2355"/>
      <c r="F851" s="2292"/>
      <c r="G851" s="2292"/>
      <c r="H851" s="2292"/>
      <c r="I851" s="2292"/>
      <c r="J851" s="2292"/>
      <c r="K851" s="2292"/>
      <c r="L851" s="2292"/>
      <c r="M851" s="2292"/>
      <c r="N851" s="2292"/>
      <c r="O851" s="2292"/>
      <c r="P851" s="2292"/>
      <c r="Q851" s="2292"/>
      <c r="R851" s="2292"/>
      <c r="S851" s="2292"/>
      <c r="T851" s="2292"/>
      <c r="U851" s="2292"/>
      <c r="V851" s="2292"/>
      <c r="W851" s="2292"/>
    </row>
    <row r="852" spans="1:23" ht="13.8" thickBot="1">
      <c r="A852" s="2292"/>
      <c r="B852" s="2322"/>
      <c r="C852" s="2292"/>
      <c r="D852" s="2292"/>
      <c r="E852" s="2355"/>
      <c r="F852" s="2292"/>
      <c r="G852" s="2292"/>
      <c r="H852" s="2292"/>
      <c r="I852" s="2292"/>
      <c r="J852" s="2292"/>
      <c r="K852" s="2292"/>
      <c r="L852" s="2292"/>
      <c r="M852" s="2292"/>
      <c r="N852" s="2292"/>
      <c r="O852" s="2292"/>
      <c r="P852" s="2292"/>
      <c r="Q852" s="2292"/>
      <c r="R852" s="2292"/>
      <c r="S852" s="2292"/>
      <c r="T852" s="2292"/>
      <c r="U852" s="2292"/>
      <c r="V852" s="2292"/>
      <c r="W852" s="2292"/>
    </row>
    <row r="853" spans="1:23" ht="13.8" thickBot="1">
      <c r="A853" s="2292"/>
      <c r="B853" s="2322"/>
      <c r="C853" s="2292"/>
      <c r="D853" s="2292"/>
      <c r="E853" s="2355"/>
      <c r="F853" s="2292"/>
      <c r="G853" s="2292"/>
      <c r="H853" s="2292"/>
      <c r="I853" s="2292"/>
      <c r="J853" s="2292"/>
      <c r="K853" s="2292"/>
      <c r="L853" s="2292"/>
      <c r="M853" s="2292"/>
      <c r="N853" s="2292"/>
      <c r="O853" s="2292"/>
      <c r="P853" s="2292"/>
      <c r="Q853" s="2292"/>
      <c r="R853" s="2292"/>
      <c r="S853" s="2292"/>
      <c r="T853" s="2292"/>
      <c r="U853" s="2292"/>
      <c r="V853" s="2292"/>
      <c r="W853" s="2292"/>
    </row>
    <row r="854" spans="1:23" ht="13.8" thickBot="1">
      <c r="A854" s="2292"/>
      <c r="B854" s="2322"/>
      <c r="C854" s="2292"/>
      <c r="D854" s="2292"/>
      <c r="E854" s="2355"/>
      <c r="F854" s="2292"/>
      <c r="G854" s="2292"/>
      <c r="H854" s="2292"/>
      <c r="I854" s="2292"/>
      <c r="J854" s="2292"/>
      <c r="K854" s="2292"/>
      <c r="L854" s="2292"/>
      <c r="M854" s="2292"/>
      <c r="N854" s="2292"/>
      <c r="O854" s="2292"/>
      <c r="P854" s="2292"/>
      <c r="Q854" s="2292"/>
      <c r="R854" s="2292"/>
      <c r="S854" s="2292"/>
      <c r="T854" s="2292"/>
      <c r="U854" s="2292"/>
      <c r="V854" s="2292"/>
      <c r="W854" s="2292"/>
    </row>
    <row r="855" spans="1:23" ht="13.8" thickBot="1">
      <c r="A855" s="2292"/>
      <c r="B855" s="2322"/>
      <c r="C855" s="2292"/>
      <c r="D855" s="2292"/>
      <c r="E855" s="2355"/>
      <c r="F855" s="2292"/>
      <c r="G855" s="2292"/>
      <c r="H855" s="2292"/>
      <c r="I855" s="2292"/>
      <c r="J855" s="2292"/>
      <c r="K855" s="2292"/>
      <c r="L855" s="2292"/>
      <c r="M855" s="2292"/>
      <c r="N855" s="2292"/>
      <c r="O855" s="2292"/>
      <c r="P855" s="2292"/>
      <c r="Q855" s="2292"/>
      <c r="R855" s="2292"/>
      <c r="S855" s="2292"/>
      <c r="T855" s="2292"/>
      <c r="U855" s="2292"/>
      <c r="V855" s="2292"/>
      <c r="W855" s="2292"/>
    </row>
    <row r="856" spans="1:23" ht="13.8" thickBot="1">
      <c r="A856" s="2292"/>
      <c r="B856" s="2322"/>
      <c r="C856" s="2292"/>
      <c r="D856" s="2292"/>
      <c r="E856" s="2355"/>
      <c r="F856" s="2292"/>
      <c r="G856" s="2292"/>
      <c r="H856" s="2292"/>
      <c r="I856" s="2292"/>
      <c r="J856" s="2292"/>
      <c r="K856" s="2292"/>
      <c r="L856" s="2292"/>
      <c r="M856" s="2292"/>
      <c r="N856" s="2292"/>
      <c r="O856" s="2292"/>
      <c r="P856" s="2292"/>
      <c r="Q856" s="2292"/>
      <c r="R856" s="2292"/>
      <c r="S856" s="2292"/>
      <c r="T856" s="2292"/>
      <c r="U856" s="2292"/>
      <c r="V856" s="2292"/>
      <c r="W856" s="2292"/>
    </row>
    <row r="857" spans="1:23" ht="13.8" thickBot="1">
      <c r="A857" s="2292"/>
      <c r="B857" s="2322"/>
      <c r="C857" s="2292"/>
      <c r="D857" s="2292"/>
      <c r="E857" s="2355"/>
      <c r="F857" s="2292"/>
      <c r="G857" s="2292"/>
      <c r="H857" s="2292"/>
      <c r="I857" s="2292"/>
      <c r="J857" s="2292"/>
      <c r="K857" s="2292"/>
      <c r="L857" s="2292"/>
      <c r="M857" s="2292"/>
      <c r="N857" s="2292"/>
      <c r="O857" s="2292"/>
      <c r="P857" s="2292"/>
      <c r="Q857" s="2292"/>
      <c r="R857" s="2292"/>
      <c r="S857" s="2292"/>
      <c r="T857" s="2292"/>
      <c r="U857" s="2292"/>
      <c r="V857" s="2292"/>
      <c r="W857" s="2292"/>
    </row>
    <row r="858" spans="1:23" ht="13.8" thickBot="1">
      <c r="A858" s="2292"/>
      <c r="B858" s="2322"/>
      <c r="C858" s="2292"/>
      <c r="D858" s="2292"/>
      <c r="E858" s="2355"/>
      <c r="F858" s="2292"/>
      <c r="G858" s="2292"/>
      <c r="H858" s="2292"/>
      <c r="I858" s="2292"/>
      <c r="J858" s="2292"/>
      <c r="K858" s="2292"/>
      <c r="L858" s="2292"/>
      <c r="M858" s="2292"/>
      <c r="N858" s="2292"/>
      <c r="O858" s="2292"/>
      <c r="P858" s="2292"/>
      <c r="Q858" s="2292"/>
      <c r="R858" s="2292"/>
      <c r="S858" s="2292"/>
      <c r="T858" s="2292"/>
      <c r="U858" s="2292"/>
      <c r="V858" s="2292"/>
      <c r="W858" s="2292"/>
    </row>
    <row r="859" spans="1:23" ht="13.8" thickBot="1">
      <c r="A859" s="2292"/>
      <c r="B859" s="2322"/>
      <c r="C859" s="2292"/>
      <c r="D859" s="2292"/>
      <c r="E859" s="2355"/>
      <c r="F859" s="2292"/>
      <c r="G859" s="2292"/>
      <c r="H859" s="2292"/>
      <c r="I859" s="2292"/>
      <c r="J859" s="2292"/>
      <c r="K859" s="2292"/>
      <c r="L859" s="2292"/>
      <c r="M859" s="2292"/>
      <c r="N859" s="2292"/>
      <c r="O859" s="2292"/>
      <c r="P859" s="2292"/>
      <c r="Q859" s="2292"/>
      <c r="R859" s="2292"/>
      <c r="S859" s="2292"/>
      <c r="T859" s="2292"/>
      <c r="U859" s="2292"/>
      <c r="V859" s="2292"/>
      <c r="W859" s="2292"/>
    </row>
    <row r="860" spans="1:23" ht="13.8" thickBot="1">
      <c r="A860" s="2292"/>
      <c r="B860" s="2322"/>
      <c r="C860" s="2292"/>
      <c r="D860" s="2292"/>
      <c r="E860" s="2355"/>
      <c r="F860" s="2292"/>
      <c r="G860" s="2292"/>
      <c r="H860" s="2292"/>
      <c r="I860" s="2292"/>
      <c r="J860" s="2292"/>
      <c r="K860" s="2292"/>
      <c r="L860" s="2292"/>
      <c r="M860" s="2292"/>
      <c r="N860" s="2292"/>
      <c r="O860" s="2292"/>
      <c r="P860" s="2292"/>
      <c r="Q860" s="2292"/>
      <c r="R860" s="2292"/>
      <c r="S860" s="2292"/>
      <c r="T860" s="2292"/>
      <c r="U860" s="2292"/>
      <c r="V860" s="2292"/>
      <c r="W860" s="2292"/>
    </row>
    <row r="861" spans="1:23" ht="13.8" thickBot="1">
      <c r="A861" s="2292"/>
      <c r="B861" s="2322"/>
      <c r="C861" s="2292"/>
      <c r="D861" s="2292"/>
      <c r="E861" s="2355"/>
      <c r="F861" s="2292"/>
      <c r="G861" s="2292"/>
      <c r="H861" s="2292"/>
      <c r="I861" s="2292"/>
      <c r="J861" s="2292"/>
      <c r="K861" s="2292"/>
      <c r="L861" s="2292"/>
      <c r="M861" s="2292"/>
      <c r="N861" s="2292"/>
      <c r="O861" s="2292"/>
      <c r="P861" s="2292"/>
      <c r="Q861" s="2292"/>
      <c r="R861" s="2292"/>
      <c r="S861" s="2292"/>
      <c r="T861" s="2292"/>
      <c r="U861" s="2292"/>
      <c r="V861" s="2292"/>
      <c r="W861" s="2292"/>
    </row>
    <row r="862" spans="1:23" ht="13.8" thickBot="1">
      <c r="A862" s="2292"/>
      <c r="B862" s="2322"/>
      <c r="C862" s="2292"/>
      <c r="D862" s="2292"/>
      <c r="E862" s="2355"/>
      <c r="F862" s="2292"/>
      <c r="G862" s="2292"/>
      <c r="H862" s="2292"/>
      <c r="I862" s="2292"/>
      <c r="J862" s="2292"/>
      <c r="K862" s="2292"/>
      <c r="L862" s="2292"/>
      <c r="M862" s="2292"/>
      <c r="N862" s="2292"/>
      <c r="O862" s="2292"/>
      <c r="P862" s="2292"/>
      <c r="Q862" s="2292"/>
      <c r="R862" s="2292"/>
      <c r="S862" s="2292"/>
      <c r="T862" s="2292"/>
      <c r="U862" s="2292"/>
      <c r="V862" s="2292"/>
      <c r="W862" s="2292"/>
    </row>
    <row r="863" spans="1:23" ht="13.8" thickBot="1">
      <c r="A863" s="2292"/>
      <c r="B863" s="2322"/>
      <c r="C863" s="2292"/>
      <c r="D863" s="2292"/>
      <c r="E863" s="2355"/>
      <c r="F863" s="2292"/>
      <c r="G863" s="2292"/>
      <c r="H863" s="2292"/>
      <c r="I863" s="2292"/>
      <c r="J863" s="2292"/>
      <c r="K863" s="2292"/>
      <c r="L863" s="2292"/>
      <c r="M863" s="2292"/>
      <c r="N863" s="2292"/>
      <c r="O863" s="2292"/>
      <c r="P863" s="2292"/>
      <c r="Q863" s="2292"/>
      <c r="R863" s="2292"/>
      <c r="S863" s="2292"/>
      <c r="T863" s="2292"/>
      <c r="U863" s="2292"/>
      <c r="V863" s="2292"/>
      <c r="W863" s="2292"/>
    </row>
    <row r="864" spans="1:23" ht="13.8" thickBot="1">
      <c r="A864" s="2292"/>
      <c r="B864" s="2322"/>
      <c r="C864" s="2292"/>
      <c r="D864" s="2292"/>
      <c r="E864" s="2355"/>
      <c r="F864" s="2292"/>
      <c r="G864" s="2292"/>
      <c r="H864" s="2292"/>
      <c r="I864" s="2292"/>
      <c r="J864" s="2292"/>
      <c r="K864" s="2292"/>
      <c r="L864" s="2292"/>
      <c r="M864" s="2292"/>
      <c r="N864" s="2292"/>
      <c r="O864" s="2292"/>
      <c r="P864" s="2292"/>
      <c r="Q864" s="2292"/>
      <c r="R864" s="2292"/>
      <c r="S864" s="2292"/>
      <c r="T864" s="2292"/>
      <c r="U864" s="2292"/>
      <c r="V864" s="2292"/>
      <c r="W864" s="2292"/>
    </row>
    <row r="865" spans="1:23" ht="13.8" thickBot="1">
      <c r="A865" s="2292"/>
      <c r="B865" s="2322"/>
      <c r="C865" s="2292"/>
      <c r="D865" s="2292"/>
      <c r="E865" s="2355"/>
      <c r="F865" s="2292"/>
      <c r="G865" s="2292"/>
      <c r="H865" s="2292"/>
      <c r="I865" s="2292"/>
      <c r="J865" s="2292"/>
      <c r="K865" s="2292"/>
      <c r="L865" s="2292"/>
      <c r="M865" s="2292"/>
      <c r="N865" s="2292"/>
      <c r="O865" s="2292"/>
      <c r="P865" s="2292"/>
      <c r="Q865" s="2292"/>
      <c r="R865" s="2292"/>
      <c r="S865" s="2292"/>
      <c r="T865" s="2292"/>
      <c r="U865" s="2292"/>
      <c r="V865" s="2292"/>
      <c r="W865" s="2292"/>
    </row>
    <row r="866" spans="1:23" ht="13.8" thickBot="1">
      <c r="A866" s="2292"/>
      <c r="B866" s="2322"/>
      <c r="C866" s="2292"/>
      <c r="D866" s="2292"/>
      <c r="E866" s="2355"/>
      <c r="F866" s="2292"/>
      <c r="G866" s="2292"/>
      <c r="H866" s="2292"/>
      <c r="I866" s="2292"/>
      <c r="J866" s="2292"/>
      <c r="K866" s="2292"/>
      <c r="L866" s="2292"/>
      <c r="M866" s="2292"/>
      <c r="N866" s="2292"/>
      <c r="O866" s="2292"/>
      <c r="P866" s="2292"/>
      <c r="Q866" s="2292"/>
      <c r="R866" s="2292"/>
      <c r="S866" s="2292"/>
      <c r="T866" s="2292"/>
      <c r="U866" s="2292"/>
      <c r="V866" s="2292"/>
      <c r="W866" s="2292"/>
    </row>
    <row r="867" spans="1:23" ht="13.8" thickBot="1">
      <c r="A867" s="2292"/>
      <c r="B867" s="2322"/>
      <c r="C867" s="2292"/>
      <c r="D867" s="2292"/>
      <c r="E867" s="2355"/>
      <c r="F867" s="2292"/>
      <c r="G867" s="2292"/>
      <c r="H867" s="2292"/>
      <c r="I867" s="2292"/>
      <c r="J867" s="2292"/>
      <c r="K867" s="2292"/>
      <c r="L867" s="2292"/>
      <c r="M867" s="2292"/>
      <c r="N867" s="2292"/>
      <c r="O867" s="2292"/>
      <c r="P867" s="2292"/>
      <c r="Q867" s="2292"/>
      <c r="R867" s="2292"/>
      <c r="S867" s="2292"/>
      <c r="T867" s="2292"/>
      <c r="U867" s="2292"/>
      <c r="V867" s="2292"/>
      <c r="W867" s="2292"/>
    </row>
    <row r="868" spans="1:23" ht="13.8" thickBot="1">
      <c r="A868" s="2292"/>
      <c r="B868" s="2322"/>
      <c r="C868" s="2292"/>
      <c r="D868" s="2292"/>
      <c r="E868" s="2355"/>
      <c r="F868" s="2292"/>
      <c r="G868" s="2292"/>
      <c r="H868" s="2292"/>
      <c r="I868" s="2292"/>
      <c r="J868" s="2292"/>
      <c r="K868" s="2292"/>
      <c r="L868" s="2292"/>
      <c r="M868" s="2292"/>
      <c r="N868" s="2292"/>
      <c r="O868" s="2292"/>
      <c r="P868" s="2292"/>
      <c r="Q868" s="2292"/>
      <c r="R868" s="2292"/>
      <c r="S868" s="2292"/>
      <c r="T868" s="2292"/>
      <c r="U868" s="2292"/>
      <c r="V868" s="2292"/>
      <c r="W868" s="2292"/>
    </row>
    <row r="869" spans="1:23" ht="13.8" thickBot="1">
      <c r="A869" s="2292"/>
      <c r="B869" s="2322"/>
      <c r="C869" s="2292"/>
      <c r="D869" s="2292"/>
      <c r="E869" s="2355"/>
      <c r="F869" s="2292"/>
      <c r="G869" s="2292"/>
      <c r="H869" s="2292"/>
      <c r="I869" s="2292"/>
      <c r="J869" s="2292"/>
      <c r="K869" s="2292"/>
      <c r="L869" s="2292"/>
      <c r="M869" s="2292"/>
      <c r="N869" s="2292"/>
      <c r="O869" s="2292"/>
      <c r="P869" s="2292"/>
      <c r="Q869" s="2292"/>
      <c r="R869" s="2292"/>
      <c r="S869" s="2292"/>
      <c r="T869" s="2292"/>
      <c r="U869" s="2292"/>
      <c r="V869" s="2292"/>
      <c r="W869" s="2292"/>
    </row>
    <row r="870" spans="1:23" ht="13.8" thickBot="1">
      <c r="A870" s="2292"/>
      <c r="B870" s="2322"/>
      <c r="C870" s="2292"/>
      <c r="D870" s="2292"/>
      <c r="E870" s="2355"/>
      <c r="F870" s="2292"/>
      <c r="G870" s="2292"/>
      <c r="H870" s="2292"/>
      <c r="I870" s="2292"/>
      <c r="J870" s="2292"/>
      <c r="K870" s="2292"/>
      <c r="L870" s="2292"/>
      <c r="M870" s="2292"/>
      <c r="N870" s="2292"/>
      <c r="O870" s="2292"/>
      <c r="P870" s="2292"/>
      <c r="Q870" s="2292"/>
      <c r="R870" s="2292"/>
      <c r="S870" s="2292"/>
      <c r="T870" s="2292"/>
      <c r="U870" s="2292"/>
      <c r="V870" s="2292"/>
      <c r="W870" s="2292"/>
    </row>
    <row r="871" spans="1:23" ht="13.8" thickBot="1">
      <c r="A871" s="2292"/>
      <c r="B871" s="2322"/>
      <c r="C871" s="2292"/>
      <c r="D871" s="2292"/>
      <c r="E871" s="2355"/>
      <c r="F871" s="2292"/>
      <c r="G871" s="2292"/>
      <c r="H871" s="2292"/>
      <c r="I871" s="2292"/>
      <c r="J871" s="2292"/>
      <c r="K871" s="2292"/>
      <c r="L871" s="2292"/>
      <c r="M871" s="2292"/>
      <c r="N871" s="2292"/>
      <c r="O871" s="2292"/>
      <c r="P871" s="2292"/>
      <c r="Q871" s="2292"/>
      <c r="R871" s="2292"/>
      <c r="S871" s="2292"/>
      <c r="T871" s="2292"/>
      <c r="U871" s="2292"/>
      <c r="V871" s="2292"/>
      <c r="W871" s="2292"/>
    </row>
    <row r="872" spans="1:23" ht="13.8" thickBot="1">
      <c r="A872" s="2292"/>
      <c r="B872" s="2322"/>
      <c r="C872" s="2292"/>
      <c r="D872" s="2292"/>
      <c r="E872" s="2355"/>
      <c r="F872" s="2292"/>
      <c r="G872" s="2292"/>
      <c r="H872" s="2292"/>
      <c r="I872" s="2292"/>
      <c r="J872" s="2292"/>
      <c r="K872" s="2292"/>
      <c r="L872" s="2292"/>
      <c r="M872" s="2292"/>
      <c r="N872" s="2292"/>
      <c r="O872" s="2292"/>
      <c r="P872" s="2292"/>
      <c r="Q872" s="2292"/>
      <c r="R872" s="2292"/>
      <c r="S872" s="2292"/>
      <c r="T872" s="2292"/>
      <c r="U872" s="2292"/>
      <c r="V872" s="2292"/>
      <c r="W872" s="2292"/>
    </row>
    <row r="873" spans="1:23" ht="13.8" thickBot="1">
      <c r="A873" s="2292"/>
      <c r="B873" s="2322"/>
      <c r="C873" s="2292"/>
      <c r="D873" s="2292"/>
      <c r="E873" s="2355"/>
      <c r="F873" s="2292"/>
      <c r="G873" s="2292"/>
      <c r="H873" s="2292"/>
      <c r="I873" s="2292"/>
      <c r="J873" s="2292"/>
      <c r="K873" s="2292"/>
      <c r="L873" s="2292"/>
      <c r="M873" s="2292"/>
      <c r="N873" s="2292"/>
      <c r="O873" s="2292"/>
      <c r="P873" s="2292"/>
      <c r="Q873" s="2292"/>
      <c r="R873" s="2292"/>
      <c r="S873" s="2292"/>
      <c r="T873" s="2292"/>
      <c r="U873" s="2292"/>
      <c r="V873" s="2292"/>
      <c r="W873" s="2292"/>
    </row>
    <row r="874" spans="1:23" ht="13.8" thickBot="1">
      <c r="A874" s="2292"/>
      <c r="B874" s="2322"/>
      <c r="C874" s="2292"/>
      <c r="D874" s="2292"/>
      <c r="E874" s="2355"/>
      <c r="F874" s="2292"/>
      <c r="G874" s="2292"/>
      <c r="H874" s="2292"/>
      <c r="I874" s="2292"/>
      <c r="J874" s="2292"/>
      <c r="K874" s="2292"/>
      <c r="L874" s="2292"/>
      <c r="M874" s="2292"/>
      <c r="N874" s="2292"/>
      <c r="O874" s="2292"/>
      <c r="P874" s="2292"/>
      <c r="Q874" s="2292"/>
      <c r="R874" s="2292"/>
      <c r="S874" s="2292"/>
      <c r="T874" s="2292"/>
      <c r="U874" s="2292"/>
      <c r="V874" s="2292"/>
      <c r="W874" s="2292"/>
    </row>
    <row r="875" spans="1:23" ht="13.8" thickBot="1">
      <c r="A875" s="2292"/>
      <c r="B875" s="2322"/>
      <c r="C875" s="2292"/>
      <c r="D875" s="2292"/>
      <c r="E875" s="2355"/>
      <c r="F875" s="2292"/>
      <c r="G875" s="2292"/>
      <c r="H875" s="2292"/>
      <c r="I875" s="2292"/>
      <c r="J875" s="2292"/>
      <c r="K875" s="2292"/>
      <c r="L875" s="2292"/>
      <c r="M875" s="2292"/>
      <c r="N875" s="2292"/>
      <c r="O875" s="2292"/>
      <c r="P875" s="2292"/>
      <c r="Q875" s="2292"/>
      <c r="R875" s="2292"/>
      <c r="S875" s="2292"/>
      <c r="T875" s="2292"/>
      <c r="U875" s="2292"/>
      <c r="V875" s="2292"/>
      <c r="W875" s="2292"/>
    </row>
    <row r="876" spans="1:23" ht="13.8" thickBot="1">
      <c r="A876" s="2292"/>
      <c r="B876" s="2322"/>
      <c r="C876" s="2292"/>
      <c r="D876" s="2292"/>
      <c r="E876" s="2355"/>
      <c r="F876" s="2292"/>
      <c r="G876" s="2292"/>
      <c r="H876" s="2292"/>
      <c r="I876" s="2292"/>
      <c r="J876" s="2292"/>
      <c r="K876" s="2292"/>
      <c r="L876" s="2292"/>
      <c r="M876" s="2292"/>
      <c r="N876" s="2292"/>
      <c r="O876" s="2292"/>
      <c r="P876" s="2292"/>
      <c r="Q876" s="2292"/>
      <c r="R876" s="2292"/>
      <c r="S876" s="2292"/>
      <c r="T876" s="2292"/>
      <c r="U876" s="2292"/>
      <c r="V876" s="2292"/>
      <c r="W876" s="2292"/>
    </row>
    <row r="877" spans="1:23" ht="13.8" thickBot="1">
      <c r="A877" s="2292"/>
      <c r="B877" s="2322"/>
      <c r="C877" s="2292"/>
      <c r="D877" s="2292"/>
      <c r="E877" s="2355"/>
      <c r="F877" s="2292"/>
      <c r="G877" s="2292"/>
      <c r="H877" s="2292"/>
      <c r="I877" s="2292"/>
      <c r="J877" s="2292"/>
      <c r="K877" s="2292"/>
      <c r="L877" s="2292"/>
      <c r="M877" s="2292"/>
      <c r="N877" s="2292"/>
      <c r="O877" s="2292"/>
      <c r="P877" s="2292"/>
      <c r="Q877" s="2292"/>
      <c r="R877" s="2292"/>
      <c r="S877" s="2292"/>
      <c r="T877" s="2292"/>
      <c r="U877" s="2292"/>
      <c r="V877" s="2292"/>
      <c r="W877" s="2292"/>
    </row>
    <row r="878" spans="1:23" ht="13.8" thickBot="1">
      <c r="A878" s="2292"/>
      <c r="B878" s="2322"/>
      <c r="C878" s="2292"/>
      <c r="D878" s="2292"/>
      <c r="E878" s="2355"/>
      <c r="F878" s="2292"/>
      <c r="G878" s="2292"/>
      <c r="H878" s="2292"/>
      <c r="I878" s="2292"/>
      <c r="J878" s="2292"/>
      <c r="K878" s="2292"/>
      <c r="L878" s="2292"/>
      <c r="M878" s="2292"/>
      <c r="N878" s="2292"/>
      <c r="O878" s="2292"/>
      <c r="P878" s="2292"/>
      <c r="Q878" s="2292"/>
      <c r="R878" s="2292"/>
      <c r="S878" s="2292"/>
      <c r="T878" s="2292"/>
      <c r="U878" s="2292"/>
      <c r="V878" s="2292"/>
      <c r="W878" s="2292"/>
    </row>
    <row r="879" spans="1:23" ht="13.8" thickBot="1">
      <c r="A879" s="2292"/>
      <c r="B879" s="2322"/>
      <c r="C879" s="2292"/>
      <c r="D879" s="2292"/>
      <c r="E879" s="2355"/>
      <c r="F879" s="2292"/>
      <c r="G879" s="2292"/>
      <c r="H879" s="2292"/>
      <c r="I879" s="2292"/>
      <c r="J879" s="2292"/>
      <c r="K879" s="2292"/>
      <c r="L879" s="2292"/>
      <c r="M879" s="2292"/>
      <c r="N879" s="2292"/>
      <c r="O879" s="2292"/>
      <c r="P879" s="2292"/>
      <c r="Q879" s="2292"/>
      <c r="R879" s="2292"/>
      <c r="S879" s="2292"/>
      <c r="T879" s="2292"/>
      <c r="U879" s="2292"/>
      <c r="V879" s="2292"/>
      <c r="W879" s="2292"/>
    </row>
    <row r="880" spans="1:23" ht="13.8" thickBot="1">
      <c r="A880" s="2292"/>
      <c r="B880" s="2322"/>
      <c r="C880" s="2292"/>
      <c r="D880" s="2292"/>
      <c r="E880" s="2355"/>
      <c r="F880" s="2292"/>
      <c r="G880" s="2292"/>
      <c r="H880" s="2292"/>
      <c r="I880" s="2292"/>
      <c r="J880" s="2292"/>
      <c r="K880" s="2292"/>
      <c r="L880" s="2292"/>
      <c r="M880" s="2292"/>
      <c r="N880" s="2292"/>
      <c r="O880" s="2292"/>
      <c r="P880" s="2292"/>
      <c r="Q880" s="2292"/>
      <c r="R880" s="2292"/>
      <c r="S880" s="2292"/>
      <c r="T880" s="2292"/>
      <c r="U880" s="2292"/>
      <c r="V880" s="2292"/>
      <c r="W880" s="2292"/>
    </row>
    <row r="881" spans="1:23" ht="13.8" thickBot="1">
      <c r="A881" s="2292"/>
      <c r="B881" s="2322"/>
      <c r="C881" s="2292"/>
      <c r="D881" s="2292"/>
      <c r="E881" s="2355"/>
      <c r="F881" s="2292"/>
      <c r="G881" s="2292"/>
      <c r="H881" s="2292"/>
      <c r="I881" s="2292"/>
      <c r="J881" s="2292"/>
      <c r="K881" s="2292"/>
      <c r="L881" s="2292"/>
      <c r="M881" s="2292"/>
      <c r="N881" s="2292"/>
      <c r="O881" s="2292"/>
      <c r="P881" s="2292"/>
      <c r="Q881" s="2292"/>
      <c r="R881" s="2292"/>
      <c r="S881" s="2292"/>
      <c r="T881" s="2292"/>
      <c r="U881" s="2292"/>
      <c r="V881" s="2292"/>
      <c r="W881" s="2292"/>
    </row>
    <row r="882" spans="1:23" ht="13.8" thickBot="1">
      <c r="A882" s="2292"/>
      <c r="B882" s="2322"/>
      <c r="C882" s="2292"/>
      <c r="D882" s="2292"/>
      <c r="E882" s="2355"/>
      <c r="F882" s="2292"/>
      <c r="G882" s="2292"/>
      <c r="H882" s="2292"/>
      <c r="I882" s="2292"/>
      <c r="J882" s="2292"/>
      <c r="K882" s="2292"/>
      <c r="L882" s="2292"/>
      <c r="M882" s="2292"/>
      <c r="N882" s="2292"/>
      <c r="O882" s="2292"/>
      <c r="P882" s="2292"/>
      <c r="Q882" s="2292"/>
      <c r="R882" s="2292"/>
      <c r="S882" s="2292"/>
      <c r="T882" s="2292"/>
      <c r="U882" s="2292"/>
      <c r="V882" s="2292"/>
      <c r="W882" s="2292"/>
    </row>
    <row r="883" spans="1:23" ht="13.8" thickBot="1">
      <c r="A883" s="2292"/>
      <c r="B883" s="2322"/>
      <c r="C883" s="2292"/>
      <c r="D883" s="2292"/>
      <c r="E883" s="2355"/>
      <c r="F883" s="2292"/>
      <c r="G883" s="2292"/>
      <c r="H883" s="2292"/>
      <c r="I883" s="2292"/>
      <c r="J883" s="2292"/>
      <c r="K883" s="2292"/>
      <c r="L883" s="2292"/>
      <c r="M883" s="2292"/>
      <c r="N883" s="2292"/>
      <c r="O883" s="2292"/>
      <c r="P883" s="2292"/>
      <c r="Q883" s="2292"/>
      <c r="R883" s="2292"/>
      <c r="S883" s="2292"/>
      <c r="T883" s="2292"/>
      <c r="U883" s="2292"/>
      <c r="V883" s="2292"/>
      <c r="W883" s="2292"/>
    </row>
    <row r="884" spans="1:23" ht="13.8" thickBot="1">
      <c r="A884" s="2292"/>
      <c r="B884" s="2322"/>
      <c r="C884" s="2292"/>
      <c r="D884" s="2292"/>
      <c r="E884" s="2355"/>
      <c r="F884" s="2292"/>
      <c r="G884" s="2292"/>
      <c r="H884" s="2292"/>
      <c r="I884" s="2292"/>
      <c r="J884" s="2292"/>
      <c r="K884" s="2292"/>
      <c r="L884" s="2292"/>
      <c r="M884" s="2292"/>
      <c r="N884" s="2292"/>
      <c r="O884" s="2292"/>
      <c r="P884" s="2292"/>
      <c r="Q884" s="2292"/>
      <c r="R884" s="2292"/>
      <c r="S884" s="2292"/>
      <c r="T884" s="2292"/>
      <c r="U884" s="2292"/>
      <c r="V884" s="2292"/>
      <c r="W884" s="2292"/>
    </row>
    <row r="885" spans="1:23" ht="13.8" thickBot="1">
      <c r="A885" s="2292"/>
      <c r="B885" s="2322"/>
      <c r="C885" s="2292"/>
      <c r="D885" s="2292"/>
      <c r="E885" s="2355"/>
      <c r="F885" s="2292"/>
      <c r="G885" s="2292"/>
      <c r="H885" s="2292"/>
      <c r="I885" s="2292"/>
      <c r="J885" s="2292"/>
      <c r="K885" s="2292"/>
      <c r="L885" s="2292"/>
      <c r="M885" s="2292"/>
      <c r="N885" s="2292"/>
      <c r="O885" s="2292"/>
      <c r="P885" s="2292"/>
      <c r="Q885" s="2292"/>
      <c r="R885" s="2292"/>
      <c r="S885" s="2292"/>
      <c r="T885" s="2292"/>
      <c r="U885" s="2292"/>
      <c r="V885" s="2292"/>
      <c r="W885" s="2292"/>
    </row>
    <row r="886" spans="1:23" ht="13.8" thickBot="1">
      <c r="A886" s="2292"/>
      <c r="B886" s="2322"/>
      <c r="C886" s="2292"/>
      <c r="D886" s="2292"/>
      <c r="E886" s="2355"/>
      <c r="F886" s="2292"/>
      <c r="G886" s="2292"/>
      <c r="H886" s="2292"/>
      <c r="I886" s="2292"/>
      <c r="J886" s="2292"/>
      <c r="K886" s="2292"/>
      <c r="L886" s="2292"/>
      <c r="M886" s="2292"/>
      <c r="N886" s="2292"/>
      <c r="O886" s="2292"/>
      <c r="P886" s="2292"/>
      <c r="Q886" s="2292"/>
      <c r="R886" s="2292"/>
      <c r="S886" s="2292"/>
      <c r="T886" s="2292"/>
      <c r="U886" s="2292"/>
      <c r="V886" s="2292"/>
      <c r="W886" s="2292"/>
    </row>
    <row r="887" spans="1:23" ht="13.8" thickBot="1">
      <c r="A887" s="2292"/>
      <c r="B887" s="2322"/>
      <c r="C887" s="2292"/>
      <c r="D887" s="2292"/>
      <c r="E887" s="2355"/>
      <c r="F887" s="2292"/>
      <c r="G887" s="2292"/>
      <c r="H887" s="2292"/>
      <c r="I887" s="2292"/>
      <c r="J887" s="2292"/>
      <c r="K887" s="2292"/>
      <c r="L887" s="2292"/>
      <c r="M887" s="2292"/>
      <c r="N887" s="2292"/>
      <c r="O887" s="2292"/>
      <c r="P887" s="2292"/>
      <c r="Q887" s="2292"/>
      <c r="R887" s="2292"/>
      <c r="S887" s="2292"/>
      <c r="T887" s="2292"/>
      <c r="U887" s="2292"/>
      <c r="V887" s="2292"/>
      <c r="W887" s="2292"/>
    </row>
    <row r="888" spans="1:23" ht="13.8" thickBot="1">
      <c r="A888" s="2292"/>
      <c r="B888" s="2322"/>
      <c r="C888" s="2292"/>
      <c r="D888" s="2292"/>
      <c r="E888" s="2355"/>
      <c r="F888" s="2292"/>
      <c r="G888" s="2292"/>
      <c r="H888" s="2292"/>
      <c r="I888" s="2292"/>
      <c r="J888" s="2292"/>
      <c r="K888" s="2292"/>
      <c r="L888" s="2292"/>
      <c r="M888" s="2292"/>
      <c r="N888" s="2292"/>
      <c r="O888" s="2292"/>
      <c r="P888" s="2292"/>
      <c r="Q888" s="2292"/>
      <c r="R888" s="2292"/>
      <c r="S888" s="2292"/>
      <c r="T888" s="2292"/>
      <c r="U888" s="2292"/>
      <c r="V888" s="2292"/>
      <c r="W888" s="2292"/>
    </row>
    <row r="889" spans="1:23" ht="13.8" thickBot="1">
      <c r="A889" s="2292"/>
      <c r="B889" s="2322"/>
      <c r="C889" s="2292"/>
      <c r="D889" s="2292"/>
      <c r="E889" s="2355"/>
      <c r="F889" s="2292"/>
      <c r="G889" s="2292"/>
      <c r="H889" s="2292"/>
      <c r="I889" s="2292"/>
      <c r="J889" s="2292"/>
      <c r="K889" s="2292"/>
      <c r="L889" s="2292"/>
      <c r="M889" s="2292"/>
      <c r="N889" s="2292"/>
      <c r="O889" s="2292"/>
      <c r="P889" s="2292"/>
      <c r="Q889" s="2292"/>
      <c r="R889" s="2292"/>
      <c r="S889" s="2292"/>
      <c r="T889" s="2292"/>
      <c r="U889" s="2292"/>
      <c r="V889" s="2292"/>
      <c r="W889" s="2292"/>
    </row>
    <row r="890" spans="1:23" ht="13.8" thickBot="1">
      <c r="A890" s="2292"/>
      <c r="B890" s="2322"/>
      <c r="C890" s="2292"/>
      <c r="D890" s="2292"/>
      <c r="E890" s="2355"/>
      <c r="F890" s="2292"/>
      <c r="G890" s="2292"/>
      <c r="H890" s="2292"/>
      <c r="I890" s="2292"/>
      <c r="J890" s="2292"/>
      <c r="K890" s="2292"/>
      <c r="L890" s="2292"/>
      <c r="M890" s="2292"/>
      <c r="N890" s="2292"/>
      <c r="O890" s="2292"/>
      <c r="P890" s="2292"/>
      <c r="Q890" s="2292"/>
      <c r="R890" s="2292"/>
      <c r="S890" s="2292"/>
      <c r="T890" s="2292"/>
      <c r="U890" s="2292"/>
      <c r="V890" s="2292"/>
      <c r="W890" s="2292"/>
    </row>
    <row r="891" spans="1:23" ht="13.8" thickBot="1">
      <c r="A891" s="2292"/>
      <c r="B891" s="2322"/>
      <c r="C891" s="2292"/>
      <c r="D891" s="2292"/>
      <c r="E891" s="2355"/>
      <c r="F891" s="2292"/>
      <c r="G891" s="2292"/>
      <c r="H891" s="2292"/>
      <c r="I891" s="2292"/>
      <c r="J891" s="2292"/>
      <c r="K891" s="2292"/>
      <c r="L891" s="2292"/>
      <c r="M891" s="2292"/>
      <c r="N891" s="2292"/>
      <c r="O891" s="2292"/>
      <c r="P891" s="2292"/>
      <c r="Q891" s="2292"/>
      <c r="R891" s="2292"/>
      <c r="S891" s="2292"/>
      <c r="T891" s="2292"/>
      <c r="U891" s="2292"/>
      <c r="V891" s="2292"/>
      <c r="W891" s="2292"/>
    </row>
    <row r="892" spans="1:23" ht="13.8" thickBot="1">
      <c r="A892" s="2292"/>
      <c r="B892" s="2322"/>
      <c r="C892" s="2292"/>
      <c r="D892" s="2292"/>
      <c r="E892" s="2355"/>
      <c r="F892" s="2292"/>
      <c r="G892" s="2292"/>
      <c r="H892" s="2292"/>
      <c r="I892" s="2292"/>
      <c r="J892" s="2292"/>
      <c r="K892" s="2292"/>
      <c r="L892" s="2292"/>
      <c r="M892" s="2292"/>
      <c r="N892" s="2292"/>
      <c r="O892" s="2292"/>
      <c r="P892" s="2292"/>
      <c r="Q892" s="2292"/>
      <c r="R892" s="2292"/>
      <c r="S892" s="2292"/>
      <c r="T892" s="2292"/>
      <c r="U892" s="2292"/>
      <c r="V892" s="2292"/>
      <c r="W892" s="2292"/>
    </row>
    <row r="893" spans="1:23" ht="13.8" thickBot="1">
      <c r="A893" s="2292"/>
      <c r="B893" s="2322"/>
      <c r="C893" s="2292"/>
      <c r="D893" s="2292"/>
      <c r="E893" s="2355"/>
      <c r="F893" s="2292"/>
      <c r="G893" s="2292"/>
      <c r="H893" s="2292"/>
      <c r="I893" s="2292"/>
      <c r="J893" s="2292"/>
      <c r="K893" s="2292"/>
      <c r="L893" s="2292"/>
      <c r="M893" s="2292"/>
      <c r="N893" s="2292"/>
      <c r="O893" s="2292"/>
      <c r="P893" s="2292"/>
      <c r="Q893" s="2292"/>
      <c r="R893" s="2292"/>
      <c r="S893" s="2292"/>
      <c r="T893" s="2292"/>
      <c r="U893" s="2292"/>
      <c r="V893" s="2292"/>
      <c r="W893" s="2292"/>
    </row>
    <row r="894" spans="1:23" ht="13.8" thickBot="1">
      <c r="A894" s="2292"/>
      <c r="B894" s="2322"/>
      <c r="C894" s="2292"/>
      <c r="D894" s="2292"/>
      <c r="E894" s="2355"/>
      <c r="F894" s="2292"/>
      <c r="G894" s="2292"/>
      <c r="H894" s="2292"/>
      <c r="I894" s="2292"/>
      <c r="J894" s="2292"/>
      <c r="K894" s="2292"/>
      <c r="L894" s="2292"/>
      <c r="M894" s="2292"/>
      <c r="N894" s="2292"/>
      <c r="O894" s="2292"/>
      <c r="P894" s="2292"/>
      <c r="Q894" s="2292"/>
      <c r="R894" s="2292"/>
      <c r="S894" s="2292"/>
      <c r="T894" s="2292"/>
      <c r="U894" s="2292"/>
      <c r="V894" s="2292"/>
      <c r="W894" s="2292"/>
    </row>
    <row r="895" spans="1:23" ht="13.8" thickBot="1">
      <c r="A895" s="2292"/>
      <c r="B895" s="2322"/>
      <c r="C895" s="2292"/>
      <c r="D895" s="2292"/>
      <c r="E895" s="2355"/>
      <c r="F895" s="2292"/>
      <c r="G895" s="2292"/>
      <c r="H895" s="2292"/>
      <c r="I895" s="2292"/>
      <c r="J895" s="2292"/>
      <c r="K895" s="2292"/>
      <c r="L895" s="2292"/>
      <c r="M895" s="2292"/>
      <c r="N895" s="2292"/>
      <c r="O895" s="2292"/>
      <c r="P895" s="2292"/>
      <c r="Q895" s="2292"/>
      <c r="R895" s="2292"/>
      <c r="S895" s="2292"/>
      <c r="T895" s="2292"/>
      <c r="U895" s="2292"/>
      <c r="V895" s="2292"/>
      <c r="W895" s="2292"/>
    </row>
    <row r="896" spans="1:23" ht="13.8" thickBot="1">
      <c r="A896" s="2292"/>
      <c r="B896" s="2322"/>
      <c r="C896" s="2292"/>
      <c r="D896" s="2292"/>
      <c r="E896" s="2355"/>
      <c r="F896" s="2292"/>
      <c r="G896" s="2292"/>
      <c r="H896" s="2292"/>
      <c r="I896" s="2292"/>
      <c r="J896" s="2292"/>
      <c r="K896" s="2292"/>
      <c r="L896" s="2292"/>
      <c r="M896" s="2292"/>
      <c r="N896" s="2292"/>
      <c r="O896" s="2292"/>
      <c r="P896" s="2292"/>
      <c r="Q896" s="2292"/>
      <c r="R896" s="2292"/>
      <c r="S896" s="2292"/>
      <c r="T896" s="2292"/>
      <c r="U896" s="2292"/>
      <c r="V896" s="2292"/>
      <c r="W896" s="2292"/>
    </row>
    <row r="897" spans="1:23" ht="13.8" thickBot="1">
      <c r="A897" s="2292"/>
      <c r="B897" s="2322"/>
      <c r="C897" s="2292"/>
      <c r="D897" s="2292"/>
      <c r="E897" s="2355"/>
      <c r="F897" s="2292"/>
      <c r="G897" s="2292"/>
      <c r="H897" s="2292"/>
      <c r="I897" s="2292"/>
      <c r="J897" s="2292"/>
      <c r="K897" s="2292"/>
      <c r="L897" s="2292"/>
      <c r="M897" s="2292"/>
      <c r="N897" s="2292"/>
      <c r="O897" s="2292"/>
      <c r="P897" s="2292"/>
      <c r="Q897" s="2292"/>
      <c r="R897" s="2292"/>
      <c r="S897" s="2292"/>
      <c r="T897" s="2292"/>
      <c r="U897" s="2292"/>
      <c r="V897" s="2292"/>
      <c r="W897" s="2292"/>
    </row>
    <row r="898" spans="1:23" ht="13.8" thickBot="1">
      <c r="A898" s="2292"/>
      <c r="B898" s="2322"/>
      <c r="C898" s="2292"/>
      <c r="D898" s="2292"/>
      <c r="E898" s="2355"/>
      <c r="F898" s="2292"/>
      <c r="G898" s="2292"/>
      <c r="H898" s="2292"/>
      <c r="I898" s="2292"/>
      <c r="J898" s="2292"/>
      <c r="K898" s="2292"/>
      <c r="L898" s="2292"/>
      <c r="M898" s="2292"/>
      <c r="N898" s="2292"/>
      <c r="O898" s="2292"/>
      <c r="P898" s="2292"/>
      <c r="Q898" s="2292"/>
      <c r="R898" s="2292"/>
      <c r="S898" s="2292"/>
      <c r="T898" s="2292"/>
      <c r="U898" s="2292"/>
      <c r="V898" s="2292"/>
      <c r="W898" s="2292"/>
    </row>
    <row r="899" spans="1:23" ht="13.8" thickBot="1">
      <c r="A899" s="2292"/>
      <c r="B899" s="2322"/>
      <c r="C899" s="2292"/>
      <c r="D899" s="2292"/>
      <c r="E899" s="2355"/>
      <c r="F899" s="2292"/>
      <c r="G899" s="2292"/>
      <c r="H899" s="2292"/>
      <c r="I899" s="2292"/>
      <c r="J899" s="2292"/>
      <c r="K899" s="2292"/>
      <c r="L899" s="2292"/>
      <c r="M899" s="2292"/>
      <c r="N899" s="2292"/>
      <c r="O899" s="2292"/>
      <c r="P899" s="2292"/>
      <c r="Q899" s="2292"/>
      <c r="R899" s="2292"/>
      <c r="S899" s="2292"/>
      <c r="T899" s="2292"/>
      <c r="U899" s="2292"/>
      <c r="V899" s="2292"/>
      <c r="W899" s="2292"/>
    </row>
    <row r="900" spans="1:23" ht="13.8" thickBot="1">
      <c r="A900" s="2292"/>
      <c r="B900" s="2322"/>
      <c r="C900" s="2292"/>
      <c r="D900" s="2292"/>
      <c r="E900" s="2355"/>
      <c r="F900" s="2292"/>
      <c r="G900" s="2292"/>
      <c r="H900" s="2292"/>
      <c r="I900" s="2292"/>
      <c r="J900" s="2292"/>
      <c r="K900" s="2292"/>
      <c r="L900" s="2292"/>
      <c r="M900" s="2292"/>
      <c r="N900" s="2292"/>
      <c r="O900" s="2292"/>
      <c r="P900" s="2292"/>
      <c r="Q900" s="2292"/>
      <c r="R900" s="2292"/>
      <c r="S900" s="2292"/>
      <c r="T900" s="2292"/>
      <c r="U900" s="2292"/>
      <c r="V900" s="2292"/>
      <c r="W900" s="2292"/>
    </row>
    <row r="901" spans="1:23" ht="13.8" thickBot="1">
      <c r="A901" s="2292"/>
      <c r="B901" s="2322"/>
      <c r="C901" s="2292"/>
      <c r="D901" s="2292"/>
      <c r="E901" s="2355"/>
      <c r="F901" s="2292"/>
      <c r="G901" s="2292"/>
      <c r="H901" s="2292"/>
      <c r="I901" s="2292"/>
      <c r="J901" s="2292"/>
      <c r="K901" s="2292"/>
      <c r="L901" s="2292"/>
      <c r="M901" s="2292"/>
      <c r="N901" s="2292"/>
      <c r="O901" s="2292"/>
      <c r="P901" s="2292"/>
      <c r="Q901" s="2292"/>
      <c r="R901" s="2292"/>
      <c r="S901" s="2292"/>
      <c r="T901" s="2292"/>
      <c r="U901" s="2292"/>
      <c r="V901" s="2292"/>
      <c r="W901" s="2292"/>
    </row>
    <row r="902" spans="1:23" ht="13.8" thickBot="1">
      <c r="A902" s="2292"/>
      <c r="B902" s="2322"/>
      <c r="C902" s="2292"/>
      <c r="D902" s="2292"/>
      <c r="E902" s="2355"/>
      <c r="F902" s="2292"/>
      <c r="G902" s="2292"/>
      <c r="H902" s="2292"/>
      <c r="I902" s="2292"/>
      <c r="J902" s="2292"/>
      <c r="K902" s="2292"/>
      <c r="L902" s="2292"/>
      <c r="M902" s="2292"/>
      <c r="N902" s="2292"/>
      <c r="O902" s="2292"/>
      <c r="P902" s="2292"/>
      <c r="Q902" s="2292"/>
      <c r="R902" s="2292"/>
      <c r="S902" s="2292"/>
      <c r="T902" s="2292"/>
      <c r="U902" s="2292"/>
      <c r="V902" s="2292"/>
      <c r="W902" s="2292"/>
    </row>
    <row r="903" spans="1:23" ht="13.8" thickBot="1">
      <c r="A903" s="2292"/>
      <c r="B903" s="2322"/>
      <c r="C903" s="2292"/>
      <c r="D903" s="2292"/>
      <c r="E903" s="2355"/>
      <c r="F903" s="2292"/>
      <c r="G903" s="2292"/>
      <c r="H903" s="2292"/>
      <c r="I903" s="2292"/>
      <c r="J903" s="2292"/>
      <c r="K903" s="2292"/>
      <c r="L903" s="2292"/>
      <c r="M903" s="2292"/>
      <c r="N903" s="2292"/>
      <c r="O903" s="2292"/>
      <c r="P903" s="2292"/>
      <c r="Q903" s="2292"/>
      <c r="R903" s="2292"/>
      <c r="S903" s="2292"/>
      <c r="T903" s="2292"/>
      <c r="U903" s="2292"/>
      <c r="V903" s="2292"/>
      <c r="W903" s="2292"/>
    </row>
    <row r="904" spans="1:23" ht="13.8" thickBot="1">
      <c r="A904" s="2292"/>
      <c r="B904" s="2322"/>
      <c r="C904" s="2292"/>
      <c r="D904" s="2292"/>
      <c r="E904" s="2355"/>
      <c r="F904" s="2292"/>
      <c r="G904" s="2292"/>
      <c r="H904" s="2292"/>
      <c r="I904" s="2292"/>
      <c r="J904" s="2292"/>
      <c r="K904" s="2292"/>
      <c r="L904" s="2292"/>
      <c r="M904" s="2292"/>
      <c r="N904" s="2292"/>
      <c r="O904" s="2292"/>
      <c r="P904" s="2292"/>
      <c r="Q904" s="2292"/>
      <c r="R904" s="2292"/>
      <c r="S904" s="2292"/>
      <c r="T904" s="2292"/>
      <c r="U904" s="2292"/>
      <c r="V904" s="2292"/>
      <c r="W904" s="2292"/>
    </row>
    <row r="905" spans="1:23" ht="13.8" thickBot="1">
      <c r="A905" s="2292"/>
      <c r="B905" s="2322"/>
      <c r="C905" s="2292"/>
      <c r="D905" s="2292"/>
      <c r="E905" s="2355"/>
      <c r="F905" s="2292"/>
      <c r="G905" s="2292"/>
      <c r="H905" s="2292"/>
      <c r="I905" s="2292"/>
      <c r="J905" s="2292"/>
      <c r="K905" s="2292"/>
      <c r="L905" s="2292"/>
      <c r="M905" s="2292"/>
      <c r="N905" s="2292"/>
      <c r="O905" s="2292"/>
      <c r="P905" s="2292"/>
      <c r="Q905" s="2292"/>
      <c r="R905" s="2292"/>
      <c r="S905" s="2292"/>
      <c r="T905" s="2292"/>
      <c r="U905" s="2292"/>
      <c r="V905" s="2292"/>
      <c r="W905" s="2292"/>
    </row>
    <row r="906" spans="1:23" ht="13.8" thickBot="1">
      <c r="A906" s="2292"/>
      <c r="B906" s="2322"/>
      <c r="C906" s="2292"/>
      <c r="D906" s="2292"/>
      <c r="E906" s="2355"/>
      <c r="F906" s="2292"/>
      <c r="G906" s="2292"/>
      <c r="H906" s="2292"/>
      <c r="I906" s="2292"/>
      <c r="J906" s="2292"/>
      <c r="K906" s="2292"/>
      <c r="L906" s="2292"/>
      <c r="M906" s="2292"/>
      <c r="N906" s="2292"/>
      <c r="O906" s="2292"/>
      <c r="P906" s="2292"/>
      <c r="Q906" s="2292"/>
      <c r="R906" s="2292"/>
      <c r="S906" s="2292"/>
      <c r="T906" s="2292"/>
      <c r="U906" s="2292"/>
      <c r="V906" s="2292"/>
      <c r="W906" s="2292"/>
    </row>
    <row r="907" spans="1:23" ht="13.8" thickBot="1">
      <c r="A907" s="2292"/>
      <c r="B907" s="2322"/>
      <c r="C907" s="2292"/>
      <c r="D907" s="2292"/>
      <c r="E907" s="2355"/>
      <c r="F907" s="2292"/>
      <c r="G907" s="2292"/>
      <c r="H907" s="2292"/>
      <c r="I907" s="2292"/>
      <c r="J907" s="2292"/>
      <c r="K907" s="2292"/>
      <c r="L907" s="2292"/>
      <c r="M907" s="2292"/>
      <c r="N907" s="2292"/>
      <c r="O907" s="2292"/>
      <c r="P907" s="2292"/>
      <c r="Q907" s="2292"/>
      <c r="R907" s="2292"/>
      <c r="S907" s="2292"/>
      <c r="T907" s="2292"/>
      <c r="U907" s="2292"/>
      <c r="V907" s="2292"/>
      <c r="W907" s="2292"/>
    </row>
    <row r="908" spans="1:23" ht="13.8" thickBot="1">
      <c r="A908" s="2292"/>
      <c r="B908" s="2322"/>
      <c r="C908" s="2292"/>
      <c r="D908" s="2292"/>
      <c r="E908" s="2355"/>
      <c r="F908" s="2292"/>
      <c r="G908" s="2292"/>
      <c r="H908" s="2292"/>
      <c r="I908" s="2292"/>
      <c r="J908" s="2292"/>
      <c r="K908" s="2292"/>
      <c r="L908" s="2292"/>
      <c r="M908" s="2292"/>
      <c r="N908" s="2292"/>
      <c r="O908" s="2292"/>
      <c r="P908" s="2292"/>
      <c r="Q908" s="2292"/>
      <c r="R908" s="2292"/>
      <c r="S908" s="2292"/>
      <c r="T908" s="2292"/>
      <c r="U908" s="2292"/>
      <c r="V908" s="2292"/>
      <c r="W908" s="2292"/>
    </row>
    <row r="909" spans="1:23" ht="13.8" thickBot="1">
      <c r="A909" s="2292"/>
      <c r="B909" s="2322"/>
      <c r="C909" s="2292"/>
      <c r="D909" s="2292"/>
      <c r="E909" s="2355"/>
      <c r="F909" s="2292"/>
      <c r="G909" s="2292"/>
      <c r="H909" s="2292"/>
      <c r="I909" s="2292"/>
      <c r="J909" s="2292"/>
      <c r="K909" s="2292"/>
      <c r="L909" s="2292"/>
      <c r="M909" s="2292"/>
      <c r="N909" s="2292"/>
      <c r="O909" s="2292"/>
      <c r="P909" s="2292"/>
      <c r="Q909" s="2292"/>
      <c r="R909" s="2292"/>
      <c r="S909" s="2292"/>
      <c r="T909" s="2292"/>
      <c r="U909" s="2292"/>
      <c r="V909" s="2292"/>
      <c r="W909" s="2292"/>
    </row>
    <row r="910" spans="1:23" ht="13.8" thickBot="1">
      <c r="A910" s="2292"/>
      <c r="B910" s="2322"/>
      <c r="C910" s="2292"/>
      <c r="D910" s="2292"/>
      <c r="E910" s="2355"/>
      <c r="F910" s="2292"/>
      <c r="G910" s="2292"/>
      <c r="H910" s="2292"/>
      <c r="I910" s="2292"/>
      <c r="J910" s="2292"/>
      <c r="K910" s="2292"/>
      <c r="L910" s="2292"/>
      <c r="M910" s="2292"/>
      <c r="N910" s="2292"/>
      <c r="O910" s="2292"/>
      <c r="P910" s="2292"/>
      <c r="Q910" s="2292"/>
      <c r="R910" s="2292"/>
      <c r="S910" s="2292"/>
      <c r="T910" s="2292"/>
      <c r="U910" s="2292"/>
      <c r="V910" s="2292"/>
      <c r="W910" s="2292"/>
    </row>
    <row r="911" spans="1:23" ht="13.8" thickBot="1">
      <c r="A911" s="2292"/>
      <c r="B911" s="2322"/>
      <c r="C911" s="2292"/>
      <c r="D911" s="2292"/>
      <c r="E911" s="2355"/>
      <c r="F911" s="2292"/>
      <c r="G911" s="2292"/>
      <c r="H911" s="2292"/>
      <c r="I911" s="2292"/>
      <c r="J911" s="2292"/>
      <c r="K911" s="2292"/>
      <c r="L911" s="2292"/>
      <c r="M911" s="2292"/>
      <c r="N911" s="2292"/>
      <c r="O911" s="2292"/>
      <c r="P911" s="2292"/>
      <c r="Q911" s="2292"/>
      <c r="R911" s="2292"/>
      <c r="S911" s="2292"/>
      <c r="T911" s="2292"/>
      <c r="U911" s="2292"/>
      <c r="V911" s="2292"/>
      <c r="W911" s="2292"/>
    </row>
    <row r="912" spans="1:23" ht="13.8" thickBot="1">
      <c r="A912" s="2292"/>
      <c r="B912" s="2322"/>
      <c r="C912" s="2292"/>
      <c r="D912" s="2292"/>
      <c r="E912" s="2355"/>
      <c r="F912" s="2292"/>
      <c r="G912" s="2292"/>
      <c r="H912" s="2292"/>
      <c r="I912" s="2292"/>
      <c r="J912" s="2292"/>
      <c r="K912" s="2292"/>
      <c r="L912" s="2292"/>
      <c r="M912" s="2292"/>
      <c r="N912" s="2292"/>
      <c r="O912" s="2292"/>
      <c r="P912" s="2292"/>
      <c r="Q912" s="2292"/>
      <c r="R912" s="2292"/>
      <c r="S912" s="2292"/>
      <c r="T912" s="2292"/>
      <c r="U912" s="2292"/>
      <c r="V912" s="2292"/>
      <c r="W912" s="2292"/>
    </row>
    <row r="913" spans="1:23" ht="13.8" thickBot="1">
      <c r="A913" s="2292"/>
      <c r="B913" s="2322"/>
      <c r="C913" s="2292"/>
      <c r="D913" s="2292"/>
      <c r="E913" s="2355"/>
      <c r="F913" s="2292"/>
      <c r="G913" s="2292"/>
      <c r="H913" s="2292"/>
      <c r="I913" s="2292"/>
      <c r="J913" s="2292"/>
      <c r="K913" s="2292"/>
      <c r="L913" s="2292"/>
      <c r="M913" s="2292"/>
      <c r="N913" s="2292"/>
      <c r="O913" s="2292"/>
      <c r="P913" s="2292"/>
      <c r="Q913" s="2292"/>
      <c r="R913" s="2292"/>
      <c r="S913" s="2292"/>
      <c r="T913" s="2292"/>
      <c r="U913" s="2292"/>
      <c r="V913" s="2292"/>
      <c r="W913" s="2292"/>
    </row>
    <row r="914" spans="1:23" ht="13.8" thickBot="1">
      <c r="A914" s="2292"/>
      <c r="B914" s="2322"/>
      <c r="C914" s="2292"/>
      <c r="D914" s="2292"/>
      <c r="E914" s="2355"/>
      <c r="F914" s="2292"/>
      <c r="G914" s="2292"/>
      <c r="H914" s="2292"/>
      <c r="I914" s="2292"/>
      <c r="J914" s="2292"/>
      <c r="K914" s="2292"/>
      <c r="L914" s="2292"/>
      <c r="M914" s="2292"/>
      <c r="N914" s="2292"/>
      <c r="O914" s="2292"/>
      <c r="P914" s="2292"/>
      <c r="Q914" s="2292"/>
      <c r="R914" s="2292"/>
      <c r="S914" s="2292"/>
      <c r="T914" s="2292"/>
      <c r="U914" s="2292"/>
      <c r="V914" s="2292"/>
      <c r="W914" s="2292"/>
    </row>
    <row r="915" spans="1:23" ht="13.8" thickBot="1">
      <c r="A915" s="2292"/>
      <c r="B915" s="2322"/>
      <c r="C915" s="2292"/>
      <c r="D915" s="2292"/>
      <c r="E915" s="2355"/>
      <c r="F915" s="2292"/>
      <c r="G915" s="2292"/>
      <c r="H915" s="2292"/>
      <c r="I915" s="2292"/>
      <c r="J915" s="2292"/>
      <c r="K915" s="2292"/>
      <c r="L915" s="2292"/>
      <c r="M915" s="2292"/>
      <c r="N915" s="2292"/>
      <c r="O915" s="2292"/>
      <c r="P915" s="2292"/>
      <c r="Q915" s="2292"/>
      <c r="R915" s="2292"/>
      <c r="S915" s="2292"/>
      <c r="T915" s="2292"/>
      <c r="U915" s="2292"/>
      <c r="V915" s="2292"/>
      <c r="W915" s="2292"/>
    </row>
    <row r="916" spans="1:23" ht="13.8" thickBot="1">
      <c r="A916" s="2292"/>
      <c r="B916" s="2322"/>
      <c r="C916" s="2292"/>
      <c r="D916" s="2292"/>
      <c r="E916" s="2355"/>
      <c r="F916" s="2292"/>
      <c r="G916" s="2292"/>
      <c r="H916" s="2292"/>
      <c r="I916" s="2292"/>
      <c r="J916" s="2292"/>
      <c r="K916" s="2292"/>
      <c r="L916" s="2292"/>
      <c r="M916" s="2292"/>
      <c r="N916" s="2292"/>
      <c r="O916" s="2292"/>
      <c r="P916" s="2292"/>
      <c r="Q916" s="2292"/>
      <c r="R916" s="2292"/>
      <c r="S916" s="2292"/>
      <c r="T916" s="2292"/>
      <c r="U916" s="2292"/>
      <c r="V916" s="2292"/>
      <c r="W916" s="2292"/>
    </row>
    <row r="917" spans="1:23" ht="13.8" thickBot="1">
      <c r="A917" s="2292"/>
      <c r="B917" s="2322"/>
      <c r="C917" s="2292"/>
      <c r="D917" s="2292"/>
      <c r="E917" s="2355"/>
      <c r="F917" s="2292"/>
      <c r="G917" s="2292"/>
      <c r="H917" s="2292"/>
      <c r="I917" s="2292"/>
      <c r="J917" s="2292"/>
      <c r="K917" s="2292"/>
      <c r="L917" s="2292"/>
      <c r="M917" s="2292"/>
      <c r="N917" s="2292"/>
      <c r="O917" s="2292"/>
      <c r="P917" s="2292"/>
      <c r="Q917" s="2292"/>
      <c r="R917" s="2292"/>
      <c r="S917" s="2292"/>
      <c r="T917" s="2292"/>
      <c r="U917" s="2292"/>
      <c r="V917" s="2292"/>
      <c r="W917" s="2292"/>
    </row>
    <row r="918" spans="1:23" ht="13.8" thickBot="1">
      <c r="A918" s="2292"/>
      <c r="B918" s="2322"/>
      <c r="C918" s="2292"/>
      <c r="D918" s="2292"/>
      <c r="E918" s="2355"/>
      <c r="F918" s="2292"/>
      <c r="G918" s="2292"/>
      <c r="H918" s="2292"/>
      <c r="I918" s="2292"/>
      <c r="J918" s="2292"/>
      <c r="K918" s="2292"/>
      <c r="L918" s="2292"/>
      <c r="M918" s="2292"/>
      <c r="N918" s="2292"/>
      <c r="O918" s="2292"/>
      <c r="P918" s="2292"/>
      <c r="Q918" s="2292"/>
      <c r="R918" s="2292"/>
      <c r="S918" s="2292"/>
      <c r="T918" s="2292"/>
      <c r="U918" s="2292"/>
      <c r="V918" s="2292"/>
      <c r="W918" s="2292"/>
    </row>
    <row r="919" spans="1:23" ht="13.8" thickBot="1">
      <c r="A919" s="2292"/>
      <c r="B919" s="2322"/>
      <c r="C919" s="2292"/>
      <c r="D919" s="2292"/>
      <c r="E919" s="2355"/>
      <c r="F919" s="2292"/>
      <c r="G919" s="2292"/>
      <c r="H919" s="2292"/>
      <c r="I919" s="2292"/>
      <c r="J919" s="2292"/>
      <c r="K919" s="2292"/>
      <c r="L919" s="2292"/>
      <c r="M919" s="2292"/>
      <c r="N919" s="2292"/>
      <c r="O919" s="2292"/>
      <c r="P919" s="2292"/>
      <c r="Q919" s="2292"/>
      <c r="R919" s="2292"/>
      <c r="S919" s="2292"/>
      <c r="T919" s="2292"/>
      <c r="U919" s="2292"/>
      <c r="V919" s="2292"/>
      <c r="W919" s="2292"/>
    </row>
    <row r="920" spans="1:23" ht="13.8" thickBot="1">
      <c r="A920" s="2292"/>
      <c r="B920" s="2322"/>
      <c r="C920" s="2292"/>
      <c r="D920" s="2292"/>
      <c r="E920" s="2355"/>
      <c r="F920" s="2292"/>
      <c r="G920" s="2292"/>
      <c r="H920" s="2292"/>
      <c r="I920" s="2292"/>
      <c r="J920" s="2292"/>
      <c r="K920" s="2292"/>
      <c r="L920" s="2292"/>
      <c r="M920" s="2292"/>
      <c r="N920" s="2292"/>
      <c r="O920" s="2292"/>
      <c r="P920" s="2292"/>
      <c r="Q920" s="2292"/>
      <c r="R920" s="2292"/>
      <c r="S920" s="2292"/>
      <c r="T920" s="2292"/>
      <c r="U920" s="2292"/>
      <c r="V920" s="2292"/>
      <c r="W920" s="2292"/>
    </row>
    <row r="921" spans="1:23" ht="13.8" thickBot="1">
      <c r="A921" s="2292"/>
      <c r="B921" s="2322"/>
      <c r="C921" s="2292"/>
      <c r="D921" s="2292"/>
      <c r="E921" s="2355"/>
      <c r="F921" s="2292"/>
      <c r="G921" s="2292"/>
      <c r="H921" s="2292"/>
      <c r="I921" s="2292"/>
      <c r="J921" s="2292"/>
      <c r="K921" s="2292"/>
      <c r="L921" s="2292"/>
      <c r="M921" s="2292"/>
      <c r="N921" s="2292"/>
      <c r="O921" s="2292"/>
      <c r="P921" s="2292"/>
      <c r="Q921" s="2292"/>
      <c r="R921" s="2292"/>
      <c r="S921" s="2292"/>
      <c r="T921" s="2292"/>
      <c r="U921" s="2292"/>
      <c r="V921" s="2292"/>
      <c r="W921" s="2292"/>
    </row>
    <row r="922" spans="1:23" ht="13.8" thickBot="1">
      <c r="A922" s="2292"/>
      <c r="B922" s="2322"/>
      <c r="C922" s="2292"/>
      <c r="D922" s="2292"/>
      <c r="E922" s="2355"/>
      <c r="F922" s="2292"/>
      <c r="G922" s="2292"/>
      <c r="H922" s="2292"/>
      <c r="I922" s="2292"/>
      <c r="J922" s="2292"/>
      <c r="K922" s="2292"/>
      <c r="L922" s="2292"/>
      <c r="M922" s="2292"/>
      <c r="N922" s="2292"/>
      <c r="O922" s="2292"/>
      <c r="P922" s="2292"/>
      <c r="Q922" s="2292"/>
      <c r="R922" s="2292"/>
      <c r="S922" s="2292"/>
      <c r="T922" s="2292"/>
      <c r="U922" s="2292"/>
      <c r="V922" s="2292"/>
      <c r="W922" s="2292"/>
    </row>
    <row r="923" spans="1:23" ht="13.8" thickBot="1">
      <c r="A923" s="2292"/>
      <c r="B923" s="2322"/>
      <c r="C923" s="2292"/>
      <c r="D923" s="2292"/>
      <c r="E923" s="2355"/>
      <c r="F923" s="2292"/>
      <c r="G923" s="2292"/>
      <c r="H923" s="2292"/>
      <c r="I923" s="2292"/>
      <c r="J923" s="2292"/>
      <c r="K923" s="2292"/>
      <c r="L923" s="2292"/>
      <c r="M923" s="2292"/>
      <c r="N923" s="2292"/>
      <c r="O923" s="2292"/>
      <c r="P923" s="2292"/>
      <c r="Q923" s="2292"/>
      <c r="R923" s="2292"/>
      <c r="S923" s="2292"/>
      <c r="T923" s="2292"/>
      <c r="U923" s="2292"/>
      <c r="V923" s="2292"/>
      <c r="W923" s="2292"/>
    </row>
    <row r="924" spans="1:23" ht="13.8" thickBot="1">
      <c r="A924" s="2292"/>
      <c r="B924" s="2322"/>
      <c r="C924" s="2292"/>
      <c r="D924" s="2292"/>
      <c r="E924" s="2355"/>
      <c r="F924" s="2292"/>
      <c r="G924" s="2292"/>
      <c r="H924" s="2292"/>
      <c r="I924" s="2292"/>
      <c r="J924" s="2292"/>
      <c r="K924" s="2292"/>
      <c r="L924" s="2292"/>
      <c r="M924" s="2292"/>
      <c r="N924" s="2292"/>
      <c r="O924" s="2292"/>
      <c r="P924" s="2292"/>
      <c r="Q924" s="2292"/>
      <c r="R924" s="2292"/>
      <c r="S924" s="2292"/>
      <c r="T924" s="2292"/>
      <c r="U924" s="2292"/>
      <c r="V924" s="2292"/>
      <c r="W924" s="2292"/>
    </row>
    <row r="925" spans="1:23" ht="13.8" thickBot="1">
      <c r="A925" s="2292"/>
      <c r="B925" s="2322"/>
      <c r="C925" s="2292"/>
      <c r="D925" s="2292"/>
      <c r="E925" s="2355"/>
      <c r="F925" s="2292"/>
      <c r="G925" s="2292"/>
      <c r="H925" s="2292"/>
      <c r="I925" s="2292"/>
      <c r="J925" s="2292"/>
      <c r="K925" s="2292"/>
      <c r="L925" s="2292"/>
      <c r="M925" s="2292"/>
      <c r="N925" s="2292"/>
      <c r="O925" s="2292"/>
      <c r="P925" s="2292"/>
      <c r="Q925" s="2292"/>
      <c r="R925" s="2292"/>
      <c r="S925" s="2292"/>
      <c r="T925" s="2292"/>
      <c r="U925" s="2292"/>
      <c r="V925" s="2292"/>
      <c r="W925" s="2292"/>
    </row>
    <row r="926" spans="1:23" ht="13.8" thickBot="1">
      <c r="A926" s="2292"/>
      <c r="B926" s="2322"/>
      <c r="C926" s="2292"/>
      <c r="D926" s="2292"/>
      <c r="E926" s="2355"/>
      <c r="F926" s="2292"/>
      <c r="G926" s="2292"/>
      <c r="H926" s="2292"/>
      <c r="I926" s="2292"/>
      <c r="J926" s="2292"/>
      <c r="K926" s="2292"/>
      <c r="L926" s="2292"/>
      <c r="M926" s="2292"/>
      <c r="N926" s="2292"/>
      <c r="O926" s="2292"/>
      <c r="P926" s="2292"/>
      <c r="Q926" s="2292"/>
      <c r="R926" s="2292"/>
      <c r="S926" s="2292"/>
      <c r="T926" s="2292"/>
      <c r="U926" s="2292"/>
      <c r="V926" s="2292"/>
      <c r="W926" s="2292"/>
    </row>
    <row r="927" spans="1:23" ht="13.8" thickBot="1">
      <c r="A927" s="2292"/>
      <c r="B927" s="2322"/>
      <c r="C927" s="2292"/>
      <c r="D927" s="2292"/>
      <c r="E927" s="2355"/>
      <c r="F927" s="2292"/>
      <c r="G927" s="2292"/>
      <c r="H927" s="2292"/>
      <c r="I927" s="2292"/>
      <c r="J927" s="2292"/>
      <c r="K927" s="2292"/>
      <c r="L927" s="2292"/>
      <c r="M927" s="2292"/>
      <c r="N927" s="2292"/>
      <c r="O927" s="2292"/>
      <c r="P927" s="2292"/>
      <c r="Q927" s="2292"/>
      <c r="R927" s="2292"/>
      <c r="S927" s="2292"/>
      <c r="T927" s="2292"/>
      <c r="U927" s="2292"/>
      <c r="V927" s="2292"/>
      <c r="W927" s="2292"/>
    </row>
    <row r="928" spans="1:23" ht="13.8" thickBot="1">
      <c r="A928" s="2292"/>
      <c r="B928" s="2322"/>
      <c r="C928" s="2292"/>
      <c r="D928" s="2292"/>
      <c r="E928" s="2355"/>
      <c r="F928" s="2292"/>
      <c r="G928" s="2292"/>
      <c r="H928" s="2292"/>
      <c r="I928" s="2292"/>
      <c r="J928" s="2292"/>
      <c r="K928" s="2292"/>
      <c r="L928" s="2292"/>
      <c r="M928" s="2292"/>
      <c r="N928" s="2292"/>
      <c r="O928" s="2292"/>
      <c r="P928" s="2292"/>
      <c r="Q928" s="2292"/>
      <c r="R928" s="2292"/>
      <c r="S928" s="2292"/>
      <c r="T928" s="2292"/>
      <c r="U928" s="2292"/>
      <c r="V928" s="2292"/>
      <c r="W928" s="2292"/>
    </row>
    <row r="929" spans="1:23" ht="13.8" thickBot="1">
      <c r="A929" s="2292"/>
      <c r="B929" s="2322"/>
      <c r="C929" s="2292"/>
      <c r="D929" s="2292"/>
      <c r="E929" s="2355"/>
      <c r="F929" s="2292"/>
      <c r="G929" s="2292"/>
      <c r="H929" s="2292"/>
      <c r="I929" s="2292"/>
      <c r="J929" s="2292"/>
      <c r="K929" s="2292"/>
      <c r="L929" s="2292"/>
      <c r="M929" s="2292"/>
      <c r="N929" s="2292"/>
      <c r="O929" s="2292"/>
      <c r="P929" s="2292"/>
      <c r="Q929" s="2292"/>
      <c r="R929" s="2292"/>
      <c r="S929" s="2292"/>
      <c r="T929" s="2292"/>
      <c r="U929" s="2292"/>
      <c r="V929" s="2292"/>
      <c r="W929" s="2292"/>
    </row>
    <row r="930" spans="1:23" ht="13.8" thickBot="1">
      <c r="A930" s="2292"/>
      <c r="B930" s="2322"/>
      <c r="C930" s="2292"/>
      <c r="D930" s="2292"/>
      <c r="E930" s="2355"/>
      <c r="F930" s="2292"/>
      <c r="G930" s="2292"/>
      <c r="H930" s="2292"/>
      <c r="I930" s="2292"/>
      <c r="J930" s="2292"/>
      <c r="K930" s="2292"/>
      <c r="L930" s="2292"/>
      <c r="M930" s="2292"/>
      <c r="N930" s="2292"/>
      <c r="O930" s="2292"/>
      <c r="P930" s="2292"/>
      <c r="Q930" s="2292"/>
      <c r="R930" s="2292"/>
      <c r="S930" s="2292"/>
      <c r="T930" s="2292"/>
      <c r="U930" s="2292"/>
      <c r="V930" s="2292"/>
      <c r="W930" s="2292"/>
    </row>
    <row r="931" spans="1:23" ht="13.8" thickBot="1">
      <c r="A931" s="2292"/>
      <c r="B931" s="2322"/>
      <c r="C931" s="2292"/>
      <c r="D931" s="2292"/>
      <c r="E931" s="2355"/>
      <c r="F931" s="2292"/>
      <c r="G931" s="2292"/>
      <c r="H931" s="2292"/>
      <c r="I931" s="2292"/>
      <c r="J931" s="2292"/>
      <c r="K931" s="2292"/>
      <c r="L931" s="2292"/>
      <c r="M931" s="2292"/>
      <c r="N931" s="2292"/>
      <c r="O931" s="2292"/>
      <c r="P931" s="2292"/>
      <c r="Q931" s="2292"/>
      <c r="R931" s="2292"/>
      <c r="S931" s="2292"/>
      <c r="T931" s="2292"/>
      <c r="U931" s="2292"/>
      <c r="V931" s="2292"/>
      <c r="W931" s="2292"/>
    </row>
    <row r="932" spans="1:23" ht="13.8" thickBot="1">
      <c r="A932" s="2292"/>
      <c r="B932" s="2322"/>
      <c r="C932" s="2292"/>
      <c r="D932" s="2292"/>
      <c r="E932" s="2355"/>
      <c r="F932" s="2292"/>
      <c r="G932" s="2292"/>
      <c r="H932" s="2292"/>
      <c r="I932" s="2292"/>
      <c r="J932" s="2292"/>
      <c r="K932" s="2292"/>
      <c r="L932" s="2292"/>
      <c r="M932" s="2292"/>
      <c r="N932" s="2292"/>
      <c r="O932" s="2292"/>
      <c r="P932" s="2292"/>
      <c r="Q932" s="2292"/>
      <c r="R932" s="2292"/>
      <c r="S932" s="2292"/>
      <c r="T932" s="2292"/>
      <c r="U932" s="2292"/>
      <c r="V932" s="2292"/>
      <c r="W932" s="2292"/>
    </row>
    <row r="933" spans="1:23" ht="13.8" thickBot="1">
      <c r="A933" s="2292"/>
      <c r="B933" s="2322"/>
      <c r="C933" s="2292"/>
      <c r="D933" s="2292"/>
      <c r="E933" s="2355"/>
      <c r="F933" s="2292"/>
      <c r="G933" s="2292"/>
      <c r="H933" s="2292"/>
      <c r="I933" s="2292"/>
      <c r="J933" s="2292"/>
      <c r="K933" s="2292"/>
      <c r="L933" s="2292"/>
      <c r="M933" s="2292"/>
      <c r="N933" s="2292"/>
      <c r="O933" s="2292"/>
      <c r="P933" s="2292"/>
      <c r="Q933" s="2292"/>
      <c r="R933" s="2292"/>
      <c r="S933" s="2292"/>
      <c r="T933" s="2292"/>
      <c r="U933" s="2292"/>
      <c r="V933" s="2292"/>
      <c r="W933" s="2292"/>
    </row>
    <row r="934" spans="1:23" ht="13.8" thickBot="1">
      <c r="A934" s="2292"/>
      <c r="B934" s="2322"/>
      <c r="C934" s="2292"/>
      <c r="D934" s="2292"/>
      <c r="E934" s="2355"/>
      <c r="F934" s="2292"/>
      <c r="G934" s="2292"/>
      <c r="H934" s="2292"/>
      <c r="I934" s="2292"/>
      <c r="J934" s="2292"/>
      <c r="K934" s="2292"/>
      <c r="L934" s="2292"/>
      <c r="M934" s="2292"/>
      <c r="N934" s="2292"/>
      <c r="O934" s="2292"/>
      <c r="P934" s="2292"/>
      <c r="Q934" s="2292"/>
      <c r="R934" s="2292"/>
      <c r="S934" s="2292"/>
      <c r="T934" s="2292"/>
      <c r="U934" s="2292"/>
      <c r="V934" s="2292"/>
      <c r="W934" s="2292"/>
    </row>
    <row r="935" spans="1:23" ht="13.8" thickBot="1">
      <c r="A935" s="2292"/>
      <c r="B935" s="2322"/>
      <c r="C935" s="2292"/>
      <c r="D935" s="2292"/>
      <c r="E935" s="2355"/>
      <c r="F935" s="2292"/>
      <c r="G935" s="2292"/>
      <c r="H935" s="2292"/>
      <c r="I935" s="2292"/>
      <c r="J935" s="2292"/>
      <c r="K935" s="2292"/>
      <c r="L935" s="2292"/>
      <c r="M935" s="2292"/>
      <c r="N935" s="2292"/>
      <c r="O935" s="2292"/>
      <c r="P935" s="2292"/>
      <c r="Q935" s="2292"/>
      <c r="R935" s="2292"/>
      <c r="S935" s="2292"/>
      <c r="T935" s="2292"/>
      <c r="U935" s="2292"/>
      <c r="V935" s="2292"/>
      <c r="W935" s="2292"/>
    </row>
    <row r="936" spans="1:23" ht="13.8" thickBot="1">
      <c r="A936" s="2292"/>
      <c r="B936" s="2322"/>
      <c r="C936" s="2292"/>
      <c r="D936" s="2292"/>
      <c r="E936" s="2355"/>
      <c r="F936" s="2292"/>
      <c r="G936" s="2292"/>
      <c r="H936" s="2292"/>
      <c r="I936" s="2292"/>
      <c r="J936" s="2292"/>
      <c r="K936" s="2292"/>
      <c r="L936" s="2292"/>
      <c r="M936" s="2292"/>
      <c r="N936" s="2292"/>
      <c r="O936" s="2292"/>
      <c r="P936" s="2292"/>
      <c r="Q936" s="2292"/>
      <c r="R936" s="2292"/>
      <c r="S936" s="2292"/>
      <c r="T936" s="2292"/>
      <c r="U936" s="2292"/>
      <c r="V936" s="2292"/>
      <c r="W936" s="2292"/>
    </row>
    <row r="937" spans="1:23" ht="13.8" thickBot="1">
      <c r="A937" s="2292"/>
      <c r="B937" s="2322"/>
      <c r="C937" s="2292"/>
      <c r="D937" s="2292"/>
      <c r="E937" s="2355"/>
      <c r="F937" s="2292"/>
      <c r="G937" s="2292"/>
      <c r="H937" s="2292"/>
      <c r="I937" s="2292"/>
      <c r="J937" s="2292"/>
      <c r="K937" s="2292"/>
      <c r="L937" s="2292"/>
      <c r="M937" s="2292"/>
      <c r="N937" s="2292"/>
      <c r="O937" s="2292"/>
      <c r="P937" s="2292"/>
      <c r="Q937" s="2292"/>
      <c r="R937" s="2292"/>
      <c r="S937" s="2292"/>
      <c r="T937" s="2292"/>
      <c r="U937" s="2292"/>
      <c r="V937" s="2292"/>
      <c r="W937" s="2292"/>
    </row>
    <row r="938" spans="1:23" ht="13.8" thickBot="1">
      <c r="A938" s="2292"/>
      <c r="B938" s="2322"/>
      <c r="C938" s="2292"/>
      <c r="D938" s="2292"/>
      <c r="E938" s="2355"/>
      <c r="F938" s="2292"/>
      <c r="G938" s="2292"/>
      <c r="H938" s="2292"/>
      <c r="I938" s="2292"/>
      <c r="J938" s="2292"/>
      <c r="K938" s="2292"/>
      <c r="L938" s="2292"/>
      <c r="M938" s="2292"/>
      <c r="N938" s="2292"/>
      <c r="O938" s="2292"/>
      <c r="P938" s="2292"/>
      <c r="Q938" s="2292"/>
      <c r="R938" s="2292"/>
      <c r="S938" s="2292"/>
      <c r="T938" s="2292"/>
      <c r="U938" s="2292"/>
      <c r="V938" s="2292"/>
      <c r="W938" s="2292"/>
    </row>
    <row r="939" spans="1:23" ht="13.8" thickBot="1">
      <c r="A939" s="2292"/>
      <c r="B939" s="2322"/>
      <c r="C939" s="2292"/>
      <c r="D939" s="2292"/>
      <c r="E939" s="2355"/>
      <c r="F939" s="2292"/>
      <c r="G939" s="2292"/>
      <c r="H939" s="2292"/>
      <c r="I939" s="2292"/>
      <c r="J939" s="2292"/>
      <c r="K939" s="2292"/>
      <c r="L939" s="2292"/>
      <c r="M939" s="2292"/>
      <c r="N939" s="2292"/>
      <c r="O939" s="2292"/>
      <c r="P939" s="2292"/>
      <c r="Q939" s="2292"/>
      <c r="R939" s="2292"/>
      <c r="S939" s="2292"/>
      <c r="T939" s="2292"/>
      <c r="U939" s="2292"/>
      <c r="V939" s="2292"/>
      <c r="W939" s="2292"/>
    </row>
    <row r="940" spans="1:23" ht="13.8" thickBot="1">
      <c r="A940" s="2292"/>
      <c r="B940" s="2322"/>
      <c r="C940" s="2292"/>
      <c r="D940" s="2292"/>
      <c r="E940" s="2355"/>
      <c r="F940" s="2292"/>
      <c r="G940" s="2292"/>
      <c r="H940" s="2292"/>
      <c r="I940" s="2292"/>
      <c r="J940" s="2292"/>
      <c r="K940" s="2292"/>
      <c r="L940" s="2292"/>
      <c r="M940" s="2292"/>
      <c r="N940" s="2292"/>
      <c r="O940" s="2292"/>
      <c r="P940" s="2292"/>
      <c r="Q940" s="2292"/>
      <c r="R940" s="2292"/>
      <c r="S940" s="2292"/>
      <c r="T940" s="2292"/>
      <c r="U940" s="2292"/>
      <c r="V940" s="2292"/>
      <c r="W940" s="2292"/>
    </row>
    <row r="941" spans="1:23" ht="13.8" thickBot="1">
      <c r="A941" s="2292"/>
      <c r="B941" s="2322"/>
      <c r="C941" s="2292"/>
      <c r="D941" s="2292"/>
      <c r="E941" s="2355"/>
      <c r="F941" s="2292"/>
      <c r="G941" s="2292"/>
      <c r="H941" s="2292"/>
      <c r="I941" s="2292"/>
      <c r="J941" s="2292"/>
      <c r="K941" s="2292"/>
      <c r="L941" s="2292"/>
      <c r="M941" s="2292"/>
      <c r="N941" s="2292"/>
      <c r="O941" s="2292"/>
      <c r="P941" s="2292"/>
      <c r="Q941" s="2292"/>
      <c r="R941" s="2292"/>
      <c r="S941" s="2292"/>
      <c r="T941" s="2292"/>
      <c r="U941" s="2292"/>
      <c r="V941" s="2292"/>
      <c r="W941" s="2292"/>
    </row>
    <row r="942" spans="1:23" ht="13.8" thickBot="1">
      <c r="A942" s="2292"/>
      <c r="B942" s="2322"/>
      <c r="C942" s="2292"/>
      <c r="D942" s="2292"/>
      <c r="E942" s="2355"/>
      <c r="F942" s="2292"/>
      <c r="G942" s="2292"/>
      <c r="H942" s="2292"/>
      <c r="I942" s="2292"/>
      <c r="J942" s="2292"/>
      <c r="K942" s="2292"/>
      <c r="L942" s="2292"/>
      <c r="M942" s="2292"/>
      <c r="N942" s="2292"/>
      <c r="O942" s="2292"/>
      <c r="P942" s="2292"/>
      <c r="Q942" s="2292"/>
      <c r="R942" s="2292"/>
      <c r="S942" s="2292"/>
      <c r="T942" s="2292"/>
      <c r="U942" s="2292"/>
      <c r="V942" s="2292"/>
      <c r="W942" s="2292"/>
    </row>
    <row r="943" spans="1:23" ht="13.8" thickBot="1">
      <c r="A943" s="2292"/>
      <c r="B943" s="2322"/>
      <c r="C943" s="2292"/>
      <c r="D943" s="2292"/>
      <c r="E943" s="2355"/>
      <c r="F943" s="2292"/>
      <c r="G943" s="2292"/>
      <c r="H943" s="2292"/>
      <c r="I943" s="2292"/>
      <c r="J943" s="2292"/>
      <c r="K943" s="2292"/>
      <c r="L943" s="2292"/>
      <c r="M943" s="2292"/>
      <c r="N943" s="2292"/>
      <c r="O943" s="2292"/>
      <c r="P943" s="2292"/>
      <c r="Q943" s="2292"/>
      <c r="R943" s="2292"/>
      <c r="S943" s="2292"/>
      <c r="T943" s="2292"/>
      <c r="U943" s="2292"/>
      <c r="V943" s="2292"/>
      <c r="W943" s="2292"/>
    </row>
    <row r="944" spans="1:23" ht="13.8" thickBot="1">
      <c r="A944" s="2292"/>
      <c r="B944" s="2322"/>
      <c r="C944" s="2292"/>
      <c r="D944" s="2292"/>
      <c r="E944" s="2355"/>
      <c r="F944" s="2292"/>
      <c r="G944" s="2292"/>
      <c r="H944" s="2292"/>
      <c r="I944" s="2292"/>
      <c r="J944" s="2292"/>
      <c r="K944" s="2292"/>
      <c r="L944" s="2292"/>
      <c r="M944" s="2292"/>
      <c r="N944" s="2292"/>
      <c r="O944" s="2292"/>
      <c r="P944" s="2292"/>
      <c r="Q944" s="2292"/>
      <c r="R944" s="2292"/>
      <c r="S944" s="2292"/>
      <c r="T944" s="2292"/>
      <c r="U944" s="2292"/>
      <c r="V944" s="2292"/>
      <c r="W944" s="2292"/>
    </row>
    <row r="945" spans="1:23" ht="13.8" thickBot="1">
      <c r="A945" s="2292"/>
      <c r="B945" s="2322"/>
      <c r="C945" s="2292"/>
      <c r="D945" s="2292"/>
      <c r="E945" s="2355"/>
      <c r="F945" s="2292"/>
      <c r="G945" s="2292"/>
      <c r="H945" s="2292"/>
      <c r="I945" s="2292"/>
      <c r="J945" s="2292"/>
      <c r="K945" s="2292"/>
      <c r="L945" s="2292"/>
      <c r="M945" s="2292"/>
      <c r="N945" s="2292"/>
      <c r="O945" s="2292"/>
      <c r="P945" s="2292"/>
      <c r="Q945" s="2292"/>
      <c r="R945" s="2292"/>
      <c r="S945" s="2292"/>
      <c r="T945" s="2292"/>
      <c r="U945" s="2292"/>
      <c r="V945" s="2292"/>
      <c r="W945" s="2292"/>
    </row>
    <row r="946" spans="1:23" ht="13.8" thickBot="1">
      <c r="A946" s="2292"/>
      <c r="B946" s="2322"/>
      <c r="C946" s="2292"/>
      <c r="D946" s="2292"/>
      <c r="E946" s="2355"/>
      <c r="F946" s="2292"/>
      <c r="G946" s="2292"/>
      <c r="H946" s="2292"/>
      <c r="I946" s="2292"/>
      <c r="J946" s="2292"/>
      <c r="K946" s="2292"/>
      <c r="L946" s="2292"/>
      <c r="M946" s="2292"/>
      <c r="N946" s="2292"/>
      <c r="O946" s="2292"/>
      <c r="P946" s="2292"/>
      <c r="Q946" s="2292"/>
      <c r="R946" s="2292"/>
      <c r="S946" s="2292"/>
      <c r="T946" s="2292"/>
      <c r="U946" s="2292"/>
      <c r="V946" s="2292"/>
      <c r="W946" s="2292"/>
    </row>
    <row r="947" spans="1:23" ht="13.8" thickBot="1">
      <c r="A947" s="2292"/>
      <c r="B947" s="2322"/>
      <c r="C947" s="2292"/>
      <c r="D947" s="2292"/>
      <c r="E947" s="2355"/>
      <c r="F947" s="2292"/>
      <c r="G947" s="2292"/>
      <c r="H947" s="2292"/>
      <c r="I947" s="2292"/>
      <c r="J947" s="2292"/>
      <c r="K947" s="2292"/>
      <c r="L947" s="2292"/>
      <c r="M947" s="2292"/>
      <c r="N947" s="2292"/>
      <c r="O947" s="2292"/>
      <c r="P947" s="2292"/>
      <c r="Q947" s="2292"/>
      <c r="R947" s="2292"/>
      <c r="S947" s="2292"/>
      <c r="T947" s="2292"/>
      <c r="U947" s="2292"/>
      <c r="V947" s="2292"/>
      <c r="W947" s="2292"/>
    </row>
    <row r="948" spans="1:23" ht="13.8" thickBot="1">
      <c r="A948" s="2292"/>
      <c r="B948" s="2322"/>
      <c r="C948" s="2292"/>
      <c r="D948" s="2292"/>
      <c r="E948" s="2355"/>
      <c r="F948" s="2292"/>
      <c r="G948" s="2292"/>
      <c r="H948" s="2292"/>
      <c r="I948" s="2292"/>
      <c r="J948" s="2292"/>
      <c r="K948" s="2292"/>
      <c r="L948" s="2292"/>
      <c r="M948" s="2292"/>
      <c r="N948" s="2292"/>
      <c r="O948" s="2292"/>
      <c r="P948" s="2292"/>
      <c r="Q948" s="2292"/>
      <c r="R948" s="2292"/>
      <c r="S948" s="2292"/>
      <c r="T948" s="2292"/>
      <c r="U948" s="2292"/>
      <c r="V948" s="2292"/>
      <c r="W948" s="2292"/>
    </row>
    <row r="949" spans="1:23" ht="13.8" thickBot="1">
      <c r="A949" s="2292"/>
      <c r="B949" s="2322"/>
      <c r="C949" s="2292"/>
      <c r="D949" s="2292"/>
      <c r="E949" s="2355"/>
      <c r="F949" s="2292"/>
      <c r="G949" s="2292"/>
      <c r="H949" s="2292"/>
      <c r="I949" s="2292"/>
      <c r="J949" s="2292"/>
      <c r="K949" s="2292"/>
      <c r="L949" s="2292"/>
      <c r="M949" s="2292"/>
      <c r="N949" s="2292"/>
      <c r="O949" s="2292"/>
      <c r="P949" s="2292"/>
      <c r="Q949" s="2292"/>
      <c r="R949" s="2292"/>
      <c r="S949" s="2292"/>
      <c r="T949" s="2292"/>
      <c r="U949" s="2292"/>
      <c r="V949" s="2292"/>
      <c r="W949" s="2292"/>
    </row>
    <row r="950" spans="1:23" ht="13.8" thickBot="1">
      <c r="A950" s="2292"/>
      <c r="B950" s="2322"/>
      <c r="C950" s="2292"/>
      <c r="D950" s="2292"/>
      <c r="E950" s="2355"/>
      <c r="F950" s="2292"/>
      <c r="G950" s="2292"/>
      <c r="H950" s="2292"/>
      <c r="I950" s="2292"/>
      <c r="J950" s="2292"/>
      <c r="K950" s="2292"/>
      <c r="L950" s="2292"/>
      <c r="M950" s="2292"/>
      <c r="N950" s="2292"/>
      <c r="O950" s="2292"/>
      <c r="P950" s="2292"/>
      <c r="Q950" s="2292"/>
      <c r="R950" s="2292"/>
      <c r="S950" s="2292"/>
      <c r="T950" s="2292"/>
      <c r="U950" s="2292"/>
      <c r="V950" s="2292"/>
      <c r="W950" s="2292"/>
    </row>
    <row r="951" spans="1:23" ht="13.8" thickBot="1">
      <c r="A951" s="2292"/>
      <c r="B951" s="2322"/>
      <c r="C951" s="2292"/>
      <c r="D951" s="2292"/>
      <c r="E951" s="2355"/>
      <c r="F951" s="2292"/>
      <c r="G951" s="2292"/>
      <c r="H951" s="2292"/>
      <c r="I951" s="2292"/>
      <c r="J951" s="2292"/>
      <c r="K951" s="2292"/>
      <c r="L951" s="2292"/>
      <c r="M951" s="2292"/>
      <c r="N951" s="2292"/>
      <c r="O951" s="2292"/>
      <c r="P951" s="2292"/>
      <c r="Q951" s="2292"/>
      <c r="R951" s="2292"/>
      <c r="S951" s="2292"/>
      <c r="T951" s="2292"/>
      <c r="U951" s="2292"/>
      <c r="V951" s="2292"/>
      <c r="W951" s="2292"/>
    </row>
    <row r="952" spans="1:23" ht="13.8" thickBot="1">
      <c r="A952" s="2292"/>
      <c r="B952" s="2322"/>
      <c r="C952" s="2292"/>
      <c r="D952" s="2292"/>
      <c r="E952" s="2355"/>
      <c r="F952" s="2292"/>
      <c r="G952" s="2292"/>
      <c r="H952" s="2292"/>
      <c r="I952" s="2292"/>
      <c r="J952" s="2292"/>
      <c r="K952" s="2292"/>
      <c r="L952" s="2292"/>
      <c r="M952" s="2292"/>
      <c r="N952" s="2292"/>
      <c r="O952" s="2292"/>
      <c r="P952" s="2292"/>
      <c r="Q952" s="2292"/>
      <c r="R952" s="2292"/>
      <c r="S952" s="2292"/>
      <c r="T952" s="2292"/>
      <c r="U952" s="2292"/>
      <c r="V952" s="2292"/>
      <c r="W952" s="2292"/>
    </row>
    <row r="953" spans="1:23" ht="13.8" thickBot="1">
      <c r="A953" s="2292"/>
      <c r="B953" s="2322"/>
      <c r="C953" s="2292"/>
      <c r="D953" s="2292"/>
      <c r="E953" s="2355"/>
      <c r="F953" s="2292"/>
      <c r="G953" s="2292"/>
      <c r="H953" s="2292"/>
      <c r="I953" s="2292"/>
      <c r="J953" s="2292"/>
      <c r="K953" s="2292"/>
      <c r="L953" s="2292"/>
      <c r="M953" s="2292"/>
      <c r="N953" s="2292"/>
      <c r="O953" s="2292"/>
      <c r="P953" s="2292"/>
      <c r="Q953" s="2292"/>
      <c r="R953" s="2292"/>
      <c r="S953" s="2292"/>
      <c r="T953" s="2292"/>
      <c r="U953" s="2292"/>
      <c r="V953" s="2292"/>
      <c r="W953" s="2292"/>
    </row>
    <row r="954" spans="1:23" ht="13.8" thickBot="1">
      <c r="A954" s="2292"/>
      <c r="B954" s="2322"/>
      <c r="C954" s="2292"/>
      <c r="D954" s="2292"/>
      <c r="E954" s="2355"/>
      <c r="F954" s="2292"/>
      <c r="G954" s="2292"/>
      <c r="H954" s="2292"/>
      <c r="I954" s="2292"/>
      <c r="J954" s="2292"/>
      <c r="K954" s="2292"/>
      <c r="L954" s="2292"/>
      <c r="M954" s="2292"/>
      <c r="N954" s="2292"/>
      <c r="O954" s="2292"/>
      <c r="P954" s="2292"/>
      <c r="Q954" s="2292"/>
      <c r="R954" s="2292"/>
      <c r="S954" s="2292"/>
      <c r="T954" s="2292"/>
      <c r="U954" s="2292"/>
      <c r="V954" s="2292"/>
      <c r="W954" s="2292"/>
    </row>
    <row r="955" spans="1:23" ht="13.8" thickBot="1">
      <c r="A955" s="2292"/>
      <c r="B955" s="2322"/>
      <c r="C955" s="2292"/>
      <c r="D955" s="2292"/>
      <c r="E955" s="2355"/>
      <c r="F955" s="2292"/>
      <c r="G955" s="2292"/>
      <c r="H955" s="2292"/>
      <c r="I955" s="2292"/>
      <c r="J955" s="2292"/>
      <c r="K955" s="2292"/>
      <c r="L955" s="2292"/>
      <c r="M955" s="2292"/>
      <c r="N955" s="2292"/>
      <c r="O955" s="2292"/>
      <c r="P955" s="2292"/>
      <c r="Q955" s="2292"/>
      <c r="R955" s="2292"/>
      <c r="S955" s="2292"/>
      <c r="T955" s="2292"/>
      <c r="U955" s="2292"/>
      <c r="V955" s="2292"/>
      <c r="W955" s="2292"/>
    </row>
    <row r="956" spans="1:23" ht="13.8" thickBot="1">
      <c r="A956" s="2292"/>
      <c r="B956" s="2322"/>
      <c r="C956" s="2292"/>
      <c r="D956" s="2292"/>
      <c r="E956" s="2355"/>
      <c r="F956" s="2292"/>
      <c r="G956" s="2292"/>
      <c r="H956" s="2292"/>
      <c r="I956" s="2292"/>
      <c r="J956" s="2292"/>
      <c r="K956" s="2292"/>
      <c r="L956" s="2292"/>
      <c r="M956" s="2292"/>
      <c r="N956" s="2292"/>
      <c r="O956" s="2292"/>
      <c r="P956" s="2292"/>
      <c r="Q956" s="2292"/>
      <c r="R956" s="2292"/>
      <c r="S956" s="2292"/>
      <c r="T956" s="2292"/>
      <c r="U956" s="2292"/>
      <c r="V956" s="2292"/>
      <c r="W956" s="2292"/>
    </row>
    <row r="957" spans="1:23" ht="13.8" thickBot="1">
      <c r="A957" s="2292"/>
      <c r="B957" s="2322"/>
      <c r="C957" s="2292"/>
      <c r="D957" s="2292"/>
      <c r="E957" s="2355"/>
      <c r="F957" s="2292"/>
      <c r="G957" s="2292"/>
      <c r="H957" s="2292"/>
      <c r="I957" s="2292"/>
      <c r="J957" s="2292"/>
      <c r="K957" s="2292"/>
      <c r="L957" s="2292"/>
      <c r="M957" s="2292"/>
      <c r="N957" s="2292"/>
      <c r="O957" s="2292"/>
      <c r="P957" s="2292"/>
      <c r="Q957" s="2292"/>
      <c r="R957" s="2292"/>
      <c r="S957" s="2292"/>
      <c r="T957" s="2292"/>
      <c r="U957" s="2292"/>
      <c r="V957" s="2292"/>
      <c r="W957" s="2292"/>
    </row>
    <row r="958" spans="1:23" ht="13.8" thickBot="1">
      <c r="A958" s="2292"/>
      <c r="B958" s="2322"/>
      <c r="C958" s="2292"/>
      <c r="D958" s="2292"/>
      <c r="E958" s="2355"/>
      <c r="F958" s="2292"/>
      <c r="G958" s="2292"/>
      <c r="H958" s="2292"/>
      <c r="I958" s="2292"/>
      <c r="J958" s="2292"/>
      <c r="K958" s="2292"/>
      <c r="L958" s="2292"/>
      <c r="M958" s="2292"/>
      <c r="N958" s="2292"/>
      <c r="O958" s="2292"/>
      <c r="P958" s="2292"/>
      <c r="Q958" s="2292"/>
      <c r="R958" s="2292"/>
      <c r="S958" s="2292"/>
      <c r="T958" s="2292"/>
      <c r="U958" s="2292"/>
      <c r="V958" s="2292"/>
      <c r="W958" s="2292"/>
    </row>
    <row r="959" spans="1:23" ht="13.8" thickBot="1">
      <c r="A959" s="2292"/>
      <c r="B959" s="2322"/>
      <c r="C959" s="2292"/>
      <c r="D959" s="2292"/>
      <c r="E959" s="2355"/>
      <c r="F959" s="2292"/>
      <c r="G959" s="2292"/>
      <c r="H959" s="2292"/>
      <c r="I959" s="2292"/>
      <c r="J959" s="2292"/>
      <c r="K959" s="2292"/>
      <c r="L959" s="2292"/>
      <c r="M959" s="2292"/>
      <c r="N959" s="2292"/>
      <c r="O959" s="2292"/>
      <c r="P959" s="2292"/>
      <c r="Q959" s="2292"/>
      <c r="R959" s="2292"/>
      <c r="S959" s="2292"/>
      <c r="T959" s="2292"/>
      <c r="U959" s="2292"/>
      <c r="V959" s="2292"/>
      <c r="W959" s="2292"/>
    </row>
    <row r="960" spans="1:23" ht="13.8" thickBot="1">
      <c r="A960" s="2292"/>
      <c r="B960" s="2322"/>
      <c r="C960" s="2292"/>
      <c r="D960" s="2292"/>
      <c r="E960" s="2355"/>
      <c r="F960" s="2292"/>
      <c r="G960" s="2292"/>
      <c r="H960" s="2292"/>
      <c r="I960" s="2292"/>
      <c r="J960" s="2292"/>
      <c r="K960" s="2292"/>
      <c r="L960" s="2292"/>
      <c r="M960" s="2292"/>
      <c r="N960" s="2292"/>
      <c r="O960" s="2292"/>
      <c r="P960" s="2292"/>
      <c r="Q960" s="2292"/>
      <c r="R960" s="2292"/>
      <c r="S960" s="2292"/>
      <c r="T960" s="2292"/>
      <c r="U960" s="2292"/>
      <c r="V960" s="2292"/>
      <c r="W960" s="2292"/>
    </row>
    <row r="961" spans="1:23" ht="13.8" thickBot="1">
      <c r="A961" s="2292"/>
      <c r="B961" s="2322"/>
      <c r="C961" s="2292"/>
      <c r="D961" s="2292"/>
      <c r="E961" s="2355"/>
      <c r="F961" s="2292"/>
      <c r="G961" s="2292"/>
      <c r="H961" s="2292"/>
      <c r="I961" s="2292"/>
      <c r="J961" s="2292"/>
      <c r="K961" s="2292"/>
      <c r="L961" s="2292"/>
      <c r="M961" s="2292"/>
      <c r="N961" s="2292"/>
      <c r="O961" s="2292"/>
      <c r="P961" s="2292"/>
      <c r="Q961" s="2292"/>
      <c r="R961" s="2292"/>
      <c r="S961" s="2292"/>
      <c r="T961" s="2292"/>
      <c r="U961" s="2292"/>
      <c r="V961" s="2292"/>
      <c r="W961" s="2292"/>
    </row>
    <row r="962" spans="1:23" ht="13.8" thickBot="1">
      <c r="A962" s="2292"/>
      <c r="B962" s="2322"/>
      <c r="C962" s="2292"/>
      <c r="D962" s="2292"/>
      <c r="E962" s="2355"/>
      <c r="F962" s="2292"/>
      <c r="G962" s="2292"/>
      <c r="H962" s="2292"/>
      <c r="I962" s="2292"/>
      <c r="J962" s="2292"/>
      <c r="K962" s="2292"/>
      <c r="L962" s="2292"/>
      <c r="M962" s="2292"/>
      <c r="N962" s="2292"/>
      <c r="O962" s="2292"/>
      <c r="P962" s="2292"/>
      <c r="Q962" s="2292"/>
      <c r="R962" s="2292"/>
      <c r="S962" s="2292"/>
      <c r="T962" s="2292"/>
      <c r="U962" s="2292"/>
      <c r="V962" s="2292"/>
      <c r="W962" s="2292"/>
    </row>
    <row r="963" spans="1:23" ht="13.8" thickBot="1">
      <c r="A963" s="2292"/>
      <c r="B963" s="2322"/>
      <c r="C963" s="2292"/>
      <c r="D963" s="2292"/>
      <c r="E963" s="2355"/>
      <c r="F963" s="2292"/>
      <c r="G963" s="2292"/>
      <c r="H963" s="2292"/>
      <c r="I963" s="2292"/>
      <c r="J963" s="2292"/>
      <c r="K963" s="2292"/>
      <c r="L963" s="2292"/>
      <c r="M963" s="2292"/>
      <c r="N963" s="2292"/>
      <c r="O963" s="2292"/>
      <c r="P963" s="2292"/>
      <c r="Q963" s="2292"/>
      <c r="R963" s="2292"/>
      <c r="S963" s="2292"/>
      <c r="T963" s="2292"/>
      <c r="U963" s="2292"/>
      <c r="V963" s="2292"/>
      <c r="W963" s="2292"/>
    </row>
    <row r="964" spans="1:23" ht="13.8" thickBot="1">
      <c r="A964" s="2292"/>
      <c r="B964" s="2322"/>
      <c r="C964" s="2292"/>
      <c r="D964" s="2292"/>
      <c r="E964" s="2355"/>
      <c r="F964" s="2292"/>
      <c r="G964" s="2292"/>
      <c r="H964" s="2292"/>
      <c r="I964" s="2292"/>
      <c r="J964" s="2292"/>
      <c r="K964" s="2292"/>
      <c r="L964" s="2292"/>
      <c r="M964" s="2292"/>
      <c r="N964" s="2292"/>
      <c r="O964" s="2292"/>
      <c r="P964" s="2292"/>
      <c r="Q964" s="2292"/>
      <c r="R964" s="2292"/>
      <c r="S964" s="2292"/>
      <c r="T964" s="2292"/>
      <c r="U964" s="2292"/>
      <c r="V964" s="2292"/>
      <c r="W964" s="2292"/>
    </row>
    <row r="965" spans="1:23" ht="13.8" thickBot="1">
      <c r="A965" s="2292"/>
      <c r="B965" s="2322"/>
      <c r="C965" s="2292"/>
      <c r="D965" s="2292"/>
      <c r="E965" s="2355"/>
      <c r="F965" s="2292"/>
      <c r="G965" s="2292"/>
      <c r="H965" s="2292"/>
      <c r="I965" s="2292"/>
      <c r="J965" s="2292"/>
      <c r="K965" s="2292"/>
      <c r="L965" s="2292"/>
      <c r="M965" s="2292"/>
      <c r="N965" s="2292"/>
      <c r="O965" s="2292"/>
      <c r="P965" s="2292"/>
      <c r="Q965" s="2292"/>
      <c r="R965" s="2292"/>
      <c r="S965" s="2292"/>
      <c r="T965" s="2292"/>
      <c r="U965" s="2292"/>
      <c r="V965" s="2292"/>
      <c r="W965" s="2292"/>
    </row>
    <row r="966" spans="1:23" ht="13.8" thickBot="1">
      <c r="A966" s="2292"/>
      <c r="B966" s="2322"/>
      <c r="C966" s="2292"/>
      <c r="D966" s="2292"/>
      <c r="E966" s="2355"/>
      <c r="F966" s="2292"/>
      <c r="G966" s="2292"/>
      <c r="H966" s="2292"/>
      <c r="I966" s="2292"/>
      <c r="J966" s="2292"/>
      <c r="K966" s="2292"/>
      <c r="L966" s="2292"/>
      <c r="M966" s="2292"/>
      <c r="N966" s="2292"/>
      <c r="O966" s="2292"/>
      <c r="P966" s="2292"/>
      <c r="Q966" s="2292"/>
      <c r="R966" s="2292"/>
      <c r="S966" s="2292"/>
      <c r="T966" s="2292"/>
      <c r="U966" s="2292"/>
      <c r="V966" s="2292"/>
      <c r="W966" s="2292"/>
    </row>
    <row r="967" spans="1:23" ht="13.8" thickBot="1">
      <c r="A967" s="2292"/>
      <c r="B967" s="2322"/>
      <c r="C967" s="2292"/>
      <c r="D967" s="2292"/>
      <c r="E967" s="2355"/>
      <c r="F967" s="2292"/>
      <c r="G967" s="2292"/>
      <c r="H967" s="2292"/>
      <c r="I967" s="2292"/>
      <c r="J967" s="2292"/>
      <c r="K967" s="2292"/>
      <c r="L967" s="2292"/>
      <c r="M967" s="2292"/>
      <c r="N967" s="2292"/>
      <c r="O967" s="2292"/>
      <c r="P967" s="2292"/>
      <c r="Q967" s="2292"/>
      <c r="R967" s="2292"/>
      <c r="S967" s="2292"/>
      <c r="T967" s="2292"/>
      <c r="U967" s="2292"/>
      <c r="V967" s="2292"/>
      <c r="W967" s="2292"/>
    </row>
    <row r="968" spans="1:23" ht="13.8" thickBot="1">
      <c r="A968" s="2292"/>
      <c r="B968" s="2322"/>
      <c r="C968" s="2292"/>
      <c r="D968" s="2292"/>
      <c r="E968" s="2355"/>
      <c r="F968" s="2292"/>
      <c r="G968" s="2292"/>
      <c r="H968" s="2292"/>
      <c r="I968" s="2292"/>
      <c r="J968" s="2292"/>
      <c r="K968" s="2292"/>
      <c r="L968" s="2292"/>
      <c r="M968" s="2292"/>
      <c r="N968" s="2292"/>
      <c r="O968" s="2292"/>
      <c r="P968" s="2292"/>
      <c r="Q968" s="2292"/>
      <c r="R968" s="2292"/>
      <c r="S968" s="2292"/>
      <c r="T968" s="2292"/>
      <c r="U968" s="2292"/>
      <c r="V968" s="2292"/>
      <c r="W968" s="2292"/>
    </row>
    <row r="969" spans="1:23" ht="13.8" thickBot="1">
      <c r="A969" s="2292"/>
      <c r="B969" s="2322"/>
      <c r="C969" s="2292"/>
      <c r="D969" s="2292"/>
      <c r="E969" s="2355"/>
      <c r="F969" s="2292"/>
      <c r="G969" s="2292"/>
      <c r="H969" s="2292"/>
      <c r="I969" s="2292"/>
      <c r="J969" s="2292"/>
      <c r="K969" s="2292"/>
      <c r="L969" s="2292"/>
      <c r="M969" s="2292"/>
      <c r="N969" s="2292"/>
      <c r="O969" s="2292"/>
      <c r="P969" s="2292"/>
      <c r="Q969" s="2292"/>
      <c r="R969" s="2292"/>
      <c r="S969" s="2292"/>
      <c r="T969" s="2292"/>
      <c r="U969" s="2292"/>
      <c r="V969" s="2292"/>
      <c r="W969" s="2292"/>
    </row>
    <row r="970" spans="1:23" ht="13.8" thickBot="1">
      <c r="A970" s="2292"/>
      <c r="B970" s="2322"/>
      <c r="C970" s="2292"/>
      <c r="D970" s="2292"/>
      <c r="E970" s="2355"/>
      <c r="F970" s="2292"/>
      <c r="G970" s="2292"/>
      <c r="H970" s="2292"/>
      <c r="I970" s="2292"/>
      <c r="J970" s="2292"/>
      <c r="K970" s="2292"/>
      <c r="L970" s="2292"/>
      <c r="M970" s="2292"/>
      <c r="N970" s="2292"/>
      <c r="O970" s="2292"/>
      <c r="P970" s="2292"/>
      <c r="Q970" s="2292"/>
      <c r="R970" s="2292"/>
      <c r="S970" s="2292"/>
      <c r="T970" s="2292"/>
      <c r="U970" s="2292"/>
      <c r="V970" s="2292"/>
      <c r="W970" s="2292"/>
    </row>
    <row r="971" spans="1:23" ht="13.8" thickBot="1">
      <c r="A971" s="2292"/>
      <c r="B971" s="2322"/>
      <c r="C971" s="2292"/>
      <c r="D971" s="2292"/>
      <c r="E971" s="2355"/>
      <c r="F971" s="2292"/>
      <c r="G971" s="2292"/>
      <c r="H971" s="2292"/>
      <c r="I971" s="2292"/>
      <c r="J971" s="2292"/>
      <c r="K971" s="2292"/>
      <c r="L971" s="2292"/>
      <c r="M971" s="2292"/>
      <c r="N971" s="2292"/>
      <c r="O971" s="2292"/>
      <c r="P971" s="2292"/>
      <c r="Q971" s="2292"/>
      <c r="R971" s="2292"/>
      <c r="S971" s="2292"/>
      <c r="T971" s="2292"/>
      <c r="U971" s="2292"/>
      <c r="V971" s="2292"/>
      <c r="W971" s="2292"/>
    </row>
    <row r="972" spans="1:23" ht="13.8" thickBot="1">
      <c r="A972" s="2292"/>
      <c r="B972" s="2322"/>
      <c r="C972" s="2292"/>
      <c r="D972" s="2292"/>
      <c r="E972" s="2355"/>
      <c r="F972" s="2292"/>
      <c r="G972" s="2292"/>
      <c r="H972" s="2292"/>
      <c r="I972" s="2292"/>
      <c r="J972" s="2292"/>
      <c r="K972" s="2292"/>
      <c r="L972" s="2292"/>
      <c r="M972" s="2292"/>
      <c r="N972" s="2292"/>
      <c r="O972" s="2292"/>
      <c r="P972" s="2292"/>
      <c r="Q972" s="2292"/>
      <c r="R972" s="2292"/>
      <c r="S972" s="2292"/>
      <c r="T972" s="2292"/>
      <c r="U972" s="2292"/>
      <c r="V972" s="2292"/>
      <c r="W972" s="2292"/>
    </row>
    <row r="973" spans="1:23" ht="13.8" thickBot="1">
      <c r="A973" s="2292"/>
      <c r="B973" s="2322"/>
      <c r="C973" s="2292"/>
      <c r="D973" s="2292"/>
      <c r="E973" s="2355"/>
      <c r="F973" s="2292"/>
      <c r="G973" s="2292"/>
      <c r="H973" s="2292"/>
      <c r="I973" s="2292"/>
      <c r="J973" s="2292"/>
      <c r="K973" s="2292"/>
      <c r="L973" s="2292"/>
      <c r="M973" s="2292"/>
      <c r="N973" s="2292"/>
      <c r="O973" s="2292"/>
      <c r="P973" s="2292"/>
      <c r="Q973" s="2292"/>
      <c r="R973" s="2292"/>
      <c r="S973" s="2292"/>
      <c r="T973" s="2292"/>
      <c r="U973" s="2292"/>
      <c r="V973" s="2292"/>
      <c r="W973" s="2292"/>
    </row>
    <row r="974" spans="1:23" ht="13.8" thickBot="1">
      <c r="A974" s="2292"/>
      <c r="B974" s="2322"/>
      <c r="C974" s="2292"/>
      <c r="D974" s="2292"/>
      <c r="E974" s="2355"/>
      <c r="F974" s="2292"/>
      <c r="G974" s="2292"/>
      <c r="H974" s="2292"/>
      <c r="I974" s="2292"/>
      <c r="J974" s="2292"/>
      <c r="K974" s="2292"/>
      <c r="L974" s="2292"/>
      <c r="M974" s="2292"/>
      <c r="N974" s="2292"/>
      <c r="O974" s="2292"/>
      <c r="P974" s="2292"/>
      <c r="Q974" s="2292"/>
      <c r="R974" s="2292"/>
      <c r="S974" s="2292"/>
      <c r="T974" s="2292"/>
      <c r="U974" s="2292"/>
      <c r="V974" s="2292"/>
      <c r="W974" s="2292"/>
    </row>
    <row r="975" spans="1:23" ht="13.8" thickBot="1">
      <c r="A975" s="2292"/>
      <c r="B975" s="2322"/>
      <c r="C975" s="2292"/>
      <c r="D975" s="2292"/>
      <c r="E975" s="2355"/>
      <c r="F975" s="2292"/>
      <c r="G975" s="2292"/>
      <c r="H975" s="2292"/>
      <c r="I975" s="2292"/>
      <c r="J975" s="2292"/>
      <c r="K975" s="2292"/>
      <c r="L975" s="2292"/>
      <c r="M975" s="2292"/>
      <c r="N975" s="2292"/>
      <c r="O975" s="2292"/>
      <c r="P975" s="2292"/>
      <c r="Q975" s="2292"/>
      <c r="R975" s="2292"/>
      <c r="S975" s="2292"/>
      <c r="T975" s="2292"/>
      <c r="U975" s="2292"/>
      <c r="V975" s="2292"/>
      <c r="W975" s="2292"/>
    </row>
    <row r="976" spans="1:23" ht="13.8" thickBot="1">
      <c r="A976" s="2292"/>
      <c r="B976" s="2322"/>
      <c r="C976" s="2292"/>
      <c r="D976" s="2292"/>
      <c r="E976" s="2355"/>
      <c r="F976" s="2292"/>
      <c r="G976" s="2292"/>
      <c r="H976" s="2292"/>
      <c r="I976" s="2292"/>
      <c r="J976" s="2292"/>
      <c r="K976" s="2292"/>
      <c r="L976" s="2292"/>
      <c r="M976" s="2292"/>
      <c r="N976" s="2292"/>
      <c r="O976" s="2292"/>
      <c r="P976" s="2292"/>
      <c r="Q976" s="2292"/>
      <c r="R976" s="2292"/>
      <c r="S976" s="2292"/>
      <c r="T976" s="2292"/>
      <c r="U976" s="2292"/>
      <c r="V976" s="2292"/>
      <c r="W976" s="2292"/>
    </row>
    <row r="977" spans="1:23" ht="13.8" thickBot="1">
      <c r="A977" s="2292"/>
      <c r="B977" s="2322"/>
      <c r="C977" s="2292"/>
      <c r="D977" s="2292"/>
      <c r="E977" s="2355"/>
      <c r="F977" s="2292"/>
      <c r="G977" s="2292"/>
      <c r="H977" s="2292"/>
      <c r="I977" s="2292"/>
      <c r="J977" s="2292"/>
      <c r="K977" s="2292"/>
      <c r="L977" s="2292"/>
      <c r="M977" s="2292"/>
      <c r="N977" s="2292"/>
      <c r="O977" s="2292"/>
      <c r="P977" s="2292"/>
      <c r="Q977" s="2292"/>
      <c r="R977" s="2292"/>
      <c r="S977" s="2292"/>
      <c r="T977" s="2292"/>
      <c r="U977" s="2292"/>
      <c r="V977" s="2292"/>
      <c r="W977" s="2292"/>
    </row>
    <row r="978" spans="1:23" ht="13.8" thickBot="1">
      <c r="A978" s="2292"/>
      <c r="B978" s="2322"/>
      <c r="C978" s="2292"/>
      <c r="D978" s="2292"/>
      <c r="E978" s="2355"/>
      <c r="F978" s="2292"/>
      <c r="G978" s="2292"/>
      <c r="H978" s="2292"/>
      <c r="I978" s="2292"/>
      <c r="J978" s="2292"/>
      <c r="K978" s="2292"/>
      <c r="L978" s="2292"/>
      <c r="M978" s="2292"/>
      <c r="N978" s="2292"/>
      <c r="O978" s="2292"/>
      <c r="P978" s="2292"/>
      <c r="Q978" s="2292"/>
      <c r="R978" s="2292"/>
      <c r="S978" s="2292"/>
      <c r="T978" s="2292"/>
      <c r="U978" s="2292"/>
      <c r="V978" s="2292"/>
      <c r="W978" s="2292"/>
    </row>
    <row r="979" spans="1:23" ht="13.8" thickBot="1">
      <c r="A979" s="2292"/>
      <c r="B979" s="2322"/>
      <c r="C979" s="2292"/>
      <c r="D979" s="2292"/>
      <c r="E979" s="2355"/>
      <c r="F979" s="2292"/>
      <c r="G979" s="2292"/>
      <c r="H979" s="2292"/>
      <c r="I979" s="2292"/>
      <c r="J979" s="2292"/>
      <c r="K979" s="2292"/>
      <c r="L979" s="2292"/>
      <c r="M979" s="2292"/>
      <c r="N979" s="2292"/>
      <c r="O979" s="2292"/>
      <c r="P979" s="2292"/>
      <c r="Q979" s="2292"/>
      <c r="R979" s="2292"/>
      <c r="S979" s="2292"/>
      <c r="T979" s="2292"/>
      <c r="U979" s="2292"/>
      <c r="V979" s="2292"/>
      <c r="W979" s="2292"/>
    </row>
    <row r="980" spans="1:23" ht="13.8" thickBot="1">
      <c r="A980" s="2292"/>
      <c r="B980" s="2322"/>
      <c r="C980" s="2292"/>
      <c r="D980" s="2292"/>
      <c r="E980" s="2355"/>
      <c r="F980" s="2292"/>
      <c r="G980" s="2292"/>
      <c r="H980" s="2292"/>
      <c r="I980" s="2292"/>
      <c r="J980" s="2292"/>
      <c r="K980" s="2292"/>
      <c r="L980" s="2292"/>
      <c r="M980" s="2292"/>
      <c r="N980" s="2292"/>
      <c r="O980" s="2292"/>
      <c r="P980" s="2292"/>
      <c r="Q980" s="2292"/>
      <c r="R980" s="2292"/>
      <c r="S980" s="2292"/>
      <c r="T980" s="2292"/>
      <c r="U980" s="2292"/>
      <c r="V980" s="2292"/>
      <c r="W980" s="2292"/>
    </row>
    <row r="981" spans="1:23" ht="13.8" thickBot="1">
      <c r="A981" s="2292"/>
      <c r="B981" s="2322"/>
      <c r="C981" s="2292"/>
      <c r="D981" s="2292"/>
      <c r="E981" s="2355"/>
      <c r="F981" s="2292"/>
      <c r="G981" s="2292"/>
      <c r="H981" s="2292"/>
      <c r="I981" s="2292"/>
      <c r="J981" s="2292"/>
      <c r="K981" s="2292"/>
      <c r="L981" s="2292"/>
      <c r="M981" s="2292"/>
      <c r="N981" s="2292"/>
      <c r="O981" s="2292"/>
      <c r="P981" s="2292"/>
      <c r="Q981" s="2292"/>
      <c r="R981" s="2292"/>
      <c r="S981" s="2292"/>
      <c r="T981" s="2292"/>
      <c r="U981" s="2292"/>
      <c r="V981" s="2292"/>
      <c r="W981" s="2292"/>
    </row>
    <row r="982" spans="1:23" ht="13.8" thickBot="1">
      <c r="A982" s="2292"/>
      <c r="B982" s="2322"/>
      <c r="C982" s="2292"/>
      <c r="D982" s="2292"/>
      <c r="E982" s="2355"/>
      <c r="F982" s="2292"/>
      <c r="G982" s="2292"/>
      <c r="H982" s="2292"/>
      <c r="I982" s="2292"/>
      <c r="J982" s="2292"/>
      <c r="K982" s="2292"/>
      <c r="L982" s="2292"/>
      <c r="M982" s="2292"/>
      <c r="N982" s="2292"/>
      <c r="O982" s="2292"/>
      <c r="P982" s="2292"/>
      <c r="Q982" s="2292"/>
      <c r="R982" s="2292"/>
      <c r="S982" s="2292"/>
      <c r="T982" s="2292"/>
      <c r="U982" s="2292"/>
      <c r="V982" s="2292"/>
      <c r="W982" s="2292"/>
    </row>
    <row r="983" spans="1:23" ht="13.8" thickBot="1">
      <c r="A983" s="2292"/>
      <c r="B983" s="2322"/>
      <c r="C983" s="2292"/>
      <c r="D983" s="2292"/>
      <c r="E983" s="2355"/>
      <c r="F983" s="2292"/>
      <c r="G983" s="2292"/>
      <c r="H983" s="2292"/>
      <c r="I983" s="2292"/>
      <c r="J983" s="2292"/>
      <c r="K983" s="2292"/>
      <c r="L983" s="2292"/>
      <c r="M983" s="2292"/>
      <c r="N983" s="2292"/>
      <c r="O983" s="2292"/>
      <c r="P983" s="2292"/>
      <c r="Q983" s="2292"/>
      <c r="R983" s="2292"/>
      <c r="S983" s="2292"/>
      <c r="T983" s="2292"/>
      <c r="U983" s="2292"/>
      <c r="V983" s="2292"/>
      <c r="W983" s="2292"/>
    </row>
    <row r="984" spans="1:23" ht="13.8" thickBot="1">
      <c r="A984" s="2292"/>
      <c r="B984" s="2322"/>
      <c r="C984" s="2292"/>
      <c r="D984" s="2292"/>
      <c r="E984" s="2355"/>
      <c r="F984" s="2292"/>
      <c r="G984" s="2292"/>
      <c r="H984" s="2292"/>
      <c r="I984" s="2292"/>
      <c r="J984" s="2292"/>
      <c r="K984" s="2292"/>
      <c r="L984" s="2292"/>
      <c r="M984" s="2292"/>
      <c r="N984" s="2292"/>
      <c r="O984" s="2292"/>
      <c r="P984" s="2292"/>
      <c r="Q984" s="2292"/>
      <c r="R984" s="2292"/>
      <c r="S984" s="2292"/>
      <c r="T984" s="2292"/>
      <c r="U984" s="2292"/>
      <c r="V984" s="2292"/>
      <c r="W984" s="2292"/>
    </row>
    <row r="985" spans="1:23" ht="13.8" thickBot="1">
      <c r="A985" s="2292"/>
      <c r="B985" s="2322"/>
      <c r="C985" s="2292"/>
      <c r="D985" s="2292"/>
      <c r="E985" s="2355"/>
      <c r="F985" s="2292"/>
      <c r="G985" s="2292"/>
      <c r="H985" s="2292"/>
      <c r="I985" s="2292"/>
      <c r="J985" s="2292"/>
      <c r="K985" s="2292"/>
      <c r="L985" s="2292"/>
      <c r="M985" s="2292"/>
      <c r="N985" s="2292"/>
      <c r="O985" s="2292"/>
      <c r="P985" s="2292"/>
      <c r="Q985" s="2292"/>
      <c r="R985" s="2292"/>
      <c r="S985" s="2292"/>
      <c r="T985" s="2292"/>
      <c r="U985" s="2292"/>
      <c r="V985" s="2292"/>
      <c r="W985" s="2292"/>
    </row>
    <row r="986" spans="1:23" ht="13.8" thickBot="1">
      <c r="A986" s="2292"/>
      <c r="B986" s="2322"/>
      <c r="C986" s="2292"/>
      <c r="D986" s="2292"/>
      <c r="E986" s="2355"/>
      <c r="F986" s="2292"/>
      <c r="G986" s="2292"/>
      <c r="H986" s="2292"/>
      <c r="I986" s="2292"/>
      <c r="J986" s="2292"/>
      <c r="K986" s="2292"/>
      <c r="L986" s="2292"/>
      <c r="M986" s="2292"/>
      <c r="N986" s="2292"/>
      <c r="O986" s="2292"/>
      <c r="P986" s="2292"/>
      <c r="Q986" s="2292"/>
      <c r="R986" s="2292"/>
      <c r="S986" s="2292"/>
      <c r="T986" s="2292"/>
      <c r="U986" s="2292"/>
      <c r="V986" s="2292"/>
      <c r="W986" s="2292"/>
    </row>
    <row r="987" spans="1:23" ht="13.8" thickBot="1">
      <c r="A987" s="2292"/>
      <c r="B987" s="2322"/>
      <c r="C987" s="2292"/>
      <c r="D987" s="2292"/>
      <c r="E987" s="2355"/>
      <c r="F987" s="2292"/>
      <c r="G987" s="2292"/>
      <c r="H987" s="2292"/>
      <c r="I987" s="2292"/>
      <c r="J987" s="2292"/>
      <c r="K987" s="2292"/>
      <c r="L987" s="2292"/>
      <c r="M987" s="2292"/>
      <c r="N987" s="2292"/>
      <c r="O987" s="2292"/>
      <c r="P987" s="2292"/>
      <c r="Q987" s="2292"/>
      <c r="R987" s="2292"/>
      <c r="S987" s="2292"/>
      <c r="T987" s="2292"/>
      <c r="U987" s="2292"/>
      <c r="V987" s="2292"/>
      <c r="W987" s="2292"/>
    </row>
    <row r="988" spans="1:23" ht="13.8" thickBot="1">
      <c r="A988" s="2292"/>
      <c r="B988" s="2322"/>
      <c r="C988" s="2292"/>
      <c r="D988" s="2292"/>
      <c r="E988" s="2355"/>
      <c r="F988" s="2292"/>
      <c r="G988" s="2292"/>
      <c r="H988" s="2292"/>
      <c r="I988" s="2292"/>
      <c r="J988" s="2292"/>
      <c r="K988" s="2292"/>
      <c r="L988" s="2292"/>
      <c r="M988" s="2292"/>
      <c r="N988" s="2292"/>
      <c r="O988" s="2292"/>
      <c r="P988" s="2292"/>
      <c r="Q988" s="2292"/>
      <c r="R988" s="2292"/>
      <c r="S988" s="2292"/>
      <c r="T988" s="2292"/>
      <c r="U988" s="2292"/>
      <c r="V988" s="2292"/>
      <c r="W988" s="2292"/>
    </row>
    <row r="989" spans="1:23" ht="13.8" thickBot="1">
      <c r="A989" s="2292"/>
      <c r="B989" s="2322"/>
      <c r="C989" s="2292"/>
      <c r="D989" s="2292"/>
      <c r="E989" s="2355"/>
      <c r="F989" s="2292"/>
      <c r="G989" s="2292"/>
      <c r="H989" s="2292"/>
      <c r="I989" s="2292"/>
      <c r="J989" s="2292"/>
      <c r="K989" s="2292"/>
      <c r="L989" s="2292"/>
      <c r="M989" s="2292"/>
      <c r="N989" s="2292"/>
      <c r="O989" s="2292"/>
      <c r="P989" s="2292"/>
      <c r="Q989" s="2292"/>
      <c r="R989" s="2292"/>
      <c r="S989" s="2292"/>
      <c r="T989" s="2292"/>
      <c r="U989" s="2292"/>
      <c r="V989" s="2292"/>
      <c r="W989" s="2292"/>
    </row>
    <row r="990" spans="1:23" ht="13.8" thickBot="1">
      <c r="A990" s="2292"/>
      <c r="B990" s="2322"/>
      <c r="C990" s="2292"/>
      <c r="D990" s="2292"/>
      <c r="E990" s="2355"/>
      <c r="F990" s="2292"/>
      <c r="G990" s="2292"/>
      <c r="H990" s="2292"/>
      <c r="I990" s="2292"/>
      <c r="J990" s="2292"/>
      <c r="K990" s="2292"/>
      <c r="L990" s="2292"/>
      <c r="M990" s="2292"/>
      <c r="N990" s="2292"/>
      <c r="O990" s="2292"/>
      <c r="P990" s="2292"/>
      <c r="Q990" s="2292"/>
      <c r="R990" s="2292"/>
      <c r="S990" s="2292"/>
      <c r="T990" s="2292"/>
      <c r="U990" s="2292"/>
      <c r="V990" s="2292"/>
      <c r="W990" s="2292"/>
    </row>
    <row r="991" spans="1:23" ht="13.8" thickBot="1">
      <c r="A991" s="2292"/>
      <c r="B991" s="2322"/>
      <c r="C991" s="2292"/>
      <c r="D991" s="2292"/>
      <c r="E991" s="2355"/>
      <c r="F991" s="2292"/>
      <c r="G991" s="2292"/>
      <c r="H991" s="2292"/>
      <c r="I991" s="2292"/>
      <c r="J991" s="2292"/>
      <c r="K991" s="2292"/>
      <c r="L991" s="2292"/>
      <c r="M991" s="2292"/>
      <c r="N991" s="2292"/>
      <c r="O991" s="2292"/>
      <c r="P991" s="2292"/>
      <c r="Q991" s="2292"/>
      <c r="R991" s="2292"/>
      <c r="S991" s="2292"/>
      <c r="T991" s="2292"/>
      <c r="U991" s="2292"/>
      <c r="V991" s="2292"/>
      <c r="W991" s="2292"/>
    </row>
    <row r="992" spans="1:23" ht="13.8" thickBot="1">
      <c r="A992" s="2292"/>
      <c r="B992" s="2322"/>
      <c r="C992" s="2292"/>
      <c r="D992" s="2292"/>
      <c r="E992" s="2355"/>
      <c r="F992" s="2292"/>
      <c r="G992" s="2292"/>
      <c r="H992" s="2292"/>
      <c r="I992" s="2292"/>
      <c r="J992" s="2292"/>
      <c r="K992" s="2292"/>
      <c r="L992" s="2292"/>
      <c r="M992" s="2292"/>
      <c r="N992" s="2292"/>
      <c r="O992" s="2292"/>
      <c r="P992" s="2292"/>
      <c r="Q992" s="2292"/>
      <c r="R992" s="2292"/>
      <c r="S992" s="2292"/>
      <c r="T992" s="2292"/>
      <c r="U992" s="2292"/>
      <c r="V992" s="2292"/>
      <c r="W992" s="2292"/>
    </row>
    <row r="993" spans="1:23" ht="13.8" thickBot="1">
      <c r="A993" s="2292"/>
      <c r="B993" s="2322"/>
      <c r="C993" s="2292"/>
      <c r="D993" s="2292"/>
      <c r="E993" s="2355"/>
      <c r="F993" s="2292"/>
      <c r="G993" s="2292"/>
      <c r="H993" s="2292"/>
      <c r="I993" s="2292"/>
      <c r="J993" s="2292"/>
      <c r="K993" s="2292"/>
      <c r="L993" s="2292"/>
      <c r="M993" s="2292"/>
      <c r="N993" s="2292"/>
      <c r="O993" s="2292"/>
      <c r="P993" s="2292"/>
      <c r="Q993" s="2292"/>
      <c r="R993" s="2292"/>
      <c r="S993" s="2292"/>
      <c r="T993" s="2292"/>
      <c r="U993" s="2292"/>
      <c r="V993" s="2292"/>
      <c r="W993" s="2292"/>
    </row>
    <row r="994" spans="1:23" ht="13.8" thickBot="1">
      <c r="A994" s="2292"/>
      <c r="B994" s="2322"/>
      <c r="C994" s="2292"/>
      <c r="D994" s="2292"/>
      <c r="E994" s="2355"/>
      <c r="F994" s="2292"/>
      <c r="G994" s="2292"/>
      <c r="H994" s="2292"/>
      <c r="I994" s="2292"/>
      <c r="J994" s="2292"/>
      <c r="K994" s="2292"/>
      <c r="L994" s="2292"/>
      <c r="M994" s="2292"/>
      <c r="N994" s="2292"/>
      <c r="O994" s="2292"/>
      <c r="P994" s="2292"/>
      <c r="Q994" s="2292"/>
      <c r="R994" s="2292"/>
      <c r="S994" s="2292"/>
      <c r="T994" s="2292"/>
      <c r="U994" s="2292"/>
      <c r="V994" s="2292"/>
      <c r="W994" s="2292"/>
    </row>
    <row r="995" spans="1:23" ht="13.8" thickBot="1">
      <c r="A995" s="2292"/>
      <c r="B995" s="2322"/>
      <c r="C995" s="2292"/>
      <c r="D995" s="2292"/>
      <c r="E995" s="2355"/>
      <c r="F995" s="2292"/>
      <c r="G995" s="2292"/>
      <c r="H995" s="2292"/>
      <c r="I995" s="2292"/>
      <c r="J995" s="2292"/>
      <c r="K995" s="2292"/>
      <c r="L995" s="2292"/>
      <c r="M995" s="2292"/>
      <c r="N995" s="2292"/>
      <c r="O995" s="2292"/>
      <c r="P995" s="2292"/>
      <c r="Q995" s="2292"/>
      <c r="R995" s="2292"/>
      <c r="S995" s="2292"/>
      <c r="T995" s="2292"/>
      <c r="U995" s="2292"/>
      <c r="V995" s="2292"/>
      <c r="W995" s="2292"/>
    </row>
    <row r="996" spans="1:23" ht="13.8" thickBot="1">
      <c r="A996" s="2292"/>
      <c r="B996" s="2322"/>
      <c r="C996" s="2292"/>
      <c r="D996" s="2292"/>
      <c r="E996" s="2355"/>
      <c r="F996" s="2292"/>
      <c r="G996" s="2292"/>
      <c r="H996" s="2292"/>
      <c r="I996" s="2292"/>
      <c r="J996" s="2292"/>
      <c r="K996" s="2292"/>
      <c r="L996" s="2292"/>
      <c r="M996" s="2292"/>
      <c r="N996" s="2292"/>
      <c r="O996" s="2292"/>
      <c r="P996" s="2292"/>
      <c r="Q996" s="2292"/>
      <c r="R996" s="2292"/>
      <c r="S996" s="2292"/>
      <c r="T996" s="2292"/>
      <c r="U996" s="2292"/>
      <c r="V996" s="2292"/>
      <c r="W996" s="2292"/>
    </row>
    <row r="997" spans="1:23" ht="13.8" thickBot="1">
      <c r="A997" s="2292"/>
      <c r="B997" s="2322"/>
      <c r="C997" s="2292"/>
      <c r="D997" s="2292"/>
      <c r="E997" s="2355"/>
      <c r="F997" s="2292"/>
      <c r="G997" s="2292"/>
      <c r="H997" s="2292"/>
      <c r="I997" s="2292"/>
      <c r="J997" s="2292"/>
      <c r="K997" s="2292"/>
      <c r="L997" s="2292"/>
      <c r="M997" s="2292"/>
      <c r="N997" s="2292"/>
      <c r="O997" s="2292"/>
      <c r="P997" s="2292"/>
      <c r="Q997" s="2292"/>
      <c r="R997" s="2292"/>
      <c r="S997" s="2292"/>
      <c r="T997" s="2292"/>
      <c r="U997" s="2292"/>
      <c r="V997" s="2292"/>
      <c r="W997" s="2292"/>
    </row>
    <row r="998" spans="1:23" ht="13.8" thickBot="1">
      <c r="A998" s="2292"/>
      <c r="B998" s="2322"/>
      <c r="C998" s="2292"/>
      <c r="D998" s="2292"/>
      <c r="E998" s="2355"/>
      <c r="F998" s="2292"/>
      <c r="G998" s="2292"/>
      <c r="H998" s="2292"/>
      <c r="I998" s="2292"/>
      <c r="J998" s="2292"/>
      <c r="K998" s="2292"/>
      <c r="L998" s="2292"/>
      <c r="M998" s="2292"/>
      <c r="N998" s="2292"/>
      <c r="O998" s="2292"/>
      <c r="P998" s="2292"/>
      <c r="Q998" s="2292"/>
      <c r="R998" s="2292"/>
      <c r="S998" s="2292"/>
      <c r="T998" s="2292"/>
      <c r="U998" s="2292"/>
      <c r="V998" s="2292"/>
      <c r="W998" s="2292"/>
    </row>
    <row r="999" spans="1:23" ht="13.8" thickBot="1">
      <c r="A999" s="2292"/>
      <c r="B999" s="2322"/>
      <c r="C999" s="2292"/>
      <c r="D999" s="2292"/>
      <c r="E999" s="2355"/>
      <c r="F999" s="2292"/>
      <c r="G999" s="2292"/>
      <c r="H999" s="2292"/>
      <c r="I999" s="2292"/>
      <c r="J999" s="2292"/>
      <c r="K999" s="2292"/>
      <c r="L999" s="2292"/>
      <c r="M999" s="2292"/>
      <c r="N999" s="2292"/>
      <c r="O999" s="2292"/>
      <c r="P999" s="2292"/>
      <c r="Q999" s="2292"/>
      <c r="R999" s="2292"/>
      <c r="S999" s="2292"/>
      <c r="T999" s="2292"/>
      <c r="U999" s="2292"/>
      <c r="V999" s="2292"/>
      <c r="W999" s="2292"/>
    </row>
  </sheetData>
  <mergeCells count="28">
    <mergeCell ref="A63:A74"/>
    <mergeCell ref="B63:B67"/>
    <mergeCell ref="B68:B72"/>
    <mergeCell ref="B73:B74"/>
    <mergeCell ref="A76:A78"/>
    <mergeCell ref="A40:A61"/>
    <mergeCell ref="B40:B46"/>
    <mergeCell ref="C43:C44"/>
    <mergeCell ref="B47:B53"/>
    <mergeCell ref="C50:C51"/>
    <mergeCell ref="B54:B61"/>
    <mergeCell ref="A25:A38"/>
    <mergeCell ref="B25:B28"/>
    <mergeCell ref="B29:B32"/>
    <mergeCell ref="B33:B35"/>
    <mergeCell ref="B36:B38"/>
    <mergeCell ref="U5:V5"/>
    <mergeCell ref="A7:A23"/>
    <mergeCell ref="B7:B9"/>
    <mergeCell ref="B10:B11"/>
    <mergeCell ref="B12:B15"/>
    <mergeCell ref="B16:B20"/>
    <mergeCell ref="B21:B23"/>
    <mergeCell ref="F4:I4"/>
    <mergeCell ref="J4:M4"/>
    <mergeCell ref="F5:I5"/>
    <mergeCell ref="J5:M5"/>
    <mergeCell ref="P5:S5"/>
  </mergeCells>
  <conditionalFormatting sqref="F7:I7">
    <cfRule type="notContainsBlanks" dxfId="93" priority="42">
      <formula>LEN(TRIM(F7))&gt;0</formula>
    </cfRule>
  </conditionalFormatting>
  <conditionalFormatting sqref="J7:M7">
    <cfRule type="notContainsBlanks" dxfId="92" priority="41">
      <formula>LEN(TRIM(J7))&gt;0</formula>
    </cfRule>
  </conditionalFormatting>
  <conditionalFormatting sqref="N7">
    <cfRule type="colorScale" priority="40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N8:N79">
    <cfRule type="colorScale" priority="3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F9:I11 F8 F13:I13 F24:I79">
    <cfRule type="notContainsBlanks" dxfId="91" priority="38">
      <formula>LEN(TRIM(F8))&gt;0</formula>
    </cfRule>
  </conditionalFormatting>
  <conditionalFormatting sqref="J8:M79">
    <cfRule type="notContainsBlanks" dxfId="90" priority="37">
      <formula>LEN(TRIM(J8))&gt;0</formula>
    </cfRule>
  </conditionalFormatting>
  <conditionalFormatting sqref="G8">
    <cfRule type="notContainsBlanks" dxfId="89" priority="36">
      <formula>LEN(TRIM(G8))&gt;0</formula>
    </cfRule>
  </conditionalFormatting>
  <conditionalFormatting sqref="H8">
    <cfRule type="notContainsBlanks" dxfId="88" priority="35">
      <formula>LEN(TRIM(H8))&gt;0</formula>
    </cfRule>
  </conditionalFormatting>
  <conditionalFormatting sqref="I8">
    <cfRule type="notContainsBlanks" dxfId="87" priority="34">
      <formula>LEN(TRIM(I8))&gt;0</formula>
    </cfRule>
  </conditionalFormatting>
  <conditionalFormatting sqref="F12">
    <cfRule type="notContainsBlanks" dxfId="86" priority="33">
      <formula>LEN(TRIM(F12))&gt;0</formula>
    </cfRule>
  </conditionalFormatting>
  <conditionalFormatting sqref="G12">
    <cfRule type="notContainsBlanks" dxfId="85" priority="32">
      <formula>LEN(TRIM(G12))&gt;0</formula>
    </cfRule>
  </conditionalFormatting>
  <conditionalFormatting sqref="H12">
    <cfRule type="notContainsBlanks" dxfId="84" priority="31">
      <formula>LEN(TRIM(H12))&gt;0</formula>
    </cfRule>
  </conditionalFormatting>
  <conditionalFormatting sqref="I12">
    <cfRule type="notContainsBlanks" dxfId="83" priority="30">
      <formula>LEN(TRIM(I12))&gt;0</formula>
    </cfRule>
  </conditionalFormatting>
  <conditionalFormatting sqref="F14">
    <cfRule type="notContainsBlanks" dxfId="82" priority="29">
      <formula>LEN(TRIM(F14))&gt;0</formula>
    </cfRule>
  </conditionalFormatting>
  <conditionalFormatting sqref="G14">
    <cfRule type="notContainsBlanks" dxfId="81" priority="28">
      <formula>LEN(TRIM(G14))&gt;0</formula>
    </cfRule>
  </conditionalFormatting>
  <conditionalFormatting sqref="H14">
    <cfRule type="notContainsBlanks" dxfId="80" priority="27">
      <formula>LEN(TRIM(H14))&gt;0</formula>
    </cfRule>
  </conditionalFormatting>
  <conditionalFormatting sqref="I14">
    <cfRule type="notContainsBlanks" dxfId="79" priority="26">
      <formula>LEN(TRIM(I14))&gt;0</formula>
    </cfRule>
  </conditionalFormatting>
  <conditionalFormatting sqref="F15:F18">
    <cfRule type="notContainsBlanks" dxfId="78" priority="25">
      <formula>LEN(TRIM(F15))&gt;0</formula>
    </cfRule>
  </conditionalFormatting>
  <conditionalFormatting sqref="G15:G18">
    <cfRule type="notContainsBlanks" dxfId="77" priority="24">
      <formula>LEN(TRIM(G15))&gt;0</formula>
    </cfRule>
  </conditionalFormatting>
  <conditionalFormatting sqref="H15:H18">
    <cfRule type="notContainsBlanks" dxfId="76" priority="23">
      <formula>LEN(TRIM(H15))&gt;0</formula>
    </cfRule>
  </conditionalFormatting>
  <conditionalFormatting sqref="I15:I18">
    <cfRule type="notContainsBlanks" dxfId="75" priority="22">
      <formula>LEN(TRIM(I15))&gt;0</formula>
    </cfRule>
  </conditionalFormatting>
  <conditionalFormatting sqref="F19">
    <cfRule type="notContainsBlanks" dxfId="74" priority="21">
      <formula>LEN(TRIM(F19))&gt;0</formula>
    </cfRule>
  </conditionalFormatting>
  <conditionalFormatting sqref="G19">
    <cfRule type="notContainsBlanks" dxfId="73" priority="20">
      <formula>LEN(TRIM(G19))&gt;0</formula>
    </cfRule>
  </conditionalFormatting>
  <conditionalFormatting sqref="H19">
    <cfRule type="notContainsBlanks" dxfId="72" priority="19">
      <formula>LEN(TRIM(H19))&gt;0</formula>
    </cfRule>
  </conditionalFormatting>
  <conditionalFormatting sqref="I19">
    <cfRule type="notContainsBlanks" dxfId="71" priority="18">
      <formula>LEN(TRIM(I19))&gt;0</formula>
    </cfRule>
  </conditionalFormatting>
  <conditionalFormatting sqref="F20">
    <cfRule type="notContainsBlanks" dxfId="70" priority="17">
      <formula>LEN(TRIM(F20))&gt;0</formula>
    </cfRule>
  </conditionalFormatting>
  <conditionalFormatting sqref="G20">
    <cfRule type="notContainsBlanks" dxfId="69" priority="16">
      <formula>LEN(TRIM(G20))&gt;0</formula>
    </cfRule>
  </conditionalFormatting>
  <conditionalFormatting sqref="H20">
    <cfRule type="notContainsBlanks" dxfId="68" priority="15">
      <formula>LEN(TRIM(H20))&gt;0</formula>
    </cfRule>
  </conditionalFormatting>
  <conditionalFormatting sqref="I20">
    <cfRule type="notContainsBlanks" dxfId="67" priority="14">
      <formula>LEN(TRIM(I20))&gt;0</formula>
    </cfRule>
  </conditionalFormatting>
  <conditionalFormatting sqref="F21">
    <cfRule type="notContainsBlanks" dxfId="66" priority="13">
      <formula>LEN(TRIM(F21))&gt;0</formula>
    </cfRule>
  </conditionalFormatting>
  <conditionalFormatting sqref="G21">
    <cfRule type="notContainsBlanks" dxfId="65" priority="12">
      <formula>LEN(TRIM(G21))&gt;0</formula>
    </cfRule>
  </conditionalFormatting>
  <conditionalFormatting sqref="H21">
    <cfRule type="notContainsBlanks" dxfId="64" priority="11">
      <formula>LEN(TRIM(H21))&gt;0</formula>
    </cfRule>
  </conditionalFormatting>
  <conditionalFormatting sqref="I21">
    <cfRule type="notContainsBlanks" dxfId="63" priority="10">
      <formula>LEN(TRIM(I21))&gt;0</formula>
    </cfRule>
  </conditionalFormatting>
  <conditionalFormatting sqref="F22">
    <cfRule type="notContainsBlanks" dxfId="62" priority="9">
      <formula>LEN(TRIM(F22))&gt;0</formula>
    </cfRule>
  </conditionalFormatting>
  <conditionalFormatting sqref="G22">
    <cfRule type="notContainsBlanks" dxfId="61" priority="8">
      <formula>LEN(TRIM(G22))&gt;0</formula>
    </cfRule>
  </conditionalFormatting>
  <conditionalFormatting sqref="H22">
    <cfRule type="notContainsBlanks" dxfId="60" priority="7">
      <formula>LEN(TRIM(H22))&gt;0</formula>
    </cfRule>
  </conditionalFormatting>
  <conditionalFormatting sqref="I22">
    <cfRule type="notContainsBlanks" dxfId="59" priority="6">
      <formula>LEN(TRIM(I22))&gt;0</formula>
    </cfRule>
  </conditionalFormatting>
  <conditionalFormatting sqref="F23">
    <cfRule type="notContainsBlanks" dxfId="58" priority="5">
      <formula>LEN(TRIM(F23))&gt;0</formula>
    </cfRule>
  </conditionalFormatting>
  <conditionalFormatting sqref="G23">
    <cfRule type="notContainsBlanks" dxfId="57" priority="4">
      <formula>LEN(TRIM(G23))&gt;0</formula>
    </cfRule>
  </conditionalFormatting>
  <conditionalFormatting sqref="H23">
    <cfRule type="notContainsBlanks" dxfId="56" priority="3">
      <formula>LEN(TRIM(H23))&gt;0</formula>
    </cfRule>
  </conditionalFormatting>
  <conditionalFormatting sqref="I23">
    <cfRule type="notContainsBlanks" dxfId="55" priority="2">
      <formula>LEN(TRIM(I23))&gt;0</formula>
    </cfRule>
  </conditionalFormatting>
  <conditionalFormatting sqref="N3">
    <cfRule type="colorScale" priority="1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C1096"/>
  <sheetViews>
    <sheetView topLeftCell="F1" zoomScale="90" zoomScaleNormal="90" workbookViewId="0">
      <selection activeCell="V1" sqref="V1:Y1048576"/>
    </sheetView>
  </sheetViews>
  <sheetFormatPr defaultColWidth="14.44140625" defaultRowHeight="15" customHeight="1"/>
  <cols>
    <col min="1" max="1" width="7.5546875" style="375" hidden="1" customWidth="1"/>
    <col min="2" max="2" width="20.21875" hidden="1" customWidth="1"/>
    <col min="3" max="3" width="20" customWidth="1"/>
    <col min="4" max="4" width="10.21875" hidden="1" customWidth="1"/>
    <col min="5" max="5" width="10.5546875" hidden="1" customWidth="1"/>
    <col min="6" max="6" width="37.21875" customWidth="1"/>
    <col min="7" max="7" width="10.77734375" style="375" customWidth="1"/>
    <col min="8" max="15" width="6.44140625" customWidth="1"/>
    <col min="16" max="16" width="10.88671875" customWidth="1"/>
    <col min="17" max="17" width="2.44140625" hidden="1" customWidth="1"/>
    <col min="18" max="20" width="0" hidden="1" customWidth="1"/>
    <col min="21" max="21" width="2.21875" customWidth="1"/>
    <col min="22" max="25" width="20.21875" customWidth="1"/>
    <col min="26" max="26" width="2.77734375" customWidth="1"/>
    <col min="27" max="28" width="14.44140625" customWidth="1"/>
  </cols>
  <sheetData>
    <row r="1" spans="1:28" ht="15" customHeight="1" thickBot="1">
      <c r="B1" s="376" t="s">
        <v>1278</v>
      </c>
    </row>
    <row r="2" spans="1:28" ht="15" customHeight="1" thickBot="1">
      <c r="M2" s="377"/>
      <c r="N2" s="378"/>
      <c r="O2" s="1986" t="s">
        <v>31</v>
      </c>
      <c r="P2" s="1987">
        <f>AVERAGE(P6:P109)</f>
        <v>0</v>
      </c>
    </row>
    <row r="3" spans="1:28" ht="15" customHeight="1" thickBot="1">
      <c r="B3" t="s">
        <v>63</v>
      </c>
      <c r="C3" s="379" t="s">
        <v>1282</v>
      </c>
      <c r="E3" s="379" t="s">
        <v>17</v>
      </c>
      <c r="F3" s="380"/>
      <c r="G3" s="1180"/>
      <c r="H3" s="2363" t="s">
        <v>18</v>
      </c>
      <c r="I3" s="2364"/>
      <c r="J3" s="2364"/>
      <c r="K3" s="2365"/>
      <c r="L3" s="2363" t="s">
        <v>18</v>
      </c>
      <c r="M3" s="2818"/>
      <c r="N3" s="2818"/>
      <c r="O3" s="2819"/>
      <c r="P3" s="1190"/>
      <c r="R3" s="2369" t="s">
        <v>64</v>
      </c>
      <c r="S3" s="2370"/>
      <c r="T3" s="2371"/>
      <c r="U3" s="383"/>
      <c r="V3" s="384"/>
      <c r="W3" s="385"/>
      <c r="X3" s="384"/>
      <c r="Y3" s="385"/>
      <c r="Z3" s="386"/>
      <c r="AA3" s="384"/>
      <c r="AB3" s="385"/>
    </row>
    <row r="4" spans="1:28" ht="15" customHeight="1" thickBot="1">
      <c r="G4" s="1988"/>
      <c r="H4" s="2384" t="s">
        <v>32</v>
      </c>
      <c r="I4" s="2384"/>
      <c r="J4" s="2384"/>
      <c r="K4" s="2384"/>
      <c r="L4" s="2384" t="s">
        <v>33</v>
      </c>
      <c r="M4" s="2384"/>
      <c r="N4" s="2384"/>
      <c r="O4" s="2384"/>
      <c r="P4" s="1184" t="s">
        <v>34</v>
      </c>
      <c r="R4" s="2382" t="s">
        <v>13</v>
      </c>
      <c r="S4" s="2382" t="s">
        <v>19</v>
      </c>
      <c r="T4" s="2382" t="s">
        <v>30</v>
      </c>
      <c r="U4" s="383"/>
      <c r="V4" s="2400" t="s">
        <v>604</v>
      </c>
      <c r="W4" s="2401"/>
      <c r="X4" s="2401"/>
      <c r="Y4" s="2402"/>
      <c r="Z4" s="1186"/>
      <c r="AA4" s="2419" t="s">
        <v>20</v>
      </c>
      <c r="AB4" s="2420"/>
    </row>
    <row r="5" spans="1:28" ht="35.25" customHeight="1" thickBot="1">
      <c r="A5" s="1989" t="s">
        <v>65</v>
      </c>
      <c r="B5" s="1990" t="s">
        <v>66</v>
      </c>
      <c r="C5" s="1991" t="s">
        <v>67</v>
      </c>
      <c r="D5" s="1992" t="s">
        <v>68</v>
      </c>
      <c r="E5" s="1993" t="s">
        <v>69</v>
      </c>
      <c r="F5" s="1185" t="s">
        <v>585</v>
      </c>
      <c r="G5" s="1994" t="s">
        <v>70</v>
      </c>
      <c r="H5" s="391" t="s">
        <v>10</v>
      </c>
      <c r="I5" s="391" t="s">
        <v>21</v>
      </c>
      <c r="J5" s="391" t="s">
        <v>22</v>
      </c>
      <c r="K5" s="391" t="s">
        <v>23</v>
      </c>
      <c r="L5" s="391" t="s">
        <v>10</v>
      </c>
      <c r="M5" s="391" t="s">
        <v>21</v>
      </c>
      <c r="N5" s="391" t="s">
        <v>22</v>
      </c>
      <c r="O5" s="391" t="s">
        <v>23</v>
      </c>
      <c r="P5" s="393" t="s">
        <v>71</v>
      </c>
      <c r="R5" s="2383"/>
      <c r="S5" s="2383"/>
      <c r="T5" s="2383"/>
      <c r="U5" s="394"/>
      <c r="V5" s="395" t="s">
        <v>35</v>
      </c>
      <c r="W5" s="396" t="s">
        <v>36</v>
      </c>
      <c r="X5" s="396" t="s">
        <v>37</v>
      </c>
      <c r="Y5" s="397" t="s">
        <v>38</v>
      </c>
      <c r="Z5" s="398"/>
      <c r="AA5" s="63" t="s">
        <v>2</v>
      </c>
      <c r="AB5" s="64" t="s">
        <v>24</v>
      </c>
    </row>
    <row r="6" spans="1:28" ht="43.5" customHeight="1" thickBot="1">
      <c r="A6" s="2372" t="s">
        <v>72</v>
      </c>
      <c r="B6" s="2421" t="s">
        <v>73</v>
      </c>
      <c r="C6" s="2423" t="s">
        <v>74</v>
      </c>
      <c r="D6" s="2426">
        <v>0.87</v>
      </c>
      <c r="E6" s="2429" t="s">
        <v>75</v>
      </c>
      <c r="F6" s="1183" t="s">
        <v>1248</v>
      </c>
      <c r="G6" s="399">
        <v>4</v>
      </c>
      <c r="H6" s="1193">
        <v>1</v>
      </c>
      <c r="I6" s="1193">
        <v>1</v>
      </c>
      <c r="J6" s="1193">
        <v>1</v>
      </c>
      <c r="K6" s="1193">
        <v>1</v>
      </c>
      <c r="L6" s="163"/>
      <c r="M6" s="163"/>
      <c r="N6" s="163"/>
      <c r="O6" s="163"/>
      <c r="P6" s="65">
        <f>(SUM(L6:O6)/SUM(H6:K6))</f>
        <v>0</v>
      </c>
      <c r="R6" s="115">
        <v>165000</v>
      </c>
      <c r="S6" s="401"/>
      <c r="T6" s="2256">
        <f>R6-S6</f>
        <v>165000</v>
      </c>
      <c r="V6" s="188"/>
      <c r="W6" s="401"/>
      <c r="X6" s="401"/>
      <c r="Y6" s="189"/>
      <c r="AA6" s="188"/>
      <c r="AB6" s="189"/>
    </row>
    <row r="7" spans="1:28" ht="27.75" hidden="1" customHeight="1" thickBot="1">
      <c r="A7" s="2372"/>
      <c r="B7" s="2422"/>
      <c r="C7" s="2423"/>
      <c r="D7" s="2427"/>
      <c r="E7" s="2395"/>
      <c r="F7" s="380"/>
      <c r="G7" s="399"/>
      <c r="H7" s="1193"/>
      <c r="I7" s="1193"/>
      <c r="J7" s="1193"/>
      <c r="K7" s="1193"/>
      <c r="L7" s="163"/>
      <c r="M7" s="163"/>
      <c r="N7" s="163"/>
      <c r="O7" s="163"/>
      <c r="P7" s="65"/>
      <c r="R7" s="116"/>
      <c r="S7" s="26"/>
      <c r="T7" s="2256">
        <f t="shared" ref="T7:T70" si="0">R7-S7</f>
        <v>0</v>
      </c>
      <c r="V7" s="190"/>
      <c r="W7" s="26"/>
      <c r="X7" s="26"/>
      <c r="Y7" s="191"/>
      <c r="AA7" s="190"/>
      <c r="AB7" s="191"/>
    </row>
    <row r="8" spans="1:28" ht="27.75" hidden="1" customHeight="1" thickBot="1">
      <c r="A8" s="2372"/>
      <c r="B8" s="2422"/>
      <c r="C8" s="2423"/>
      <c r="D8" s="2427"/>
      <c r="E8" s="2395"/>
      <c r="F8" s="380"/>
      <c r="G8" s="399"/>
      <c r="H8" s="1193"/>
      <c r="I8" s="1193"/>
      <c r="J8" s="1193"/>
      <c r="K8" s="1193"/>
      <c r="L8" s="163"/>
      <c r="M8" s="163"/>
      <c r="N8" s="163"/>
      <c r="O8" s="163"/>
      <c r="P8" s="65"/>
      <c r="R8" s="116"/>
      <c r="S8" s="26"/>
      <c r="T8" s="2256">
        <f t="shared" si="0"/>
        <v>0</v>
      </c>
      <c r="V8" s="190"/>
      <c r="W8" s="26"/>
      <c r="X8" s="26"/>
      <c r="Y8" s="191"/>
      <c r="AA8" s="190"/>
      <c r="AB8" s="191"/>
    </row>
    <row r="9" spans="1:28" ht="27.75" hidden="1" customHeight="1" thickBot="1">
      <c r="A9" s="2372"/>
      <c r="B9" s="2422"/>
      <c r="C9" s="2425"/>
      <c r="D9" s="2428"/>
      <c r="E9" s="2413"/>
      <c r="F9" s="417"/>
      <c r="G9" s="411"/>
      <c r="H9" s="350"/>
      <c r="I9" s="350"/>
      <c r="J9" s="350"/>
      <c r="K9" s="350"/>
      <c r="L9" s="164"/>
      <c r="M9" s="164"/>
      <c r="N9" s="164"/>
      <c r="O9" s="164"/>
      <c r="P9" s="65"/>
      <c r="R9" s="116"/>
      <c r="S9" s="26"/>
      <c r="T9" s="2256">
        <f t="shared" si="0"/>
        <v>0</v>
      </c>
      <c r="V9" s="190"/>
      <c r="W9" s="26"/>
      <c r="X9" s="26"/>
      <c r="Y9" s="191"/>
      <c r="AA9" s="190"/>
      <c r="AB9" s="191"/>
    </row>
    <row r="10" spans="1:28" ht="33" hidden="1" customHeight="1" thickBot="1">
      <c r="A10" s="2372"/>
      <c r="B10" s="2422"/>
      <c r="C10" s="2406" t="s">
        <v>76</v>
      </c>
      <c r="D10" s="2409">
        <v>0.63</v>
      </c>
      <c r="E10" s="2416" t="s">
        <v>77</v>
      </c>
      <c r="F10" s="21"/>
      <c r="G10" s="407"/>
      <c r="H10" s="351"/>
      <c r="I10" s="351"/>
      <c r="J10" s="351"/>
      <c r="K10" s="351"/>
      <c r="L10" s="165"/>
      <c r="M10" s="165"/>
      <c r="N10" s="165"/>
      <c r="O10" s="165"/>
      <c r="P10" s="65"/>
      <c r="R10" s="116"/>
      <c r="S10" s="26"/>
      <c r="T10" s="2256"/>
      <c r="V10" s="190"/>
      <c r="W10" s="26"/>
      <c r="X10" s="26"/>
      <c r="Y10" s="191"/>
      <c r="AA10" s="190"/>
      <c r="AB10" s="191"/>
    </row>
    <row r="11" spans="1:28" ht="35.25" hidden="1" customHeight="1" thickBot="1">
      <c r="A11" s="2372"/>
      <c r="B11" s="2422"/>
      <c r="C11" s="2430"/>
      <c r="D11" s="2410"/>
      <c r="E11" s="2417"/>
      <c r="F11" s="2257"/>
      <c r="G11" s="399"/>
      <c r="H11" s="1193"/>
      <c r="I11" s="1193"/>
      <c r="J11" s="1193"/>
      <c r="K11" s="1193"/>
      <c r="L11" s="163"/>
      <c r="M11" s="163"/>
      <c r="N11" s="163"/>
      <c r="O11" s="163"/>
      <c r="P11" s="65"/>
      <c r="R11" s="116"/>
      <c r="S11" s="26"/>
      <c r="T11" s="2256"/>
      <c r="V11" s="190"/>
      <c r="W11" s="26"/>
      <c r="X11" s="26"/>
      <c r="Y11" s="191"/>
      <c r="AA11" s="190"/>
      <c r="AB11" s="191"/>
    </row>
    <row r="12" spans="1:28" ht="27.75" hidden="1" customHeight="1" thickBot="1">
      <c r="A12" s="2372"/>
      <c r="B12" s="2422"/>
      <c r="C12" s="2430"/>
      <c r="D12" s="2410"/>
      <c r="E12" s="2417"/>
      <c r="F12" s="380"/>
      <c r="G12" s="399"/>
      <c r="H12" s="1193"/>
      <c r="I12" s="1193"/>
      <c r="J12" s="1193"/>
      <c r="K12" s="1193"/>
      <c r="L12" s="163"/>
      <c r="M12" s="163"/>
      <c r="N12" s="163"/>
      <c r="O12" s="163"/>
      <c r="P12" s="65"/>
      <c r="R12" s="116"/>
      <c r="S12" s="26"/>
      <c r="T12" s="2256">
        <f t="shared" si="0"/>
        <v>0</v>
      </c>
      <c r="V12" s="190"/>
      <c r="W12" s="26"/>
      <c r="X12" s="26"/>
      <c r="Y12" s="191"/>
      <c r="AA12" s="190"/>
      <c r="AB12" s="191"/>
    </row>
    <row r="13" spans="1:28" ht="32.25" hidden="1" customHeight="1" thickBot="1">
      <c r="A13" s="2373"/>
      <c r="B13" s="2527"/>
      <c r="C13" s="2529"/>
      <c r="D13" s="2411"/>
      <c r="E13" s="2418"/>
      <c r="F13" s="417"/>
      <c r="G13" s="411"/>
      <c r="H13" s="350"/>
      <c r="I13" s="350"/>
      <c r="J13" s="350"/>
      <c r="K13" s="350"/>
      <c r="L13" s="164"/>
      <c r="M13" s="164"/>
      <c r="N13" s="164"/>
      <c r="O13" s="164"/>
      <c r="P13" s="65"/>
      <c r="R13" s="116"/>
      <c r="S13" s="26"/>
      <c r="T13" s="2256">
        <f t="shared" si="0"/>
        <v>0</v>
      </c>
      <c r="V13" s="190"/>
      <c r="W13" s="26"/>
      <c r="X13" s="26"/>
      <c r="Y13" s="191"/>
      <c r="AA13" s="190"/>
      <c r="AB13" s="191"/>
    </row>
    <row r="14" spans="1:28" ht="32.25" hidden="1" customHeight="1" thickBot="1">
      <c r="A14" s="2373"/>
      <c r="B14" s="2433" t="s">
        <v>78</v>
      </c>
      <c r="C14" s="3238" t="s">
        <v>79</v>
      </c>
      <c r="D14" s="2409">
        <v>0.44</v>
      </c>
      <c r="E14" s="2416" t="s">
        <v>80</v>
      </c>
      <c r="F14" s="416"/>
      <c r="G14" s="407"/>
      <c r="H14" s="351"/>
      <c r="I14" s="351"/>
      <c r="J14" s="351"/>
      <c r="K14" s="351"/>
      <c r="L14" s="165"/>
      <c r="M14" s="165"/>
      <c r="N14" s="165"/>
      <c r="O14" s="165"/>
      <c r="P14" s="65"/>
      <c r="R14" s="116"/>
      <c r="S14" s="26"/>
      <c r="T14" s="2256">
        <f t="shared" si="0"/>
        <v>0</v>
      </c>
      <c r="V14" s="190"/>
      <c r="W14" s="26"/>
      <c r="X14" s="26"/>
      <c r="Y14" s="191"/>
      <c r="AA14" s="190"/>
      <c r="AB14" s="191"/>
    </row>
    <row r="15" spans="1:28" ht="32.25" hidden="1" customHeight="1" thickBot="1">
      <c r="A15" s="2373"/>
      <c r="B15" s="2434"/>
      <c r="C15" s="2407"/>
      <c r="D15" s="2410"/>
      <c r="E15" s="2417"/>
      <c r="F15" s="380"/>
      <c r="G15" s="399"/>
      <c r="H15" s="1193"/>
      <c r="I15" s="1193"/>
      <c r="J15" s="1193"/>
      <c r="K15" s="1193"/>
      <c r="L15" s="163"/>
      <c r="M15" s="163"/>
      <c r="N15" s="163"/>
      <c r="O15" s="163"/>
      <c r="P15" s="65"/>
      <c r="R15" s="116"/>
      <c r="S15" s="26"/>
      <c r="T15" s="2256">
        <f t="shared" si="0"/>
        <v>0</v>
      </c>
      <c r="V15" s="190"/>
      <c r="W15" s="26"/>
      <c r="X15" s="26"/>
      <c r="Y15" s="191"/>
      <c r="AA15" s="190"/>
      <c r="AB15" s="191"/>
    </row>
    <row r="16" spans="1:28" ht="32.25" hidden="1" customHeight="1" thickBot="1">
      <c r="A16" s="2373"/>
      <c r="B16" s="2434"/>
      <c r="C16" s="2407"/>
      <c r="D16" s="2410"/>
      <c r="E16" s="2417"/>
      <c r="F16" s="380"/>
      <c r="G16" s="399"/>
      <c r="H16" s="1193"/>
      <c r="I16" s="1193"/>
      <c r="J16" s="1193"/>
      <c r="K16" s="1193"/>
      <c r="L16" s="163"/>
      <c r="M16" s="163"/>
      <c r="N16" s="163"/>
      <c r="O16" s="163"/>
      <c r="P16" s="65"/>
      <c r="R16" s="116"/>
      <c r="S16" s="26"/>
      <c r="T16" s="2256">
        <f t="shared" si="0"/>
        <v>0</v>
      </c>
      <c r="V16" s="190"/>
      <c r="W16" s="26"/>
      <c r="X16" s="26"/>
      <c r="Y16" s="191"/>
      <c r="AA16" s="190"/>
      <c r="AB16" s="191"/>
    </row>
    <row r="17" spans="1:28" ht="33.75" hidden="1" customHeight="1" thickBot="1">
      <c r="A17" s="2373"/>
      <c r="B17" s="2434"/>
      <c r="C17" s="2408"/>
      <c r="D17" s="2411"/>
      <c r="E17" s="2418"/>
      <c r="F17" s="417"/>
      <c r="G17" s="411"/>
      <c r="H17" s="350"/>
      <c r="I17" s="350"/>
      <c r="J17" s="350"/>
      <c r="K17" s="350"/>
      <c r="L17" s="164"/>
      <c r="M17" s="164"/>
      <c r="N17" s="164"/>
      <c r="O17" s="164"/>
      <c r="P17" s="65"/>
      <c r="R17" s="116"/>
      <c r="S17" s="26"/>
      <c r="T17" s="2256">
        <f t="shared" si="0"/>
        <v>0</v>
      </c>
      <c r="V17" s="190"/>
      <c r="W17" s="26"/>
      <c r="X17" s="26"/>
      <c r="Y17" s="191"/>
      <c r="AA17" s="190"/>
      <c r="AB17" s="191"/>
    </row>
    <row r="18" spans="1:28" ht="33.75" customHeight="1" thickBot="1">
      <c r="A18" s="2373"/>
      <c r="B18" s="2434"/>
      <c r="C18" s="2414" t="s">
        <v>81</v>
      </c>
      <c r="D18" s="2409"/>
      <c r="E18" s="2416"/>
      <c r="F18" s="480" t="s">
        <v>1249</v>
      </c>
      <c r="G18" s="407">
        <v>4</v>
      </c>
      <c r="H18" s="351">
        <v>1</v>
      </c>
      <c r="I18" s="351">
        <v>1</v>
      </c>
      <c r="J18" s="351">
        <v>1</v>
      </c>
      <c r="K18" s="351">
        <v>1</v>
      </c>
      <c r="L18" s="165"/>
      <c r="M18" s="165"/>
      <c r="N18" s="165"/>
      <c r="O18" s="165"/>
      <c r="P18" s="65">
        <f t="shared" ref="P18:P55" si="1">(SUM(L18:O18)/SUM(H18:K18))</f>
        <v>0</v>
      </c>
      <c r="R18" s="116">
        <v>10000</v>
      </c>
      <c r="S18" s="26"/>
      <c r="T18" s="2256">
        <f t="shared" si="0"/>
        <v>10000</v>
      </c>
      <c r="V18" s="190"/>
      <c r="W18" s="26"/>
      <c r="X18" s="26"/>
      <c r="Y18" s="191"/>
      <c r="AA18" s="190"/>
      <c r="AB18" s="191"/>
    </row>
    <row r="19" spans="1:28" ht="33.75" hidden="1" customHeight="1" thickBot="1">
      <c r="A19" s="2373"/>
      <c r="B19" s="2434"/>
      <c r="C19" s="2391"/>
      <c r="D19" s="2410"/>
      <c r="E19" s="2417"/>
      <c r="F19" s="380"/>
      <c r="G19" s="399"/>
      <c r="H19" s="1193"/>
      <c r="I19" s="1193"/>
      <c r="J19" s="1193"/>
      <c r="K19" s="1193"/>
      <c r="L19" s="163"/>
      <c r="M19" s="163"/>
      <c r="N19" s="163"/>
      <c r="O19" s="163"/>
      <c r="P19" s="65"/>
      <c r="R19" s="116"/>
      <c r="S19" s="26"/>
      <c r="T19" s="2256">
        <f t="shared" si="0"/>
        <v>0</v>
      </c>
      <c r="V19" s="190"/>
      <c r="W19" s="26"/>
      <c r="X19" s="26"/>
      <c r="Y19" s="191"/>
      <c r="AA19" s="190"/>
      <c r="AB19" s="191"/>
    </row>
    <row r="20" spans="1:28" ht="37.5" hidden="1" customHeight="1" thickBot="1">
      <c r="A20" s="2373"/>
      <c r="B20" s="2434"/>
      <c r="C20" s="2391"/>
      <c r="D20" s="2410"/>
      <c r="E20" s="2417"/>
      <c r="F20" s="380"/>
      <c r="G20" s="399"/>
      <c r="H20" s="1193"/>
      <c r="I20" s="1193"/>
      <c r="J20" s="1193"/>
      <c r="K20" s="1193"/>
      <c r="L20" s="163"/>
      <c r="M20" s="163"/>
      <c r="N20" s="163"/>
      <c r="O20" s="163"/>
      <c r="P20" s="65"/>
      <c r="R20" s="116"/>
      <c r="S20" s="26"/>
      <c r="T20" s="2256">
        <f t="shared" si="0"/>
        <v>0</v>
      </c>
      <c r="V20" s="190"/>
      <c r="W20" s="26"/>
      <c r="X20" s="26"/>
      <c r="Y20" s="191"/>
      <c r="AA20" s="190"/>
      <c r="AB20" s="191"/>
    </row>
    <row r="21" spans="1:28" ht="39" hidden="1" customHeight="1" thickBot="1">
      <c r="A21" s="2373"/>
      <c r="B21" s="2528"/>
      <c r="C21" s="2415"/>
      <c r="D21" s="2411"/>
      <c r="E21" s="2418"/>
      <c r="F21" s="417"/>
      <c r="G21" s="411"/>
      <c r="H21" s="350"/>
      <c r="I21" s="350"/>
      <c r="J21" s="350"/>
      <c r="K21" s="350"/>
      <c r="L21" s="164"/>
      <c r="M21" s="164"/>
      <c r="N21" s="164"/>
      <c r="O21" s="164"/>
      <c r="P21" s="65"/>
      <c r="R21" s="116"/>
      <c r="S21" s="26"/>
      <c r="T21" s="2256">
        <f t="shared" si="0"/>
        <v>0</v>
      </c>
      <c r="V21" s="190"/>
      <c r="W21" s="26"/>
      <c r="X21" s="26"/>
      <c r="Y21" s="191"/>
      <c r="AA21" s="190"/>
      <c r="AB21" s="191"/>
    </row>
    <row r="22" spans="1:28" ht="48.45" customHeight="1" thickBot="1">
      <c r="A22" s="2373"/>
      <c r="B22" s="2403" t="s">
        <v>128</v>
      </c>
      <c r="C22" s="2406" t="s">
        <v>82</v>
      </c>
      <c r="D22" s="2409">
        <v>0.92</v>
      </c>
      <c r="E22" s="2412" t="s">
        <v>75</v>
      </c>
      <c r="F22" s="2266" t="s">
        <v>1250</v>
      </c>
      <c r="G22" s="407">
        <v>4</v>
      </c>
      <c r="H22" s="351">
        <v>1</v>
      </c>
      <c r="I22" s="351">
        <v>1</v>
      </c>
      <c r="J22" s="351">
        <v>1</v>
      </c>
      <c r="K22" s="351">
        <v>1</v>
      </c>
      <c r="L22" s="165"/>
      <c r="M22" s="165"/>
      <c r="N22" s="165"/>
      <c r="O22" s="165"/>
      <c r="P22" s="65">
        <f t="shared" ref="P22" si="2">(SUM(L22:O22)/SUM(H22:K22))</f>
        <v>0</v>
      </c>
      <c r="R22" s="116">
        <v>100000</v>
      </c>
      <c r="S22" s="26"/>
      <c r="T22" s="2256">
        <f t="shared" si="0"/>
        <v>100000</v>
      </c>
      <c r="V22" s="190"/>
      <c r="W22" s="26"/>
      <c r="X22" s="26"/>
      <c r="Y22" s="191"/>
      <c r="AA22" s="190"/>
      <c r="AB22" s="191"/>
    </row>
    <row r="23" spans="1:28" ht="32.25" hidden="1" customHeight="1" thickBot="1">
      <c r="A23" s="2373"/>
      <c r="B23" s="2404"/>
      <c r="C23" s="2407"/>
      <c r="D23" s="2410"/>
      <c r="E23" s="2395"/>
      <c r="F23" s="380"/>
      <c r="G23" s="399"/>
      <c r="H23" s="1193"/>
      <c r="I23" s="1193"/>
      <c r="J23" s="1193"/>
      <c r="K23" s="1193"/>
      <c r="L23" s="163"/>
      <c r="M23" s="163"/>
      <c r="N23" s="163"/>
      <c r="O23" s="163"/>
      <c r="P23" s="65"/>
      <c r="R23" s="116"/>
      <c r="S23" s="26"/>
      <c r="T23" s="2256">
        <f t="shared" si="0"/>
        <v>0</v>
      </c>
      <c r="V23" s="190"/>
      <c r="W23" s="26"/>
      <c r="X23" s="26"/>
      <c r="Y23" s="191"/>
      <c r="AA23" s="190"/>
      <c r="AB23" s="191"/>
    </row>
    <row r="24" spans="1:28" ht="32.25" hidden="1" customHeight="1" thickBot="1">
      <c r="A24" s="2373"/>
      <c r="B24" s="2404"/>
      <c r="C24" s="2407"/>
      <c r="D24" s="2410"/>
      <c r="E24" s="2395"/>
      <c r="F24" s="380"/>
      <c r="G24" s="399"/>
      <c r="H24" s="1193"/>
      <c r="I24" s="1193"/>
      <c r="J24" s="1193"/>
      <c r="K24" s="1193"/>
      <c r="L24" s="163"/>
      <c r="M24" s="163"/>
      <c r="N24" s="163"/>
      <c r="O24" s="163"/>
      <c r="P24" s="65"/>
      <c r="R24" s="116"/>
      <c r="S24" s="26"/>
      <c r="T24" s="2256">
        <f t="shared" si="0"/>
        <v>0</v>
      </c>
      <c r="V24" s="190"/>
      <c r="W24" s="26"/>
      <c r="X24" s="26"/>
      <c r="Y24" s="191"/>
      <c r="AA24" s="190"/>
      <c r="AB24" s="191"/>
    </row>
    <row r="25" spans="1:28" ht="32.25" hidden="1" customHeight="1" thickBot="1">
      <c r="A25" s="2373"/>
      <c r="B25" s="2404"/>
      <c r="C25" s="2408"/>
      <c r="D25" s="2411"/>
      <c r="E25" s="2413"/>
      <c r="F25" s="417"/>
      <c r="G25" s="411"/>
      <c r="H25" s="350"/>
      <c r="I25" s="350"/>
      <c r="J25" s="350"/>
      <c r="K25" s="350"/>
      <c r="L25" s="164"/>
      <c r="M25" s="164"/>
      <c r="N25" s="164"/>
      <c r="O25" s="164"/>
      <c r="P25" s="65"/>
      <c r="R25" s="116"/>
      <c r="S25" s="26"/>
      <c r="T25" s="2256">
        <f t="shared" si="0"/>
        <v>0</v>
      </c>
      <c r="V25" s="190"/>
      <c r="W25" s="26"/>
      <c r="X25" s="26"/>
      <c r="Y25" s="191"/>
      <c r="AA25" s="190"/>
      <c r="AB25" s="191"/>
    </row>
    <row r="26" spans="1:28" ht="25.5" hidden="1" customHeight="1" thickBot="1">
      <c r="A26" s="2373"/>
      <c r="B26" s="2404"/>
      <c r="C26" s="2414" t="s">
        <v>83</v>
      </c>
      <c r="D26" s="2409">
        <v>0.83</v>
      </c>
      <c r="E26" s="2416" t="s">
        <v>77</v>
      </c>
      <c r="F26" s="416"/>
      <c r="G26" s="407"/>
      <c r="H26" s="351"/>
      <c r="I26" s="351"/>
      <c r="J26" s="351"/>
      <c r="K26" s="351"/>
      <c r="L26" s="165"/>
      <c r="M26" s="165"/>
      <c r="N26" s="165"/>
      <c r="O26" s="165"/>
      <c r="P26" s="65"/>
      <c r="R26" s="116"/>
      <c r="S26" s="26"/>
      <c r="T26" s="2256">
        <f t="shared" si="0"/>
        <v>0</v>
      </c>
      <c r="V26" s="190"/>
      <c r="W26" s="26"/>
      <c r="X26" s="26"/>
      <c r="Y26" s="191"/>
      <c r="AA26" s="190"/>
      <c r="AB26" s="191"/>
    </row>
    <row r="27" spans="1:28" ht="25.5" hidden="1" customHeight="1" thickBot="1">
      <c r="A27" s="2373"/>
      <c r="B27" s="2404"/>
      <c r="C27" s="2391"/>
      <c r="D27" s="2410"/>
      <c r="E27" s="2417"/>
      <c r="F27" s="380"/>
      <c r="G27" s="399"/>
      <c r="H27" s="1193"/>
      <c r="I27" s="1193"/>
      <c r="J27" s="1193"/>
      <c r="K27" s="1193"/>
      <c r="L27" s="163"/>
      <c r="M27" s="163"/>
      <c r="N27" s="163"/>
      <c r="O27" s="163"/>
      <c r="P27" s="65"/>
      <c r="R27" s="116"/>
      <c r="S27" s="26"/>
      <c r="T27" s="2256">
        <f t="shared" si="0"/>
        <v>0</v>
      </c>
      <c r="V27" s="190"/>
      <c r="W27" s="26"/>
      <c r="X27" s="26"/>
      <c r="Y27" s="191"/>
      <c r="AA27" s="190"/>
      <c r="AB27" s="191"/>
    </row>
    <row r="28" spans="1:28" ht="25.5" hidden="1" customHeight="1" thickBot="1">
      <c r="A28" s="2373"/>
      <c r="B28" s="2404"/>
      <c r="C28" s="2391"/>
      <c r="D28" s="2410"/>
      <c r="E28" s="2417"/>
      <c r="F28" s="380"/>
      <c r="G28" s="399"/>
      <c r="H28" s="1193"/>
      <c r="I28" s="1193"/>
      <c r="J28" s="1193"/>
      <c r="K28" s="1193"/>
      <c r="L28" s="163"/>
      <c r="M28" s="163"/>
      <c r="N28" s="163"/>
      <c r="O28" s="163"/>
      <c r="P28" s="65"/>
      <c r="R28" s="116"/>
      <c r="S28" s="26"/>
      <c r="T28" s="2256">
        <f t="shared" si="0"/>
        <v>0</v>
      </c>
      <c r="V28" s="190"/>
      <c r="W28" s="26"/>
      <c r="X28" s="26"/>
      <c r="Y28" s="191"/>
      <c r="AA28" s="190"/>
      <c r="AB28" s="191"/>
    </row>
    <row r="29" spans="1:28" ht="25.5" hidden="1" customHeight="1" thickBot="1">
      <c r="A29" s="2373"/>
      <c r="B29" s="2405"/>
      <c r="C29" s="2415"/>
      <c r="D29" s="2411"/>
      <c r="E29" s="2418"/>
      <c r="F29" s="417"/>
      <c r="G29" s="411"/>
      <c r="H29" s="350"/>
      <c r="I29" s="350"/>
      <c r="J29" s="350"/>
      <c r="K29" s="350"/>
      <c r="L29" s="164"/>
      <c r="M29" s="164"/>
      <c r="N29" s="164"/>
      <c r="O29" s="164"/>
      <c r="P29" s="65"/>
      <c r="R29" s="116"/>
      <c r="S29" s="26"/>
      <c r="T29" s="2256">
        <f t="shared" si="0"/>
        <v>0</v>
      </c>
      <c r="V29" s="190"/>
      <c r="W29" s="26"/>
      <c r="X29" s="26"/>
      <c r="Y29" s="191"/>
      <c r="AA29" s="190"/>
      <c r="AB29" s="191"/>
    </row>
    <row r="30" spans="1:28" ht="30.75" hidden="1" customHeight="1" thickBot="1">
      <c r="A30" s="2373"/>
      <c r="B30" s="2388" t="s">
        <v>84</v>
      </c>
      <c r="C30" s="2391" t="s">
        <v>85</v>
      </c>
      <c r="D30" s="2393">
        <v>0.84</v>
      </c>
      <c r="E30" s="2395" t="s">
        <v>75</v>
      </c>
      <c r="F30" s="412"/>
      <c r="G30" s="413"/>
      <c r="H30" s="351"/>
      <c r="I30" s="351"/>
      <c r="J30" s="351"/>
      <c r="K30" s="351"/>
      <c r="L30" s="165"/>
      <c r="M30" s="165"/>
      <c r="N30" s="165"/>
      <c r="O30" s="165"/>
      <c r="P30" s="65"/>
      <c r="R30" s="116"/>
      <c r="S30" s="26"/>
      <c r="T30" s="2256">
        <f t="shared" si="0"/>
        <v>0</v>
      </c>
      <c r="V30" s="190"/>
      <c r="W30" s="26"/>
      <c r="X30" s="26"/>
      <c r="Y30" s="191"/>
      <c r="AA30" s="190"/>
      <c r="AB30" s="191"/>
    </row>
    <row r="31" spans="1:28" ht="28.5" hidden="1" customHeight="1" thickBot="1">
      <c r="A31" s="2373"/>
      <c r="B31" s="2389"/>
      <c r="C31" s="2391"/>
      <c r="D31" s="2393"/>
      <c r="E31" s="2395"/>
      <c r="F31" s="380"/>
      <c r="G31" s="399"/>
      <c r="H31" s="1193"/>
      <c r="I31" s="1193"/>
      <c r="J31" s="1193"/>
      <c r="K31" s="1193"/>
      <c r="L31" s="163"/>
      <c r="M31" s="163"/>
      <c r="N31" s="163"/>
      <c r="O31" s="163"/>
      <c r="P31" s="65"/>
      <c r="R31" s="116"/>
      <c r="S31" s="26"/>
      <c r="T31" s="2256">
        <f t="shared" si="0"/>
        <v>0</v>
      </c>
      <c r="V31" s="190"/>
      <c r="W31" s="26"/>
      <c r="X31" s="26"/>
      <c r="Y31" s="191"/>
      <c r="AA31" s="190"/>
      <c r="AB31" s="191"/>
    </row>
    <row r="32" spans="1:28" ht="31.5" hidden="1" customHeight="1" thickBot="1">
      <c r="A32" s="2373"/>
      <c r="B32" s="2389"/>
      <c r="C32" s="2391"/>
      <c r="D32" s="2393"/>
      <c r="E32" s="2395"/>
      <c r="F32" s="380"/>
      <c r="G32" s="399"/>
      <c r="H32" s="1193"/>
      <c r="I32" s="1193"/>
      <c r="J32" s="1193"/>
      <c r="K32" s="1193"/>
      <c r="L32" s="163"/>
      <c r="M32" s="163"/>
      <c r="N32" s="163"/>
      <c r="O32" s="163"/>
      <c r="P32" s="65"/>
      <c r="R32" s="116"/>
      <c r="S32" s="26"/>
      <c r="T32" s="2256">
        <f t="shared" si="0"/>
        <v>0</v>
      </c>
      <c r="V32" s="190"/>
      <c r="W32" s="26"/>
      <c r="X32" s="26"/>
      <c r="Y32" s="191"/>
      <c r="AA32" s="190"/>
      <c r="AB32" s="191"/>
    </row>
    <row r="33" spans="1:28" ht="31.5" hidden="1" customHeight="1" thickBot="1">
      <c r="A33" s="2373"/>
      <c r="B33" s="2390"/>
      <c r="C33" s="2392"/>
      <c r="D33" s="2394"/>
      <c r="E33" s="2396"/>
      <c r="F33" s="380"/>
      <c r="G33" s="399"/>
      <c r="H33" s="350"/>
      <c r="I33" s="350"/>
      <c r="J33" s="350"/>
      <c r="K33" s="350"/>
      <c r="L33" s="164"/>
      <c r="M33" s="164"/>
      <c r="N33" s="164"/>
      <c r="O33" s="164"/>
      <c r="P33" s="65"/>
      <c r="R33" s="116"/>
      <c r="S33" s="26"/>
      <c r="T33" s="2256">
        <f t="shared" si="0"/>
        <v>0</v>
      </c>
      <c r="V33" s="190"/>
      <c r="W33" s="26"/>
      <c r="X33" s="26"/>
      <c r="Y33" s="191"/>
      <c r="AA33" s="190"/>
      <c r="AB33" s="191"/>
    </row>
    <row r="34" spans="1:28" s="158" customFormat="1" ht="9" customHeight="1" thickBot="1">
      <c r="A34" s="414"/>
      <c r="G34" s="415"/>
      <c r="H34" s="301"/>
      <c r="I34" s="301"/>
      <c r="J34" s="301"/>
      <c r="K34" s="301"/>
      <c r="L34" s="301"/>
      <c r="M34" s="301"/>
      <c r="N34" s="301"/>
      <c r="O34" s="301"/>
      <c r="P34" s="301"/>
      <c r="R34" s="2264"/>
      <c r="S34" s="301"/>
      <c r="T34" s="2265">
        <f t="shared" si="0"/>
        <v>0</v>
      </c>
      <c r="V34" s="194"/>
      <c r="W34" s="301"/>
      <c r="X34" s="301"/>
      <c r="Y34" s="195"/>
      <c r="AA34" s="194"/>
      <c r="AB34" s="195"/>
    </row>
    <row r="35" spans="1:28" ht="33" hidden="1" customHeight="1" thickBot="1">
      <c r="A35" s="2372" t="s">
        <v>86</v>
      </c>
      <c r="B35" s="2374" t="s">
        <v>87</v>
      </c>
      <c r="C35" s="2377" t="s">
        <v>88</v>
      </c>
      <c r="D35" s="2397">
        <v>0.5</v>
      </c>
      <c r="E35" s="2445">
        <v>0.6</v>
      </c>
      <c r="F35" s="380"/>
      <c r="G35" s="399"/>
      <c r="H35" s="351"/>
      <c r="I35" s="351"/>
      <c r="J35" s="351"/>
      <c r="K35" s="351"/>
      <c r="L35" s="165"/>
      <c r="M35" s="165"/>
      <c r="N35" s="165"/>
      <c r="O35" s="165"/>
      <c r="P35" s="65"/>
      <c r="R35" s="116"/>
      <c r="S35" s="26"/>
      <c r="T35" s="2256">
        <f t="shared" si="0"/>
        <v>0</v>
      </c>
      <c r="V35" s="190"/>
      <c r="W35" s="26"/>
      <c r="X35" s="26"/>
      <c r="Y35" s="191"/>
      <c r="AA35" s="190"/>
      <c r="AB35" s="191"/>
    </row>
    <row r="36" spans="1:28" ht="33" hidden="1" customHeight="1" thickBot="1">
      <c r="A36" s="2372"/>
      <c r="B36" s="2375"/>
      <c r="C36" s="2378"/>
      <c r="D36" s="2398"/>
      <c r="E36" s="2446"/>
      <c r="F36" s="380"/>
      <c r="G36" s="399"/>
      <c r="H36" s="1193"/>
      <c r="I36" s="1193"/>
      <c r="J36" s="1193"/>
      <c r="K36" s="1193"/>
      <c r="L36" s="163"/>
      <c r="M36" s="163"/>
      <c r="N36" s="163"/>
      <c r="O36" s="163"/>
      <c r="P36" s="65"/>
      <c r="R36" s="116"/>
      <c r="S36" s="26"/>
      <c r="T36" s="2256">
        <f t="shared" si="0"/>
        <v>0</v>
      </c>
      <c r="V36" s="190"/>
      <c r="W36" s="26"/>
      <c r="X36" s="26"/>
      <c r="Y36" s="191"/>
      <c r="AA36" s="190"/>
      <c r="AB36" s="191"/>
    </row>
    <row r="37" spans="1:28" ht="33" hidden="1" customHeight="1" thickBot="1">
      <c r="A37" s="2372"/>
      <c r="B37" s="2375"/>
      <c r="C37" s="2378"/>
      <c r="D37" s="2398"/>
      <c r="E37" s="2446"/>
      <c r="F37" s="380"/>
      <c r="G37" s="399"/>
      <c r="H37" s="1193"/>
      <c r="I37" s="1193"/>
      <c r="J37" s="1193"/>
      <c r="K37" s="1193"/>
      <c r="L37" s="163"/>
      <c r="M37" s="163"/>
      <c r="N37" s="163"/>
      <c r="O37" s="163"/>
      <c r="P37" s="65"/>
      <c r="R37" s="116"/>
      <c r="S37" s="26"/>
      <c r="T37" s="2256">
        <f t="shared" si="0"/>
        <v>0</v>
      </c>
      <c r="V37" s="190"/>
      <c r="W37" s="26"/>
      <c r="X37" s="26"/>
      <c r="Y37" s="191"/>
      <c r="AA37" s="190"/>
      <c r="AB37" s="191"/>
    </row>
    <row r="38" spans="1:28" ht="33" hidden="1" customHeight="1" thickBot="1">
      <c r="A38" s="2372"/>
      <c r="B38" s="2375"/>
      <c r="C38" s="2379"/>
      <c r="D38" s="2399"/>
      <c r="E38" s="2447"/>
      <c r="F38" s="417"/>
      <c r="G38" s="411"/>
      <c r="H38" s="350"/>
      <c r="I38" s="350"/>
      <c r="J38" s="350"/>
      <c r="K38" s="350"/>
      <c r="L38" s="164"/>
      <c r="M38" s="164"/>
      <c r="N38" s="164"/>
      <c r="O38" s="164"/>
      <c r="P38" s="65"/>
      <c r="R38" s="116"/>
      <c r="S38" s="26"/>
      <c r="T38" s="2256">
        <f t="shared" si="0"/>
        <v>0</v>
      </c>
      <c r="V38" s="190"/>
      <c r="W38" s="26"/>
      <c r="X38" s="26"/>
      <c r="Y38" s="191"/>
      <c r="AA38" s="190"/>
      <c r="AB38" s="191"/>
    </row>
    <row r="39" spans="1:28" ht="26.25" hidden="1" customHeight="1" thickBot="1">
      <c r="A39" s="2372"/>
      <c r="B39" s="2375"/>
      <c r="C39" s="2448" t="s">
        <v>89</v>
      </c>
      <c r="D39" s="2451">
        <v>0.46</v>
      </c>
      <c r="E39" s="2452">
        <v>0.55000000000000004</v>
      </c>
      <c r="F39" s="416"/>
      <c r="G39" s="407"/>
      <c r="H39" s="351"/>
      <c r="I39" s="351"/>
      <c r="J39" s="351"/>
      <c r="K39" s="351"/>
      <c r="L39" s="165"/>
      <c r="M39" s="165"/>
      <c r="N39" s="165"/>
      <c r="O39" s="165"/>
      <c r="P39" s="65"/>
      <c r="R39" s="116"/>
      <c r="S39" s="26"/>
      <c r="T39" s="2256">
        <f t="shared" si="0"/>
        <v>0</v>
      </c>
      <c r="V39" s="190"/>
      <c r="W39" s="26"/>
      <c r="X39" s="26"/>
      <c r="Y39" s="191"/>
      <c r="AA39" s="190"/>
      <c r="AB39" s="191"/>
    </row>
    <row r="40" spans="1:28" ht="26.25" hidden="1" customHeight="1" thickBot="1">
      <c r="A40" s="2372"/>
      <c r="B40" s="2375"/>
      <c r="C40" s="2449"/>
      <c r="D40" s="2398"/>
      <c r="E40" s="2446"/>
      <c r="F40" s="380"/>
      <c r="G40" s="399"/>
      <c r="H40" s="1193"/>
      <c r="I40" s="1193"/>
      <c r="J40" s="1193"/>
      <c r="K40" s="1193"/>
      <c r="L40" s="163"/>
      <c r="M40" s="163"/>
      <c r="N40" s="163"/>
      <c r="O40" s="163"/>
      <c r="P40" s="65"/>
      <c r="R40" s="116"/>
      <c r="S40" s="26"/>
      <c r="T40" s="2256">
        <f t="shared" si="0"/>
        <v>0</v>
      </c>
      <c r="V40" s="190"/>
      <c r="W40" s="26"/>
      <c r="X40" s="26"/>
      <c r="Y40" s="191"/>
      <c r="AA40" s="190"/>
      <c r="AB40" s="191"/>
    </row>
    <row r="41" spans="1:28" ht="26.25" hidden="1" customHeight="1" thickBot="1">
      <c r="A41" s="2372"/>
      <c r="B41" s="2375"/>
      <c r="C41" s="2449"/>
      <c r="D41" s="2398"/>
      <c r="E41" s="2446"/>
      <c r="F41" s="380"/>
      <c r="G41" s="399"/>
      <c r="H41" s="1193"/>
      <c r="I41" s="1193"/>
      <c r="J41" s="1193"/>
      <c r="K41" s="1193"/>
      <c r="L41" s="163"/>
      <c r="M41" s="163"/>
      <c r="N41" s="163"/>
      <c r="O41" s="163"/>
      <c r="P41" s="65"/>
      <c r="R41" s="116"/>
      <c r="S41" s="26"/>
      <c r="T41" s="2256">
        <f t="shared" si="0"/>
        <v>0</v>
      </c>
      <c r="V41" s="190"/>
      <c r="W41" s="26"/>
      <c r="X41" s="26"/>
      <c r="Y41" s="191"/>
      <c r="AA41" s="190"/>
      <c r="AB41" s="191"/>
    </row>
    <row r="42" spans="1:28" ht="26.25" hidden="1" customHeight="1" thickBot="1">
      <c r="A42" s="2373"/>
      <c r="B42" s="2376"/>
      <c r="C42" s="2450"/>
      <c r="D42" s="2399"/>
      <c r="E42" s="2447"/>
      <c r="F42" s="417"/>
      <c r="G42" s="411"/>
      <c r="H42" s="350"/>
      <c r="I42" s="350"/>
      <c r="J42" s="350"/>
      <c r="K42" s="350"/>
      <c r="L42" s="164"/>
      <c r="M42" s="164"/>
      <c r="N42" s="164"/>
      <c r="O42" s="164"/>
      <c r="P42" s="65"/>
      <c r="R42" s="116"/>
      <c r="S42" s="26"/>
      <c r="T42" s="2256">
        <f t="shared" si="0"/>
        <v>0</v>
      </c>
      <c r="V42" s="190"/>
      <c r="W42" s="26"/>
      <c r="X42" s="26"/>
      <c r="Y42" s="191"/>
      <c r="AA42" s="190"/>
      <c r="AB42" s="191"/>
    </row>
    <row r="43" spans="1:28" ht="26.25" hidden="1" customHeight="1" thickBot="1">
      <c r="A43" s="2373"/>
      <c r="B43" s="2380" t="s">
        <v>90</v>
      </c>
      <c r="C43" s="2453" t="s">
        <v>91</v>
      </c>
      <c r="D43" s="2456">
        <v>0.28999999999999998</v>
      </c>
      <c r="E43" s="2452">
        <v>0.4</v>
      </c>
      <c r="F43" s="416"/>
      <c r="G43" s="407"/>
      <c r="H43" s="351"/>
      <c r="I43" s="351"/>
      <c r="J43" s="351"/>
      <c r="K43" s="351"/>
      <c r="L43" s="165"/>
      <c r="M43" s="165"/>
      <c r="N43" s="165"/>
      <c r="O43" s="165"/>
      <c r="P43" s="65"/>
      <c r="R43" s="116"/>
      <c r="S43" s="26"/>
      <c r="T43" s="2256">
        <f t="shared" si="0"/>
        <v>0</v>
      </c>
      <c r="V43" s="190"/>
      <c r="W43" s="26"/>
      <c r="X43" s="26"/>
      <c r="Y43" s="191"/>
      <c r="AA43" s="190"/>
      <c r="AB43" s="191"/>
    </row>
    <row r="44" spans="1:28" ht="26.25" hidden="1" customHeight="1" thickBot="1">
      <c r="A44" s="2373"/>
      <c r="B44" s="2381"/>
      <c r="C44" s="2454"/>
      <c r="D44" s="2457"/>
      <c r="E44" s="2446"/>
      <c r="F44" s="380"/>
      <c r="G44" s="399"/>
      <c r="H44" s="1193"/>
      <c r="I44" s="1193"/>
      <c r="J44" s="1193"/>
      <c r="K44" s="1193"/>
      <c r="L44" s="163"/>
      <c r="M44" s="163"/>
      <c r="N44" s="163"/>
      <c r="O44" s="163"/>
      <c r="P44" s="65"/>
      <c r="R44" s="116"/>
      <c r="S44" s="26"/>
      <c r="T44" s="2256">
        <f t="shared" si="0"/>
        <v>0</v>
      </c>
      <c r="V44" s="190"/>
      <c r="W44" s="26"/>
      <c r="X44" s="26"/>
      <c r="Y44" s="191"/>
      <c r="AA44" s="190"/>
      <c r="AB44" s="191"/>
    </row>
    <row r="45" spans="1:28" ht="26.25" hidden="1" customHeight="1" thickBot="1">
      <c r="A45" s="2373"/>
      <c r="B45" s="2381"/>
      <c r="C45" s="2454"/>
      <c r="D45" s="2457"/>
      <c r="E45" s="2446"/>
      <c r="F45" s="380"/>
      <c r="G45" s="399"/>
      <c r="H45" s="1193"/>
      <c r="I45" s="1193"/>
      <c r="J45" s="1193"/>
      <c r="K45" s="1193"/>
      <c r="L45" s="163"/>
      <c r="M45" s="163"/>
      <c r="N45" s="163"/>
      <c r="O45" s="163"/>
      <c r="P45" s="65"/>
      <c r="R45" s="116"/>
      <c r="S45" s="26"/>
      <c r="T45" s="2256">
        <f t="shared" si="0"/>
        <v>0</v>
      </c>
      <c r="V45" s="190"/>
      <c r="W45" s="26"/>
      <c r="X45" s="26"/>
      <c r="Y45" s="191"/>
      <c r="AA45" s="190"/>
      <c r="AB45" s="191"/>
    </row>
    <row r="46" spans="1:28" ht="39" hidden="1" customHeight="1" thickBot="1">
      <c r="A46" s="2373"/>
      <c r="B46" s="2381"/>
      <c r="C46" s="2455"/>
      <c r="D46" s="2458"/>
      <c r="E46" s="2447"/>
      <c r="F46" s="417"/>
      <c r="G46" s="411"/>
      <c r="H46" s="350"/>
      <c r="I46" s="350"/>
      <c r="J46" s="350"/>
      <c r="K46" s="350"/>
      <c r="L46" s="164"/>
      <c r="M46" s="164"/>
      <c r="N46" s="164"/>
      <c r="O46" s="164"/>
      <c r="P46" s="65"/>
      <c r="R46" s="116"/>
      <c r="S46" s="26"/>
      <c r="T46" s="2256">
        <f t="shared" si="0"/>
        <v>0</v>
      </c>
      <c r="V46" s="190"/>
      <c r="W46" s="26"/>
      <c r="X46" s="26"/>
      <c r="Y46" s="191"/>
      <c r="AA46" s="190"/>
      <c r="AB46" s="191"/>
    </row>
    <row r="47" spans="1:28" ht="33.75" hidden="1" customHeight="1" thickBot="1">
      <c r="A47" s="2373"/>
      <c r="B47" s="2381"/>
      <c r="C47" s="2453" t="s">
        <v>92</v>
      </c>
      <c r="D47" s="2451">
        <v>0.27</v>
      </c>
      <c r="E47" s="2452">
        <v>0.4</v>
      </c>
      <c r="F47" s="416"/>
      <c r="G47" s="407"/>
      <c r="H47" s="351"/>
      <c r="I47" s="351"/>
      <c r="J47" s="351"/>
      <c r="K47" s="351"/>
      <c r="L47" s="165"/>
      <c r="M47" s="165"/>
      <c r="N47" s="165"/>
      <c r="O47" s="165"/>
      <c r="P47" s="65"/>
      <c r="R47" s="116"/>
      <c r="S47" s="26"/>
      <c r="T47" s="2256">
        <f t="shared" si="0"/>
        <v>0</v>
      </c>
      <c r="V47" s="190"/>
      <c r="W47" s="26"/>
      <c r="X47" s="26"/>
      <c r="Y47" s="191"/>
      <c r="AA47" s="190"/>
      <c r="AB47" s="191"/>
    </row>
    <row r="48" spans="1:28" ht="33.75" hidden="1" customHeight="1" thickBot="1">
      <c r="A48" s="2373"/>
      <c r="B48" s="2381"/>
      <c r="C48" s="2454"/>
      <c r="D48" s="2398"/>
      <c r="E48" s="2446"/>
      <c r="F48" s="380"/>
      <c r="G48" s="399"/>
      <c r="H48" s="1193"/>
      <c r="I48" s="1193"/>
      <c r="J48" s="1193"/>
      <c r="K48" s="1193"/>
      <c r="L48" s="163"/>
      <c r="M48" s="163"/>
      <c r="N48" s="163"/>
      <c r="O48" s="163"/>
      <c r="P48" s="65"/>
      <c r="R48" s="116"/>
      <c r="S48" s="26"/>
      <c r="T48" s="2256">
        <f t="shared" si="0"/>
        <v>0</v>
      </c>
      <c r="V48" s="190"/>
      <c r="W48" s="26"/>
      <c r="X48" s="26"/>
      <c r="Y48" s="191"/>
      <c r="AA48" s="190"/>
      <c r="AB48" s="191"/>
    </row>
    <row r="49" spans="1:28" ht="33.75" hidden="1" customHeight="1" thickBot="1">
      <c r="A49" s="2373"/>
      <c r="B49" s="2381"/>
      <c r="C49" s="2454"/>
      <c r="D49" s="2398"/>
      <c r="E49" s="2446"/>
      <c r="F49" s="380"/>
      <c r="G49" s="399"/>
      <c r="H49" s="1193"/>
      <c r="I49" s="1193"/>
      <c r="J49" s="1193"/>
      <c r="K49" s="1193"/>
      <c r="L49" s="163"/>
      <c r="M49" s="163"/>
      <c r="N49" s="163"/>
      <c r="O49" s="163"/>
      <c r="P49" s="65"/>
      <c r="R49" s="116"/>
      <c r="S49" s="26"/>
      <c r="T49" s="2256">
        <f t="shared" si="0"/>
        <v>0</v>
      </c>
      <c r="V49" s="190"/>
      <c r="W49" s="26"/>
      <c r="X49" s="26"/>
      <c r="Y49" s="191"/>
      <c r="AA49" s="190"/>
      <c r="AB49" s="191"/>
    </row>
    <row r="50" spans="1:28" ht="33.75" hidden="1" customHeight="1" thickBot="1">
      <c r="A50" s="2373"/>
      <c r="B50" s="2381"/>
      <c r="C50" s="2455"/>
      <c r="D50" s="2399"/>
      <c r="E50" s="2447"/>
      <c r="F50" s="417"/>
      <c r="G50" s="411"/>
      <c r="H50" s="350"/>
      <c r="I50" s="350"/>
      <c r="J50" s="350"/>
      <c r="K50" s="350"/>
      <c r="L50" s="164"/>
      <c r="M50" s="164"/>
      <c r="N50" s="164"/>
      <c r="O50" s="164"/>
      <c r="P50" s="65"/>
      <c r="R50" s="116"/>
      <c r="S50" s="26"/>
      <c r="T50" s="2256">
        <f t="shared" si="0"/>
        <v>0</v>
      </c>
      <c r="V50" s="190"/>
      <c r="W50" s="26"/>
      <c r="X50" s="26"/>
      <c r="Y50" s="191"/>
      <c r="AA50" s="190"/>
      <c r="AB50" s="191"/>
    </row>
    <row r="51" spans="1:28" s="1" customFormat="1" ht="40.5" customHeight="1" thickBot="1">
      <c r="A51" s="2373"/>
      <c r="B51" s="2459" t="s">
        <v>93</v>
      </c>
      <c r="C51" s="3282" t="s">
        <v>94</v>
      </c>
      <c r="D51" s="2467" t="s">
        <v>95</v>
      </c>
      <c r="E51" s="2467" t="s">
        <v>96</v>
      </c>
      <c r="F51" s="2286" t="s">
        <v>1251</v>
      </c>
      <c r="G51" s="2267">
        <v>3</v>
      </c>
      <c r="H51" s="4"/>
      <c r="I51" s="4">
        <v>1</v>
      </c>
      <c r="J51" s="4">
        <v>1</v>
      </c>
      <c r="K51" s="4">
        <v>1</v>
      </c>
      <c r="L51" s="130"/>
      <c r="M51" s="130"/>
      <c r="N51" s="130"/>
      <c r="O51" s="130"/>
      <c r="P51" s="65">
        <f t="shared" si="1"/>
        <v>0</v>
      </c>
      <c r="R51" s="116">
        <f>50000+300000</f>
        <v>350000</v>
      </c>
      <c r="S51" s="83">
        <v>100000</v>
      </c>
      <c r="T51" s="2256">
        <f t="shared" si="0"/>
        <v>250000</v>
      </c>
      <c r="V51" s="192"/>
      <c r="W51" s="83"/>
      <c r="X51" s="83"/>
      <c r="Y51" s="193"/>
      <c r="AA51" s="192"/>
      <c r="AB51" s="193"/>
    </row>
    <row r="52" spans="1:28" ht="33.75" hidden="1" customHeight="1" thickBot="1">
      <c r="A52" s="2373"/>
      <c r="B52" s="2460"/>
      <c r="C52" s="3283"/>
      <c r="D52" s="2459"/>
      <c r="E52" s="2459"/>
      <c r="F52" s="855"/>
      <c r="G52" s="399"/>
      <c r="H52" s="1193"/>
      <c r="I52" s="1193"/>
      <c r="J52" s="1193"/>
      <c r="K52" s="1193"/>
      <c r="L52" s="163"/>
      <c r="M52" s="163"/>
      <c r="N52" s="163"/>
      <c r="O52" s="163"/>
      <c r="P52" s="65"/>
      <c r="R52" s="116"/>
      <c r="S52" s="26"/>
      <c r="T52" s="2256">
        <f t="shared" si="0"/>
        <v>0</v>
      </c>
      <c r="V52" s="190"/>
      <c r="W52" s="26"/>
      <c r="X52" s="26"/>
      <c r="Y52" s="191"/>
      <c r="AA52" s="190"/>
      <c r="AB52" s="191"/>
    </row>
    <row r="53" spans="1:28" ht="33.75" hidden="1" customHeight="1" thickBot="1">
      <c r="A53" s="2373"/>
      <c r="B53" s="2460"/>
      <c r="C53" s="3283"/>
      <c r="D53" s="2459"/>
      <c r="E53" s="2459"/>
      <c r="F53" s="855"/>
      <c r="G53" s="399"/>
      <c r="H53" s="1193"/>
      <c r="I53" s="1193"/>
      <c r="J53" s="1193"/>
      <c r="K53" s="1193"/>
      <c r="L53" s="163"/>
      <c r="M53" s="163"/>
      <c r="N53" s="163"/>
      <c r="O53" s="163"/>
      <c r="P53" s="65"/>
      <c r="R53" s="116"/>
      <c r="S53" s="26"/>
      <c r="T53" s="2256">
        <f t="shared" si="0"/>
        <v>0</v>
      </c>
      <c r="V53" s="190"/>
      <c r="W53" s="26"/>
      <c r="X53" s="26"/>
      <c r="Y53" s="191"/>
      <c r="AA53" s="190"/>
      <c r="AB53" s="191"/>
    </row>
    <row r="54" spans="1:28" ht="34.5" hidden="1" customHeight="1" thickBot="1">
      <c r="A54" s="2373"/>
      <c r="B54" s="2460"/>
      <c r="C54" s="3284"/>
      <c r="D54" s="2468"/>
      <c r="E54" s="2468"/>
      <c r="F54" s="861"/>
      <c r="G54" s="411"/>
      <c r="H54" s="350"/>
      <c r="I54" s="350"/>
      <c r="J54" s="350"/>
      <c r="K54" s="350"/>
      <c r="L54" s="164"/>
      <c r="M54" s="164"/>
      <c r="N54" s="164"/>
      <c r="O54" s="164"/>
      <c r="P54" s="65"/>
      <c r="R54" s="116"/>
      <c r="S54" s="26"/>
      <c r="T54" s="2256">
        <f t="shared" si="0"/>
        <v>0</v>
      </c>
      <c r="V54" s="190"/>
      <c r="W54" s="26"/>
      <c r="X54" s="26"/>
      <c r="Y54" s="191"/>
      <c r="AA54" s="190"/>
      <c r="AB54" s="191"/>
    </row>
    <row r="55" spans="1:28" ht="44.55" customHeight="1" thickBot="1">
      <c r="A55" s="2373"/>
      <c r="B55" s="2460"/>
      <c r="C55" s="2461" t="s">
        <v>97</v>
      </c>
      <c r="D55" s="2467" t="s">
        <v>98</v>
      </c>
      <c r="E55" s="2467"/>
      <c r="F55" s="2287" t="s">
        <v>1252</v>
      </c>
      <c r="G55" s="407">
        <v>3</v>
      </c>
      <c r="H55" s="351"/>
      <c r="I55" s="351">
        <v>1</v>
      </c>
      <c r="J55" s="351">
        <v>1</v>
      </c>
      <c r="K55" s="351">
        <v>1</v>
      </c>
      <c r="L55" s="165"/>
      <c r="M55" s="165"/>
      <c r="N55" s="165"/>
      <c r="O55" s="165"/>
      <c r="P55" s="65">
        <f t="shared" si="1"/>
        <v>0</v>
      </c>
      <c r="R55" s="116"/>
      <c r="S55" s="26"/>
      <c r="T55" s="2256">
        <f t="shared" si="0"/>
        <v>0</v>
      </c>
      <c r="V55" s="190"/>
      <c r="W55" s="26"/>
      <c r="X55" s="26"/>
      <c r="Y55" s="191"/>
      <c r="AA55" s="190"/>
      <c r="AB55" s="191"/>
    </row>
    <row r="56" spans="1:28" ht="34.5" hidden="1" customHeight="1" thickBot="1">
      <c r="A56" s="2373"/>
      <c r="B56" s="2460"/>
      <c r="C56" s="2462"/>
      <c r="D56" s="2459"/>
      <c r="E56" s="2459"/>
      <c r="F56" s="855"/>
      <c r="G56" s="399"/>
      <c r="H56" s="1193"/>
      <c r="I56" s="1193"/>
      <c r="J56" s="1193"/>
      <c r="K56" s="1193"/>
      <c r="L56" s="163"/>
      <c r="M56" s="163"/>
      <c r="N56" s="163"/>
      <c r="O56" s="163"/>
      <c r="P56" s="65"/>
      <c r="R56" s="116"/>
      <c r="S56" s="26"/>
      <c r="T56" s="2256">
        <f t="shared" si="0"/>
        <v>0</v>
      </c>
      <c r="V56" s="190"/>
      <c r="W56" s="26"/>
      <c r="X56" s="26"/>
      <c r="Y56" s="191"/>
      <c r="AA56" s="190"/>
      <c r="AB56" s="191"/>
    </row>
    <row r="57" spans="1:28" ht="34.5" hidden="1" customHeight="1" thickBot="1">
      <c r="A57" s="2373"/>
      <c r="B57" s="2460"/>
      <c r="C57" s="2462"/>
      <c r="D57" s="2459"/>
      <c r="E57" s="2459"/>
      <c r="F57" s="855"/>
      <c r="G57" s="399"/>
      <c r="H57" s="1193"/>
      <c r="I57" s="1193"/>
      <c r="J57" s="1193"/>
      <c r="K57" s="1193"/>
      <c r="L57" s="163"/>
      <c r="M57" s="163"/>
      <c r="N57" s="163"/>
      <c r="O57" s="163"/>
      <c r="P57" s="65"/>
      <c r="R57" s="116"/>
      <c r="S57" s="26"/>
      <c r="T57" s="2256">
        <f t="shared" si="0"/>
        <v>0</v>
      </c>
      <c r="V57" s="190"/>
      <c r="W57" s="26"/>
      <c r="X57" s="26"/>
      <c r="Y57" s="191"/>
      <c r="AA57" s="190"/>
      <c r="AB57" s="191"/>
    </row>
    <row r="58" spans="1:28" ht="34.5" hidden="1" customHeight="1" thickBot="1">
      <c r="A58" s="2373"/>
      <c r="B58" s="2460"/>
      <c r="C58" s="2463"/>
      <c r="D58" s="2468"/>
      <c r="E58" s="2468"/>
      <c r="F58" s="861"/>
      <c r="G58" s="411"/>
      <c r="H58" s="350"/>
      <c r="I58" s="350"/>
      <c r="J58" s="350"/>
      <c r="K58" s="350"/>
      <c r="L58" s="164"/>
      <c r="M58" s="164"/>
      <c r="N58" s="164"/>
      <c r="O58" s="164"/>
      <c r="P58" s="65"/>
      <c r="R58" s="116"/>
      <c r="S58" s="26"/>
      <c r="T58" s="2256">
        <f t="shared" si="0"/>
        <v>0</v>
      </c>
      <c r="V58" s="190"/>
      <c r="W58" s="26"/>
      <c r="X58" s="26"/>
      <c r="Y58" s="191"/>
      <c r="AA58" s="190"/>
      <c r="AB58" s="191"/>
    </row>
    <row r="59" spans="1:28" ht="36" hidden="1" customHeight="1" thickBot="1">
      <c r="A59" s="2373"/>
      <c r="B59" s="2536" t="s">
        <v>99</v>
      </c>
      <c r="C59" s="2461" t="s">
        <v>100</v>
      </c>
      <c r="D59" s="2539">
        <v>0.12</v>
      </c>
      <c r="E59" s="2539">
        <v>0.4</v>
      </c>
      <c r="F59" s="416"/>
      <c r="G59" s="407"/>
      <c r="H59" s="351"/>
      <c r="I59" s="351"/>
      <c r="J59" s="351"/>
      <c r="K59" s="351"/>
      <c r="L59" s="165"/>
      <c r="M59" s="165"/>
      <c r="N59" s="165"/>
      <c r="O59" s="165"/>
      <c r="P59" s="65"/>
      <c r="R59" s="116"/>
      <c r="S59" s="26"/>
      <c r="T59" s="2256">
        <f t="shared" si="0"/>
        <v>0</v>
      </c>
      <c r="V59" s="190"/>
      <c r="W59" s="26"/>
      <c r="X59" s="26"/>
      <c r="Y59" s="191"/>
      <c r="AA59" s="190"/>
      <c r="AB59" s="191"/>
    </row>
    <row r="60" spans="1:28" ht="36" hidden="1" customHeight="1" thickBot="1">
      <c r="A60" s="2373"/>
      <c r="B60" s="2537"/>
      <c r="C60" s="2462"/>
      <c r="D60" s="2540"/>
      <c r="E60" s="2540"/>
      <c r="F60" s="380"/>
      <c r="G60" s="399"/>
      <c r="H60" s="1193"/>
      <c r="I60" s="1193"/>
      <c r="J60" s="1193"/>
      <c r="K60" s="1193"/>
      <c r="L60" s="163"/>
      <c r="M60" s="163"/>
      <c r="N60" s="163"/>
      <c r="O60" s="163"/>
      <c r="P60" s="65"/>
      <c r="R60" s="116"/>
      <c r="S60" s="26"/>
      <c r="T60" s="2256">
        <f t="shared" si="0"/>
        <v>0</v>
      </c>
      <c r="V60" s="190"/>
      <c r="W60" s="26"/>
      <c r="X60" s="26"/>
      <c r="Y60" s="191"/>
      <c r="AA60" s="190"/>
      <c r="AB60" s="191"/>
    </row>
    <row r="61" spans="1:28" ht="36" hidden="1" customHeight="1" thickBot="1">
      <c r="A61" s="2373"/>
      <c r="B61" s="2537"/>
      <c r="C61" s="2462"/>
      <c r="D61" s="2540"/>
      <c r="E61" s="2540"/>
      <c r="F61" s="380"/>
      <c r="G61" s="399"/>
      <c r="H61" s="1193"/>
      <c r="I61" s="1193"/>
      <c r="J61" s="1193"/>
      <c r="K61" s="1193"/>
      <c r="L61" s="163"/>
      <c r="M61" s="163"/>
      <c r="N61" s="163"/>
      <c r="O61" s="163"/>
      <c r="P61" s="65"/>
      <c r="R61" s="116"/>
      <c r="S61" s="26"/>
      <c r="T61" s="2256">
        <f t="shared" si="0"/>
        <v>0</v>
      </c>
      <c r="V61" s="190"/>
      <c r="W61" s="26"/>
      <c r="X61" s="26"/>
      <c r="Y61" s="191"/>
      <c r="AA61" s="190"/>
      <c r="AB61" s="191"/>
    </row>
    <row r="62" spans="1:28" ht="36" hidden="1" customHeight="1" thickBot="1">
      <c r="A62" s="2373"/>
      <c r="B62" s="2538"/>
      <c r="C62" s="2463"/>
      <c r="D62" s="2541"/>
      <c r="E62" s="2541"/>
      <c r="F62" s="417"/>
      <c r="G62" s="411"/>
      <c r="H62" s="350"/>
      <c r="I62" s="350"/>
      <c r="J62" s="350"/>
      <c r="K62" s="350"/>
      <c r="L62" s="164"/>
      <c r="M62" s="164"/>
      <c r="N62" s="164"/>
      <c r="O62" s="164"/>
      <c r="P62" s="65"/>
      <c r="R62" s="116"/>
      <c r="S62" s="26"/>
      <c r="T62" s="2256">
        <f t="shared" si="0"/>
        <v>0</v>
      </c>
      <c r="V62" s="190"/>
      <c r="W62" s="26"/>
      <c r="X62" s="26"/>
      <c r="Y62" s="191"/>
      <c r="AA62" s="190"/>
      <c r="AB62" s="191"/>
    </row>
    <row r="63" spans="1:28" s="158" customFormat="1" ht="9" hidden="1" customHeight="1" thickBot="1">
      <c r="A63" s="414"/>
      <c r="G63" s="423"/>
      <c r="H63" s="424"/>
      <c r="I63" s="424"/>
      <c r="J63" s="424"/>
      <c r="K63" s="424"/>
      <c r="L63" s="424"/>
      <c r="M63" s="424"/>
      <c r="N63" s="424"/>
      <c r="O63" s="424"/>
      <c r="P63" s="424"/>
      <c r="Q63" s="424"/>
      <c r="R63" s="2264"/>
      <c r="S63" s="301"/>
      <c r="T63" s="2265">
        <f t="shared" si="0"/>
        <v>0</v>
      </c>
      <c r="V63" s="194"/>
      <c r="W63" s="301"/>
      <c r="X63" s="301"/>
      <c r="Y63" s="195"/>
      <c r="AA63" s="194"/>
      <c r="AB63" s="195"/>
    </row>
    <row r="64" spans="1:28" ht="36.75" hidden="1" customHeight="1" thickBot="1">
      <c r="A64" s="2372" t="s">
        <v>101</v>
      </c>
      <c r="B64" s="2380" t="s">
        <v>102</v>
      </c>
      <c r="C64" s="2471" t="s">
        <v>103</v>
      </c>
      <c r="D64" s="2397">
        <v>0.22</v>
      </c>
      <c r="E64" s="2445">
        <v>0.55000000000000004</v>
      </c>
      <c r="F64" s="380"/>
      <c r="G64" s="399"/>
      <c r="H64" s="351"/>
      <c r="I64" s="351"/>
      <c r="J64" s="351"/>
      <c r="K64" s="351"/>
      <c r="L64" s="165"/>
      <c r="M64" s="165"/>
      <c r="N64" s="165"/>
      <c r="O64" s="165"/>
      <c r="P64" s="65"/>
      <c r="R64" s="116"/>
      <c r="S64" s="26"/>
      <c r="T64" s="2256">
        <f t="shared" si="0"/>
        <v>0</v>
      </c>
      <c r="V64" s="190"/>
      <c r="W64" s="26"/>
      <c r="X64" s="26"/>
      <c r="Y64" s="191"/>
      <c r="AA64" s="190"/>
      <c r="AB64" s="191"/>
    </row>
    <row r="65" spans="1:28" ht="36.75" hidden="1" customHeight="1" thickBot="1">
      <c r="A65" s="2372"/>
      <c r="B65" s="2469"/>
      <c r="C65" s="2472"/>
      <c r="D65" s="2398"/>
      <c r="E65" s="2446"/>
      <c r="F65" s="380"/>
      <c r="G65" s="399"/>
      <c r="H65" s="1193"/>
      <c r="I65" s="1193"/>
      <c r="J65" s="1193"/>
      <c r="K65" s="1193"/>
      <c r="L65" s="163"/>
      <c r="M65" s="163"/>
      <c r="N65" s="163"/>
      <c r="O65" s="163"/>
      <c r="P65" s="65"/>
      <c r="R65" s="116"/>
      <c r="S65" s="26"/>
      <c r="T65" s="2256">
        <f t="shared" si="0"/>
        <v>0</v>
      </c>
      <c r="V65" s="190"/>
      <c r="W65" s="26"/>
      <c r="X65" s="26"/>
      <c r="Y65" s="191"/>
      <c r="AA65" s="190"/>
      <c r="AB65" s="191"/>
    </row>
    <row r="66" spans="1:28" ht="36.75" hidden="1" customHeight="1" thickBot="1">
      <c r="A66" s="2372"/>
      <c r="B66" s="2469"/>
      <c r="C66" s="2472"/>
      <c r="D66" s="2398"/>
      <c r="E66" s="2446"/>
      <c r="F66" s="380"/>
      <c r="G66" s="399"/>
      <c r="H66" s="1193"/>
      <c r="I66" s="1193"/>
      <c r="J66" s="1193"/>
      <c r="K66" s="1193"/>
      <c r="L66" s="163"/>
      <c r="M66" s="163"/>
      <c r="N66" s="163"/>
      <c r="O66" s="163"/>
      <c r="P66" s="65"/>
      <c r="R66" s="116"/>
      <c r="S66" s="26"/>
      <c r="T66" s="2256">
        <f t="shared" si="0"/>
        <v>0</v>
      </c>
      <c r="V66" s="190"/>
      <c r="W66" s="26"/>
      <c r="X66" s="26"/>
      <c r="Y66" s="191"/>
      <c r="AA66" s="190"/>
      <c r="AB66" s="191"/>
    </row>
    <row r="67" spans="1:28" ht="36.75" hidden="1" customHeight="1" thickBot="1">
      <c r="A67" s="2372"/>
      <c r="B67" s="2470"/>
      <c r="C67" s="2473"/>
      <c r="D67" s="2399"/>
      <c r="E67" s="2447"/>
      <c r="F67" s="417"/>
      <c r="G67" s="411"/>
      <c r="H67" s="350"/>
      <c r="I67" s="350"/>
      <c r="J67" s="350"/>
      <c r="K67" s="350"/>
      <c r="L67" s="164"/>
      <c r="M67" s="164"/>
      <c r="N67" s="164"/>
      <c r="O67" s="164"/>
      <c r="P67" s="65"/>
      <c r="R67" s="116"/>
      <c r="S67" s="26"/>
      <c r="T67" s="2256">
        <f t="shared" si="0"/>
        <v>0</v>
      </c>
      <c r="V67" s="190"/>
      <c r="W67" s="26"/>
      <c r="X67" s="26"/>
      <c r="Y67" s="191"/>
      <c r="AA67" s="190"/>
      <c r="AB67" s="191"/>
    </row>
    <row r="68" spans="1:28" ht="42" hidden="1" customHeight="1" thickBot="1">
      <c r="A68" s="2372"/>
      <c r="B68" s="2474" t="s">
        <v>104</v>
      </c>
      <c r="C68" s="2453" t="s">
        <v>105</v>
      </c>
      <c r="D68" s="2451">
        <v>0.45</v>
      </c>
      <c r="E68" s="2452">
        <v>0.65</v>
      </c>
      <c r="F68" s="416"/>
      <c r="G68" s="407"/>
      <c r="H68" s="351"/>
      <c r="I68" s="351"/>
      <c r="J68" s="351"/>
      <c r="K68" s="351"/>
      <c r="L68" s="165"/>
      <c r="M68" s="165"/>
      <c r="N68" s="165"/>
      <c r="O68" s="165"/>
      <c r="P68" s="65"/>
      <c r="R68" s="116"/>
      <c r="S68" s="26"/>
      <c r="T68" s="2256">
        <f t="shared" si="0"/>
        <v>0</v>
      </c>
      <c r="V68" s="190"/>
      <c r="W68" s="26"/>
      <c r="X68" s="26"/>
      <c r="Y68" s="191"/>
      <c r="AA68" s="190"/>
      <c r="AB68" s="191"/>
    </row>
    <row r="69" spans="1:28" ht="42" hidden="1" customHeight="1" thickBot="1">
      <c r="A69" s="2372"/>
      <c r="B69" s="2469"/>
      <c r="C69" s="2472"/>
      <c r="D69" s="2398"/>
      <c r="E69" s="2446"/>
      <c r="F69" s="380"/>
      <c r="G69" s="399"/>
      <c r="H69" s="1193"/>
      <c r="I69" s="1193"/>
      <c r="J69" s="1193"/>
      <c r="K69" s="1193"/>
      <c r="L69" s="163"/>
      <c r="M69" s="163"/>
      <c r="N69" s="163"/>
      <c r="O69" s="163"/>
      <c r="P69" s="65"/>
      <c r="R69" s="116"/>
      <c r="S69" s="26"/>
      <c r="T69" s="2256">
        <f t="shared" si="0"/>
        <v>0</v>
      </c>
      <c r="V69" s="190"/>
      <c r="W69" s="26"/>
      <c r="X69" s="26"/>
      <c r="Y69" s="191"/>
      <c r="AA69" s="190"/>
      <c r="AB69" s="191"/>
    </row>
    <row r="70" spans="1:28" ht="42" hidden="1" customHeight="1" thickBot="1">
      <c r="A70" s="2372"/>
      <c r="B70" s="2469"/>
      <c r="C70" s="2472"/>
      <c r="D70" s="2398"/>
      <c r="E70" s="2446"/>
      <c r="F70" s="380"/>
      <c r="G70" s="399"/>
      <c r="H70" s="1193"/>
      <c r="I70" s="1193"/>
      <c r="J70" s="1193"/>
      <c r="K70" s="1193"/>
      <c r="L70" s="163"/>
      <c r="M70" s="163"/>
      <c r="N70" s="163"/>
      <c r="O70" s="163"/>
      <c r="P70" s="65"/>
      <c r="R70" s="116"/>
      <c r="S70" s="26"/>
      <c r="T70" s="2256">
        <f t="shared" si="0"/>
        <v>0</v>
      </c>
      <c r="V70" s="190"/>
      <c r="W70" s="26"/>
      <c r="X70" s="26"/>
      <c r="Y70" s="191"/>
      <c r="AA70" s="190"/>
      <c r="AB70" s="191"/>
    </row>
    <row r="71" spans="1:28" ht="31.5" hidden="1" customHeight="1" thickBot="1">
      <c r="A71" s="2373"/>
      <c r="B71" s="2475"/>
      <c r="C71" s="2473"/>
      <c r="D71" s="2399"/>
      <c r="E71" s="2447"/>
      <c r="F71" s="417"/>
      <c r="G71" s="411"/>
      <c r="H71" s="350"/>
      <c r="I71" s="350"/>
      <c r="J71" s="350"/>
      <c r="K71" s="350"/>
      <c r="L71" s="164"/>
      <c r="M71" s="164"/>
      <c r="N71" s="164"/>
      <c r="O71" s="164"/>
      <c r="P71" s="65"/>
      <c r="R71" s="116"/>
      <c r="S71" s="26"/>
      <c r="T71" s="2256">
        <f t="shared" ref="T71:T122" si="3">R71-S71</f>
        <v>0</v>
      </c>
      <c r="V71" s="190"/>
      <c r="W71" s="26"/>
      <c r="X71" s="26"/>
      <c r="Y71" s="191"/>
      <c r="AA71" s="190"/>
      <c r="AB71" s="191"/>
    </row>
    <row r="72" spans="1:28" ht="33.75" hidden="1" customHeight="1" thickBot="1">
      <c r="A72" s="2373"/>
      <c r="B72" s="2476" t="s">
        <v>106</v>
      </c>
      <c r="C72" s="2478" t="s">
        <v>107</v>
      </c>
      <c r="D72" s="2481">
        <v>3</v>
      </c>
      <c r="E72" s="2412">
        <v>5</v>
      </c>
      <c r="F72" s="416"/>
      <c r="G72" s="407"/>
      <c r="H72" s="351"/>
      <c r="I72" s="351"/>
      <c r="J72" s="351"/>
      <c r="K72" s="351"/>
      <c r="L72" s="165"/>
      <c r="M72" s="165"/>
      <c r="N72" s="165"/>
      <c r="O72" s="165"/>
      <c r="P72" s="65"/>
      <c r="R72" s="116"/>
      <c r="S72" s="26"/>
      <c r="T72" s="2256">
        <f t="shared" si="3"/>
        <v>0</v>
      </c>
      <c r="V72" s="190"/>
      <c r="W72" s="26"/>
      <c r="X72" s="26"/>
      <c r="Y72" s="191"/>
      <c r="AA72" s="190"/>
      <c r="AB72" s="191"/>
    </row>
    <row r="73" spans="1:28" ht="33.75" hidden="1" customHeight="1" thickBot="1">
      <c r="A73" s="2373"/>
      <c r="B73" s="2476"/>
      <c r="C73" s="2479"/>
      <c r="D73" s="2482"/>
      <c r="E73" s="2395"/>
      <c r="F73" s="380"/>
      <c r="G73" s="399"/>
      <c r="H73" s="1193"/>
      <c r="I73" s="1193"/>
      <c r="J73" s="1193"/>
      <c r="K73" s="1193"/>
      <c r="L73" s="163"/>
      <c r="M73" s="163"/>
      <c r="N73" s="163"/>
      <c r="O73" s="163"/>
      <c r="P73" s="65"/>
      <c r="R73" s="116"/>
      <c r="S73" s="26"/>
      <c r="T73" s="2256">
        <f t="shared" si="3"/>
        <v>0</v>
      </c>
      <c r="V73" s="190"/>
      <c r="W73" s="26"/>
      <c r="X73" s="26"/>
      <c r="Y73" s="191"/>
      <c r="AA73" s="190"/>
      <c r="AB73" s="191"/>
    </row>
    <row r="74" spans="1:28" ht="33.75" hidden="1" customHeight="1" thickBot="1">
      <c r="A74" s="2373"/>
      <c r="B74" s="2476"/>
      <c r="C74" s="2479"/>
      <c r="D74" s="2482"/>
      <c r="E74" s="2395"/>
      <c r="F74" s="380"/>
      <c r="G74" s="399"/>
      <c r="H74" s="1193"/>
      <c r="I74" s="1193"/>
      <c r="J74" s="1193"/>
      <c r="K74" s="1193"/>
      <c r="L74" s="163"/>
      <c r="M74" s="163"/>
      <c r="N74" s="163"/>
      <c r="O74" s="163"/>
      <c r="P74" s="65"/>
      <c r="R74" s="116"/>
      <c r="S74" s="26"/>
      <c r="T74" s="2256">
        <f t="shared" si="3"/>
        <v>0</v>
      </c>
      <c r="V74" s="190"/>
      <c r="W74" s="26"/>
      <c r="X74" s="26"/>
      <c r="Y74" s="191"/>
      <c r="AA74" s="190"/>
      <c r="AB74" s="191"/>
    </row>
    <row r="75" spans="1:28" ht="33.75" hidden="1" customHeight="1" thickBot="1">
      <c r="A75" s="2373"/>
      <c r="B75" s="2476"/>
      <c r="C75" s="2480"/>
      <c r="D75" s="2483"/>
      <c r="E75" s="2413"/>
      <c r="F75" s="417"/>
      <c r="G75" s="411"/>
      <c r="H75" s="350"/>
      <c r="I75" s="350"/>
      <c r="J75" s="350"/>
      <c r="K75" s="350"/>
      <c r="L75" s="164"/>
      <c r="M75" s="164"/>
      <c r="N75" s="164"/>
      <c r="O75" s="164"/>
      <c r="P75" s="65"/>
      <c r="R75" s="116"/>
      <c r="S75" s="26"/>
      <c r="T75" s="2256">
        <f t="shared" si="3"/>
        <v>0</v>
      </c>
      <c r="V75" s="190"/>
      <c r="W75" s="26"/>
      <c r="X75" s="26"/>
      <c r="Y75" s="191"/>
      <c r="AA75" s="190"/>
      <c r="AB75" s="191"/>
    </row>
    <row r="76" spans="1:28" ht="33.75" hidden="1" customHeight="1" thickBot="1">
      <c r="A76" s="2373"/>
      <c r="B76" s="2476"/>
      <c r="C76" s="2478" t="s">
        <v>108</v>
      </c>
      <c r="D76" s="2496">
        <v>28</v>
      </c>
      <c r="E76" s="2499">
        <v>35</v>
      </c>
      <c r="F76" s="416"/>
      <c r="G76" s="407"/>
      <c r="H76" s="351"/>
      <c r="I76" s="351"/>
      <c r="J76" s="351"/>
      <c r="K76" s="351"/>
      <c r="L76" s="165"/>
      <c r="M76" s="165"/>
      <c r="N76" s="165"/>
      <c r="O76" s="165"/>
      <c r="P76" s="65"/>
      <c r="R76" s="116"/>
      <c r="S76" s="26"/>
      <c r="T76" s="2256">
        <f t="shared" si="3"/>
        <v>0</v>
      </c>
      <c r="V76" s="190"/>
      <c r="W76" s="26"/>
      <c r="X76" s="26"/>
      <c r="Y76" s="191"/>
      <c r="AA76" s="190"/>
      <c r="AB76" s="191"/>
    </row>
    <row r="77" spans="1:28" ht="33.75" hidden="1" customHeight="1" thickBot="1">
      <c r="A77" s="2373"/>
      <c r="B77" s="2476"/>
      <c r="C77" s="2494"/>
      <c r="D77" s="2497"/>
      <c r="E77" s="2500"/>
      <c r="F77" s="380"/>
      <c r="G77" s="399"/>
      <c r="H77" s="1193"/>
      <c r="I77" s="1193"/>
      <c r="J77" s="1193"/>
      <c r="K77" s="1193"/>
      <c r="L77" s="163"/>
      <c r="M77" s="163"/>
      <c r="N77" s="163"/>
      <c r="O77" s="163"/>
      <c r="P77" s="65"/>
      <c r="R77" s="116"/>
      <c r="S77" s="26"/>
      <c r="T77" s="2256">
        <f t="shared" si="3"/>
        <v>0</v>
      </c>
      <c r="V77" s="190"/>
      <c r="W77" s="26"/>
      <c r="X77" s="26"/>
      <c r="Y77" s="191"/>
      <c r="AA77" s="190"/>
      <c r="AB77" s="191"/>
    </row>
    <row r="78" spans="1:28" ht="33.75" hidden="1" customHeight="1" thickBot="1">
      <c r="A78" s="2373"/>
      <c r="B78" s="2476"/>
      <c r="C78" s="2494"/>
      <c r="D78" s="2497"/>
      <c r="E78" s="2500"/>
      <c r="F78" s="380"/>
      <c r="G78" s="399"/>
      <c r="H78" s="1193"/>
      <c r="I78" s="1193"/>
      <c r="J78" s="1193"/>
      <c r="K78" s="1193"/>
      <c r="L78" s="163"/>
      <c r="M78" s="163"/>
      <c r="N78" s="163"/>
      <c r="O78" s="163"/>
      <c r="P78" s="65"/>
      <c r="R78" s="116"/>
      <c r="S78" s="26"/>
      <c r="T78" s="2256">
        <f t="shared" si="3"/>
        <v>0</v>
      </c>
      <c r="V78" s="190"/>
      <c r="W78" s="26"/>
      <c r="X78" s="26"/>
      <c r="Y78" s="191"/>
      <c r="AA78" s="190"/>
      <c r="AB78" s="191"/>
    </row>
    <row r="79" spans="1:28" ht="33" hidden="1" customHeight="1" thickBot="1">
      <c r="A79" s="2373"/>
      <c r="B79" s="2477"/>
      <c r="C79" s="2495"/>
      <c r="D79" s="2498"/>
      <c r="E79" s="2501"/>
      <c r="F79" s="417"/>
      <c r="G79" s="411"/>
      <c r="H79" s="350"/>
      <c r="I79" s="350"/>
      <c r="J79" s="350"/>
      <c r="K79" s="350"/>
      <c r="L79" s="164"/>
      <c r="M79" s="164"/>
      <c r="N79" s="164"/>
      <c r="O79" s="164"/>
      <c r="P79" s="65"/>
      <c r="R79" s="116"/>
      <c r="S79" s="26"/>
      <c r="T79" s="2256">
        <f t="shared" si="3"/>
        <v>0</v>
      </c>
      <c r="V79" s="190"/>
      <c r="W79" s="26"/>
      <c r="X79" s="26"/>
      <c r="Y79" s="191"/>
      <c r="AA79" s="190"/>
      <c r="AB79" s="191"/>
    </row>
    <row r="80" spans="1:28" ht="6" hidden="1" customHeight="1" thickBot="1">
      <c r="G80" s="413"/>
      <c r="H80" s="300"/>
      <c r="I80" s="300"/>
      <c r="J80" s="300"/>
      <c r="K80" s="300"/>
      <c r="L80" s="300"/>
      <c r="M80" s="300"/>
      <c r="N80" s="300"/>
      <c r="O80" s="300"/>
      <c r="P80" s="300"/>
      <c r="R80" s="116"/>
      <c r="S80" s="26"/>
      <c r="T80" s="2256">
        <f t="shared" si="3"/>
        <v>0</v>
      </c>
      <c r="V80" s="190"/>
      <c r="W80" s="26"/>
      <c r="X80" s="26"/>
      <c r="Y80" s="191"/>
      <c r="AA80" s="190"/>
      <c r="AB80" s="191"/>
    </row>
    <row r="81" spans="1:28" ht="36.75" hidden="1" customHeight="1" thickBot="1">
      <c r="A81" s="2372" t="s">
        <v>109</v>
      </c>
      <c r="B81" s="2474" t="s">
        <v>110</v>
      </c>
      <c r="C81" s="2542" t="s">
        <v>111</v>
      </c>
      <c r="D81" s="2545">
        <v>0.49</v>
      </c>
      <c r="E81" s="2445">
        <v>0.6</v>
      </c>
      <c r="F81" s="380"/>
      <c r="G81" s="399"/>
      <c r="H81" s="351"/>
      <c r="I81" s="351"/>
      <c r="J81" s="351"/>
      <c r="K81" s="351"/>
      <c r="L81" s="165"/>
      <c r="M81" s="165"/>
      <c r="N81" s="165"/>
      <c r="O81" s="165"/>
      <c r="P81" s="65"/>
      <c r="R81" s="116"/>
      <c r="S81" s="26"/>
      <c r="T81" s="2256">
        <f t="shared" si="3"/>
        <v>0</v>
      </c>
      <c r="V81" s="190"/>
      <c r="W81" s="26"/>
      <c r="X81" s="26"/>
      <c r="Y81" s="191"/>
      <c r="AA81" s="190"/>
      <c r="AB81" s="191"/>
    </row>
    <row r="82" spans="1:28" ht="36.75" hidden="1" customHeight="1" thickBot="1">
      <c r="A82" s="2372"/>
      <c r="B82" s="2469"/>
      <c r="C82" s="2543"/>
      <c r="D82" s="2410"/>
      <c r="E82" s="2446"/>
      <c r="F82" s="380"/>
      <c r="G82" s="399"/>
      <c r="H82" s="1193"/>
      <c r="I82" s="1193"/>
      <c r="J82" s="1193"/>
      <c r="K82" s="1193"/>
      <c r="L82" s="163"/>
      <c r="M82" s="163"/>
      <c r="N82" s="163"/>
      <c r="O82" s="163"/>
      <c r="P82" s="65"/>
      <c r="R82" s="116"/>
      <c r="S82" s="26"/>
      <c r="T82" s="2256">
        <f t="shared" si="3"/>
        <v>0</v>
      </c>
      <c r="V82" s="190"/>
      <c r="W82" s="26"/>
      <c r="X82" s="26"/>
      <c r="Y82" s="191"/>
      <c r="AA82" s="190"/>
      <c r="AB82" s="191"/>
    </row>
    <row r="83" spans="1:28" ht="36.75" hidden="1" customHeight="1" thickBot="1">
      <c r="A83" s="2372"/>
      <c r="B83" s="2469"/>
      <c r="C83" s="2543"/>
      <c r="D83" s="2410"/>
      <c r="E83" s="2446"/>
      <c r="F83" s="380"/>
      <c r="G83" s="399"/>
      <c r="H83" s="1193"/>
      <c r="I83" s="1193"/>
      <c r="J83" s="1193"/>
      <c r="K83" s="1193"/>
      <c r="L83" s="163"/>
      <c r="M83" s="163"/>
      <c r="N83" s="163"/>
      <c r="O83" s="163"/>
      <c r="P83" s="65"/>
      <c r="R83" s="116"/>
      <c r="S83" s="26"/>
      <c r="T83" s="2256">
        <f t="shared" si="3"/>
        <v>0</v>
      </c>
      <c r="V83" s="190"/>
      <c r="W83" s="26"/>
      <c r="X83" s="26"/>
      <c r="Y83" s="191"/>
      <c r="AA83" s="190"/>
      <c r="AB83" s="191"/>
    </row>
    <row r="84" spans="1:28" ht="36.75" hidden="1" customHeight="1" thickBot="1">
      <c r="A84" s="2372"/>
      <c r="B84" s="2470"/>
      <c r="C84" s="2544"/>
      <c r="D84" s="2411"/>
      <c r="E84" s="2447"/>
      <c r="F84" s="417"/>
      <c r="G84" s="411"/>
      <c r="H84" s="350"/>
      <c r="I84" s="350"/>
      <c r="J84" s="350"/>
      <c r="K84" s="350"/>
      <c r="L84" s="164"/>
      <c r="M84" s="164"/>
      <c r="N84" s="164"/>
      <c r="O84" s="164"/>
      <c r="P84" s="65"/>
      <c r="R84" s="116"/>
      <c r="S84" s="26"/>
      <c r="T84" s="2256">
        <f t="shared" si="3"/>
        <v>0</v>
      </c>
      <c r="V84" s="190"/>
      <c r="W84" s="26"/>
      <c r="X84" s="26"/>
      <c r="Y84" s="191"/>
      <c r="AA84" s="190"/>
      <c r="AB84" s="191"/>
    </row>
    <row r="85" spans="1:28" ht="36.75" hidden="1" customHeight="1" thickBot="1">
      <c r="A85" s="2372"/>
      <c r="B85" s="2474" t="s">
        <v>112</v>
      </c>
      <c r="C85" s="2484" t="s">
        <v>113</v>
      </c>
      <c r="D85" s="2487">
        <v>0.13</v>
      </c>
      <c r="E85" s="2452">
        <v>0.45</v>
      </c>
      <c r="F85" s="416"/>
      <c r="G85" s="407"/>
      <c r="H85" s="351"/>
      <c r="I85" s="351"/>
      <c r="J85" s="351"/>
      <c r="K85" s="351"/>
      <c r="L85" s="165"/>
      <c r="M85" s="165"/>
      <c r="N85" s="165"/>
      <c r="O85" s="165"/>
      <c r="P85" s="65"/>
      <c r="R85" s="116"/>
      <c r="S85" s="26"/>
      <c r="T85" s="2256">
        <f t="shared" si="3"/>
        <v>0</v>
      </c>
      <c r="V85" s="190"/>
      <c r="W85" s="26"/>
      <c r="X85" s="26"/>
      <c r="Y85" s="191"/>
      <c r="AA85" s="190"/>
      <c r="AB85" s="191"/>
    </row>
    <row r="86" spans="1:28" ht="36.75" hidden="1" customHeight="1" thickBot="1">
      <c r="A86" s="2372"/>
      <c r="B86" s="2469"/>
      <c r="C86" s="2485"/>
      <c r="D86" s="2488"/>
      <c r="E86" s="2446"/>
      <c r="F86" s="380"/>
      <c r="G86" s="399"/>
      <c r="H86" s="1193"/>
      <c r="I86" s="1193"/>
      <c r="J86" s="1193"/>
      <c r="K86" s="1193"/>
      <c r="L86" s="163"/>
      <c r="M86" s="163"/>
      <c r="N86" s="163"/>
      <c r="O86" s="163"/>
      <c r="P86" s="65"/>
      <c r="R86" s="116"/>
      <c r="S86" s="26"/>
      <c r="T86" s="2256">
        <f t="shared" si="3"/>
        <v>0</v>
      </c>
      <c r="V86" s="190"/>
      <c r="W86" s="26"/>
      <c r="X86" s="26"/>
      <c r="Y86" s="191"/>
      <c r="AA86" s="190"/>
      <c r="AB86" s="191"/>
    </row>
    <row r="87" spans="1:28" ht="36.75" hidden="1" customHeight="1" thickBot="1">
      <c r="A87" s="2372"/>
      <c r="B87" s="2469"/>
      <c r="C87" s="2485"/>
      <c r="D87" s="2488"/>
      <c r="E87" s="2446"/>
      <c r="F87" s="380"/>
      <c r="G87" s="399"/>
      <c r="H87" s="1193"/>
      <c r="I87" s="1193"/>
      <c r="J87" s="1193"/>
      <c r="K87" s="1193"/>
      <c r="L87" s="163"/>
      <c r="M87" s="163"/>
      <c r="N87" s="163"/>
      <c r="O87" s="163"/>
      <c r="P87" s="65"/>
      <c r="R87" s="116"/>
      <c r="S87" s="26"/>
      <c r="T87" s="2256">
        <f t="shared" si="3"/>
        <v>0</v>
      </c>
      <c r="V87" s="190"/>
      <c r="W87" s="26"/>
      <c r="X87" s="26"/>
      <c r="Y87" s="191"/>
      <c r="AA87" s="190"/>
      <c r="AB87" s="191"/>
    </row>
    <row r="88" spans="1:28" ht="36" hidden="1" customHeight="1" thickBot="1">
      <c r="A88" s="2373"/>
      <c r="B88" s="2470"/>
      <c r="C88" s="2486"/>
      <c r="D88" s="2489"/>
      <c r="E88" s="2447"/>
      <c r="F88" s="417"/>
      <c r="G88" s="411"/>
      <c r="H88" s="350"/>
      <c r="I88" s="350"/>
      <c r="J88" s="350"/>
      <c r="K88" s="350"/>
      <c r="L88" s="164"/>
      <c r="M88" s="164"/>
      <c r="N88" s="164"/>
      <c r="O88" s="164"/>
      <c r="P88" s="65"/>
      <c r="R88" s="116"/>
      <c r="S88" s="26"/>
      <c r="T88" s="2256">
        <f t="shared" si="3"/>
        <v>0</v>
      </c>
      <c r="V88" s="190"/>
      <c r="W88" s="26"/>
      <c r="X88" s="26"/>
      <c r="Y88" s="191"/>
      <c r="AA88" s="190"/>
      <c r="AB88" s="191"/>
    </row>
    <row r="89" spans="1:28" ht="40.5" hidden="1" customHeight="1" thickBot="1">
      <c r="A89" s="2373"/>
      <c r="B89" s="2474" t="s">
        <v>114</v>
      </c>
      <c r="C89" s="2490" t="s">
        <v>115</v>
      </c>
      <c r="D89" s="2488">
        <v>0.16</v>
      </c>
      <c r="E89" s="2446">
        <v>0.45</v>
      </c>
      <c r="F89" s="412"/>
      <c r="G89" s="413"/>
      <c r="H89" s="351"/>
      <c r="I89" s="351"/>
      <c r="J89" s="351"/>
      <c r="K89" s="351"/>
      <c r="L89" s="165"/>
      <c r="M89" s="165"/>
      <c r="N89" s="165"/>
      <c r="O89" s="165"/>
      <c r="P89" s="65"/>
      <c r="R89" s="116"/>
      <c r="S89" s="26"/>
      <c r="T89" s="2256">
        <f t="shared" si="3"/>
        <v>0</v>
      </c>
      <c r="V89" s="190"/>
      <c r="W89" s="26"/>
      <c r="X89" s="26"/>
      <c r="Y89" s="191"/>
      <c r="AA89" s="190"/>
      <c r="AB89" s="191"/>
    </row>
    <row r="90" spans="1:28" ht="40.5" hidden="1" customHeight="1" thickBot="1">
      <c r="A90" s="2373"/>
      <c r="B90" s="2469"/>
      <c r="C90" s="2490"/>
      <c r="D90" s="2488"/>
      <c r="E90" s="2446"/>
      <c r="F90" s="380"/>
      <c r="G90" s="399"/>
      <c r="H90" s="1193"/>
      <c r="I90" s="1193"/>
      <c r="J90" s="1193"/>
      <c r="K90" s="1193"/>
      <c r="L90" s="163"/>
      <c r="M90" s="163"/>
      <c r="N90" s="163"/>
      <c r="O90" s="163"/>
      <c r="P90" s="65"/>
      <c r="R90" s="116"/>
      <c r="S90" s="26"/>
      <c r="T90" s="2256">
        <f t="shared" si="3"/>
        <v>0</v>
      </c>
      <c r="V90" s="190"/>
      <c r="W90" s="26"/>
      <c r="X90" s="26"/>
      <c r="Y90" s="191"/>
      <c r="AA90" s="190"/>
      <c r="AB90" s="191"/>
    </row>
    <row r="91" spans="1:28" ht="40.5" hidden="1" customHeight="1" thickBot="1">
      <c r="A91" s="2373"/>
      <c r="B91" s="2469"/>
      <c r="C91" s="2490"/>
      <c r="D91" s="2488"/>
      <c r="E91" s="2446"/>
      <c r="F91" s="380"/>
      <c r="G91" s="399"/>
      <c r="H91" s="1193"/>
      <c r="I91" s="1193"/>
      <c r="J91" s="1193"/>
      <c r="K91" s="1193"/>
      <c r="L91" s="163"/>
      <c r="M91" s="163"/>
      <c r="N91" s="163"/>
      <c r="O91" s="163"/>
      <c r="P91" s="65"/>
      <c r="R91" s="116"/>
      <c r="S91" s="26"/>
      <c r="T91" s="2256">
        <f t="shared" si="3"/>
        <v>0</v>
      </c>
      <c r="V91" s="190"/>
      <c r="W91" s="26"/>
      <c r="X91" s="26"/>
      <c r="Y91" s="191"/>
      <c r="AA91" s="190"/>
      <c r="AB91" s="191"/>
    </row>
    <row r="92" spans="1:28" ht="59.25" hidden="1" customHeight="1" thickBot="1">
      <c r="A92" s="2373"/>
      <c r="B92" s="2470"/>
      <c r="C92" s="2491"/>
      <c r="D92" s="2492"/>
      <c r="E92" s="2493"/>
      <c r="F92" s="380"/>
      <c r="G92" s="399"/>
      <c r="H92" s="350"/>
      <c r="I92" s="350"/>
      <c r="J92" s="350"/>
      <c r="K92" s="350"/>
      <c r="L92" s="164"/>
      <c r="M92" s="164"/>
      <c r="N92" s="164"/>
      <c r="O92" s="164"/>
      <c r="P92" s="65"/>
      <c r="R92" s="116"/>
      <c r="S92" s="26"/>
      <c r="T92" s="2256">
        <f t="shared" si="3"/>
        <v>0</v>
      </c>
      <c r="V92" s="190"/>
      <c r="W92" s="26"/>
      <c r="X92" s="26"/>
      <c r="Y92" s="191"/>
      <c r="AA92" s="190"/>
      <c r="AB92" s="191"/>
    </row>
    <row r="93" spans="1:28" s="158" customFormat="1" ht="7.5" customHeight="1" thickBot="1">
      <c r="A93" s="414"/>
      <c r="G93" s="415"/>
      <c r="H93" s="301"/>
      <c r="I93" s="301"/>
      <c r="J93" s="301"/>
      <c r="K93" s="301"/>
      <c r="L93" s="301"/>
      <c r="M93" s="301"/>
      <c r="N93" s="301"/>
      <c r="O93" s="301"/>
      <c r="P93" s="301"/>
      <c r="R93" s="2264"/>
      <c r="S93" s="301"/>
      <c r="T93" s="2265">
        <f t="shared" si="3"/>
        <v>0</v>
      </c>
      <c r="V93" s="194"/>
      <c r="W93" s="301"/>
      <c r="X93" s="301"/>
      <c r="Y93" s="195"/>
      <c r="AA93" s="194"/>
      <c r="AB93" s="195"/>
    </row>
    <row r="94" spans="1:28" s="291" customFormat="1" ht="38.25" customHeight="1" thickBot="1">
      <c r="A94" s="2516" t="s">
        <v>116</v>
      </c>
      <c r="B94" s="2505" t="s">
        <v>117</v>
      </c>
      <c r="C94" s="2517" t="s">
        <v>118</v>
      </c>
      <c r="D94" s="2520">
        <v>0.72</v>
      </c>
      <c r="E94" s="2502">
        <v>0.95</v>
      </c>
      <c r="F94" s="823" t="s">
        <v>598</v>
      </c>
      <c r="G94" s="141">
        <v>1</v>
      </c>
      <c r="H94" s="351"/>
      <c r="I94" s="351"/>
      <c r="J94" s="351"/>
      <c r="K94" s="351">
        <v>1</v>
      </c>
      <c r="L94" s="165"/>
      <c r="M94" s="165"/>
      <c r="N94" s="165"/>
      <c r="O94" s="165"/>
      <c r="P94" s="65">
        <f t="shared" ref="P94:P105" si="4">(SUM(L94:O94)/SUM(H94:K94))</f>
        <v>0</v>
      </c>
      <c r="R94" s="66">
        <v>100000</v>
      </c>
      <c r="S94" s="1192"/>
      <c r="T94" s="2256">
        <f t="shared" si="3"/>
        <v>100000</v>
      </c>
      <c r="V94" s="344"/>
      <c r="W94" s="1192"/>
      <c r="X94" s="1192"/>
      <c r="Y94" s="308"/>
      <c r="AA94" s="344"/>
      <c r="AB94" s="308"/>
    </row>
    <row r="95" spans="1:28" s="291" customFormat="1" ht="38.25" customHeight="1" thickBot="1">
      <c r="A95" s="2516"/>
      <c r="B95" s="2506"/>
      <c r="C95" s="2518"/>
      <c r="D95" s="2512"/>
      <c r="E95" s="2503"/>
      <c r="F95" s="23" t="s">
        <v>1253</v>
      </c>
      <c r="G95" s="141">
        <v>4</v>
      </c>
      <c r="H95" s="1193">
        <v>1</v>
      </c>
      <c r="I95" s="1193">
        <v>1</v>
      </c>
      <c r="J95" s="1193">
        <v>1</v>
      </c>
      <c r="K95" s="1193">
        <v>1</v>
      </c>
      <c r="L95" s="163"/>
      <c r="M95" s="163"/>
      <c r="N95" s="163"/>
      <c r="O95" s="163"/>
      <c r="P95" s="65">
        <f t="shared" si="4"/>
        <v>0</v>
      </c>
      <c r="R95" s="66">
        <v>50000</v>
      </c>
      <c r="S95" s="1192"/>
      <c r="T95" s="2256">
        <f t="shared" si="3"/>
        <v>50000</v>
      </c>
      <c r="V95" s="344"/>
      <c r="W95" s="1192"/>
      <c r="X95" s="1192"/>
      <c r="Y95" s="308"/>
      <c r="AA95" s="344"/>
      <c r="AB95" s="308"/>
    </row>
    <row r="96" spans="1:28" s="291" customFormat="1" ht="38.25" customHeight="1" thickBot="1">
      <c r="A96" s="2516"/>
      <c r="B96" s="2506"/>
      <c r="C96" s="2518"/>
      <c r="D96" s="2512"/>
      <c r="E96" s="2503"/>
      <c r="F96" s="23" t="s">
        <v>1254</v>
      </c>
      <c r="G96" s="141">
        <v>1</v>
      </c>
      <c r="H96" s="1193"/>
      <c r="I96" s="1193"/>
      <c r="J96" s="1193">
        <v>1</v>
      </c>
      <c r="K96" s="1193"/>
      <c r="L96" s="163"/>
      <c r="M96" s="163"/>
      <c r="N96" s="163"/>
      <c r="O96" s="163"/>
      <c r="P96" s="65">
        <f t="shared" si="4"/>
        <v>0</v>
      </c>
      <c r="R96" s="66"/>
      <c r="S96" s="1192"/>
      <c r="T96" s="2256">
        <f t="shared" si="3"/>
        <v>0</v>
      </c>
      <c r="V96" s="344"/>
      <c r="W96" s="1192"/>
      <c r="X96" s="1192"/>
      <c r="Y96" s="308"/>
      <c r="AA96" s="344"/>
      <c r="AB96" s="308"/>
    </row>
    <row r="97" spans="1:28" s="291" customFormat="1" ht="38.25" customHeight="1" thickBot="1">
      <c r="A97" s="2516"/>
      <c r="B97" s="2506"/>
      <c r="C97" s="2518"/>
      <c r="D97" s="2512"/>
      <c r="E97" s="2503"/>
      <c r="F97" s="23" t="s">
        <v>1255</v>
      </c>
      <c r="G97" s="2258">
        <v>1</v>
      </c>
      <c r="H97" s="1187"/>
      <c r="I97" s="1187"/>
      <c r="J97" s="1187"/>
      <c r="K97" s="1187">
        <v>1</v>
      </c>
      <c r="L97" s="313"/>
      <c r="M97" s="313"/>
      <c r="N97" s="313"/>
      <c r="O97" s="313"/>
      <c r="P97" s="65">
        <f t="shared" si="4"/>
        <v>0</v>
      </c>
      <c r="R97" s="66">
        <v>40000</v>
      </c>
      <c r="S97" s="1192"/>
      <c r="T97" s="2256">
        <f t="shared" si="3"/>
        <v>40000</v>
      </c>
      <c r="V97" s="344"/>
      <c r="W97" s="1192"/>
      <c r="X97" s="1192"/>
      <c r="Y97" s="308"/>
      <c r="AA97" s="344"/>
      <c r="AB97" s="308"/>
    </row>
    <row r="98" spans="1:28" s="291" customFormat="1" ht="37.5" customHeight="1" thickBot="1">
      <c r="A98" s="2516"/>
      <c r="B98" s="2505" t="s">
        <v>119</v>
      </c>
      <c r="C98" s="2508" t="s">
        <v>120</v>
      </c>
      <c r="D98" s="2511">
        <v>0.7</v>
      </c>
      <c r="E98" s="2514">
        <v>0.95</v>
      </c>
      <c r="F98" s="23" t="s">
        <v>1256</v>
      </c>
      <c r="G98" s="2259"/>
      <c r="H98" s="351"/>
      <c r="I98" s="351"/>
      <c r="J98" s="351"/>
      <c r="K98" s="351"/>
      <c r="L98" s="165"/>
      <c r="M98" s="165"/>
      <c r="N98" s="165"/>
      <c r="O98" s="165"/>
      <c r="P98" s="65"/>
      <c r="R98" s="66">
        <f>150000*0</f>
        <v>0</v>
      </c>
      <c r="S98" s="1192"/>
      <c r="T98" s="2256">
        <f t="shared" si="3"/>
        <v>0</v>
      </c>
      <c r="V98" s="344"/>
      <c r="W98" s="1192"/>
      <c r="X98" s="1192"/>
      <c r="Y98" s="308"/>
      <c r="AA98" s="344"/>
      <c r="AB98" s="308"/>
    </row>
    <row r="99" spans="1:28" s="291" customFormat="1" ht="37.5" customHeight="1" thickBot="1">
      <c r="A99" s="2516"/>
      <c r="B99" s="2506"/>
      <c r="C99" s="2509"/>
      <c r="D99" s="2512"/>
      <c r="E99" s="2503"/>
      <c r="F99" s="23" t="s">
        <v>1257</v>
      </c>
      <c r="G99" s="1559">
        <v>4</v>
      </c>
      <c r="H99" s="1193">
        <v>1</v>
      </c>
      <c r="I99" s="1193">
        <v>1</v>
      </c>
      <c r="J99" s="1193">
        <v>1</v>
      </c>
      <c r="K99" s="1193">
        <v>1</v>
      </c>
      <c r="L99" s="163"/>
      <c r="M99" s="163"/>
      <c r="N99" s="163"/>
      <c r="O99" s="163"/>
      <c r="P99" s="65">
        <f t="shared" si="4"/>
        <v>0</v>
      </c>
      <c r="R99" s="66">
        <v>20000</v>
      </c>
      <c r="S99" s="1192"/>
      <c r="T99" s="2256">
        <f t="shared" si="3"/>
        <v>20000</v>
      </c>
      <c r="V99" s="344"/>
      <c r="W99" s="1192"/>
      <c r="X99" s="1192"/>
      <c r="Y99" s="308"/>
      <c r="AA99" s="344"/>
      <c r="AB99" s="308"/>
    </row>
    <row r="100" spans="1:28" s="291" customFormat="1" ht="37.5" customHeight="1" thickBot="1">
      <c r="A100" s="2516"/>
      <c r="B100" s="2506"/>
      <c r="C100" s="2509"/>
      <c r="D100" s="2512"/>
      <c r="E100" s="2503"/>
      <c r="F100" s="23" t="s">
        <v>1258</v>
      </c>
      <c r="G100" s="1559">
        <v>3</v>
      </c>
      <c r="H100" s="1193">
        <v>1</v>
      </c>
      <c r="I100" s="1193"/>
      <c r="J100" s="1193">
        <v>1</v>
      </c>
      <c r="K100" s="1193">
        <v>1</v>
      </c>
      <c r="L100" s="163"/>
      <c r="M100" s="163"/>
      <c r="N100" s="163"/>
      <c r="O100" s="163"/>
      <c r="P100" s="65">
        <f t="shared" si="4"/>
        <v>0</v>
      </c>
      <c r="R100" s="66">
        <v>150000</v>
      </c>
      <c r="S100" s="1192"/>
      <c r="T100" s="2256">
        <f t="shared" si="3"/>
        <v>150000</v>
      </c>
      <c r="V100" s="344"/>
      <c r="W100" s="1192"/>
      <c r="X100" s="1192"/>
      <c r="Y100" s="308"/>
      <c r="AA100" s="344"/>
      <c r="AB100" s="308"/>
    </row>
    <row r="101" spans="1:28" s="291" customFormat="1" ht="43.5" customHeight="1" thickBot="1">
      <c r="A101" s="2516"/>
      <c r="B101" s="2506"/>
      <c r="C101" s="2509"/>
      <c r="D101" s="2512"/>
      <c r="E101" s="2503"/>
      <c r="F101" s="23" t="s">
        <v>1259</v>
      </c>
      <c r="G101" s="1560">
        <v>1</v>
      </c>
      <c r="H101" s="1187">
        <v>1</v>
      </c>
      <c r="I101" s="1187"/>
      <c r="J101" s="1187"/>
      <c r="K101" s="1187"/>
      <c r="L101" s="313"/>
      <c r="M101" s="313"/>
      <c r="N101" s="313"/>
      <c r="O101" s="313"/>
      <c r="P101" s="65">
        <f t="shared" si="4"/>
        <v>0</v>
      </c>
      <c r="R101" s="66">
        <v>350000</v>
      </c>
      <c r="S101" s="1192"/>
      <c r="T101" s="2256">
        <f t="shared" si="3"/>
        <v>350000</v>
      </c>
      <c r="V101" s="344"/>
      <c r="W101" s="1192"/>
      <c r="X101" s="1192"/>
      <c r="Y101" s="308"/>
      <c r="AA101" s="344"/>
      <c r="AB101" s="308"/>
    </row>
    <row r="102" spans="1:28" s="291" customFormat="1" ht="37.5" customHeight="1" thickBot="1">
      <c r="A102" s="2516"/>
      <c r="B102" s="2506"/>
      <c r="C102" s="2509"/>
      <c r="D102" s="2512"/>
      <c r="E102" s="2503"/>
      <c r="F102" s="23" t="s">
        <v>1260</v>
      </c>
      <c r="G102" s="1560">
        <v>1</v>
      </c>
      <c r="H102" s="1187"/>
      <c r="I102" s="1187"/>
      <c r="J102" s="1187"/>
      <c r="K102" s="1187">
        <v>1</v>
      </c>
      <c r="L102" s="313"/>
      <c r="M102" s="313"/>
      <c r="N102" s="313"/>
      <c r="O102" s="313"/>
      <c r="P102" s="65">
        <f t="shared" si="4"/>
        <v>0</v>
      </c>
      <c r="R102" s="66">
        <f>100000*0</f>
        <v>0</v>
      </c>
      <c r="S102" s="1192"/>
      <c r="T102" s="2256">
        <f t="shared" si="3"/>
        <v>0</v>
      </c>
      <c r="V102" s="344"/>
      <c r="W102" s="1192"/>
      <c r="X102" s="1192"/>
      <c r="Y102" s="308"/>
      <c r="AA102" s="344"/>
      <c r="AB102" s="308"/>
    </row>
    <row r="103" spans="1:28" s="291" customFormat="1" ht="37.5" customHeight="1" thickBot="1">
      <c r="A103" s="2516"/>
      <c r="B103" s="2506"/>
      <c r="C103" s="2509"/>
      <c r="D103" s="2512"/>
      <c r="E103" s="2503"/>
      <c r="F103" s="23" t="s">
        <v>1261</v>
      </c>
      <c r="G103" s="1560">
        <v>1</v>
      </c>
      <c r="H103" s="1187">
        <v>1</v>
      </c>
      <c r="I103" s="1187"/>
      <c r="J103" s="1187"/>
      <c r="K103" s="1187"/>
      <c r="L103" s="313"/>
      <c r="M103" s="313"/>
      <c r="N103" s="313"/>
      <c r="O103" s="313"/>
      <c r="P103" s="65">
        <f t="shared" si="4"/>
        <v>0</v>
      </c>
      <c r="R103" s="66">
        <v>30000</v>
      </c>
      <c r="S103" s="1192"/>
      <c r="T103" s="2256">
        <f t="shared" si="3"/>
        <v>30000</v>
      </c>
      <c r="V103" s="344"/>
      <c r="W103" s="1192"/>
      <c r="X103" s="1192"/>
      <c r="Y103" s="308"/>
      <c r="AA103" s="344"/>
      <c r="AB103" s="308"/>
    </row>
    <row r="104" spans="1:28" s="291" customFormat="1" ht="39" customHeight="1" thickBot="1">
      <c r="A104" s="2516"/>
      <c r="B104" s="2506"/>
      <c r="C104" s="2509"/>
      <c r="D104" s="2512"/>
      <c r="E104" s="2503"/>
      <c r="F104" s="23" t="s">
        <v>1262</v>
      </c>
      <c r="G104" s="1560"/>
      <c r="H104" s="1187"/>
      <c r="I104" s="1187"/>
      <c r="J104" s="1187"/>
      <c r="K104" s="1187"/>
      <c r="L104" s="313"/>
      <c r="M104" s="313"/>
      <c r="N104" s="313"/>
      <c r="O104" s="313"/>
      <c r="P104" s="65"/>
      <c r="R104" s="66"/>
      <c r="S104" s="1192"/>
      <c r="T104" s="2256">
        <f t="shared" si="3"/>
        <v>0</v>
      </c>
      <c r="V104" s="344"/>
      <c r="W104" s="1192"/>
      <c r="X104" s="1192"/>
      <c r="Y104" s="308"/>
      <c r="AA104" s="344"/>
      <c r="AB104" s="308"/>
    </row>
    <row r="105" spans="1:28" s="291" customFormat="1" ht="37.5" customHeight="1" thickBot="1">
      <c r="A105" s="2516"/>
      <c r="B105" s="2507"/>
      <c r="C105" s="2510"/>
      <c r="D105" s="2513"/>
      <c r="E105" s="2504"/>
      <c r="F105" s="23" t="s">
        <v>1263</v>
      </c>
      <c r="G105" s="1561">
        <v>1</v>
      </c>
      <c r="H105" s="350"/>
      <c r="I105" s="350"/>
      <c r="J105" s="350"/>
      <c r="K105" s="350">
        <v>1</v>
      </c>
      <c r="L105" s="164"/>
      <c r="M105" s="164"/>
      <c r="N105" s="164"/>
      <c r="O105" s="164"/>
      <c r="P105" s="65">
        <f t="shared" si="4"/>
        <v>0</v>
      </c>
      <c r="R105" s="66">
        <v>200000</v>
      </c>
      <c r="S105" s="1192"/>
      <c r="T105" s="2256">
        <f t="shared" si="3"/>
        <v>200000</v>
      </c>
      <c r="V105" s="344"/>
      <c r="W105" s="1192"/>
      <c r="X105" s="1192"/>
      <c r="Y105" s="308"/>
      <c r="AA105" s="344"/>
      <c r="AB105" s="308"/>
    </row>
    <row r="106" spans="1:28" s="291" customFormat="1" ht="30.75" hidden="1" customHeight="1" thickBot="1">
      <c r="A106" s="2516"/>
      <c r="B106" s="2521" t="s">
        <v>121</v>
      </c>
      <c r="C106" s="2454" t="s">
        <v>122</v>
      </c>
      <c r="D106" s="2398">
        <v>0.31</v>
      </c>
      <c r="E106" s="2395" t="s">
        <v>123</v>
      </c>
      <c r="F106" s="2260"/>
      <c r="G106" s="1562"/>
      <c r="H106" s="351"/>
      <c r="I106" s="351"/>
      <c r="J106" s="351"/>
      <c r="K106" s="351"/>
      <c r="L106" s="165"/>
      <c r="M106" s="165"/>
      <c r="N106" s="165"/>
      <c r="O106" s="165"/>
      <c r="P106" s="65"/>
      <c r="R106" s="66"/>
      <c r="S106" s="1192"/>
      <c r="T106" s="2256">
        <f t="shared" si="3"/>
        <v>0</v>
      </c>
      <c r="V106" s="344"/>
      <c r="W106" s="1192"/>
      <c r="X106" s="1192"/>
      <c r="Y106" s="308"/>
      <c r="AA106" s="344"/>
      <c r="AB106" s="308"/>
    </row>
    <row r="107" spans="1:28" s="291" customFormat="1" ht="30.75" hidden="1" customHeight="1" thickBot="1">
      <c r="A107" s="2516"/>
      <c r="B107" s="2522"/>
      <c r="C107" s="2472"/>
      <c r="D107" s="2398"/>
      <c r="E107" s="2395"/>
      <c r="F107" s="2260"/>
      <c r="G107" s="141"/>
      <c r="H107" s="1193"/>
      <c r="I107" s="1193"/>
      <c r="J107" s="1193"/>
      <c r="K107" s="1193"/>
      <c r="L107" s="163"/>
      <c r="M107" s="163"/>
      <c r="N107" s="163"/>
      <c r="O107" s="163"/>
      <c r="P107" s="65"/>
      <c r="R107" s="66"/>
      <c r="S107" s="1192"/>
      <c r="T107" s="2256">
        <f t="shared" si="3"/>
        <v>0</v>
      </c>
      <c r="V107" s="344"/>
      <c r="W107" s="1192"/>
      <c r="X107" s="1192"/>
      <c r="Y107" s="308"/>
      <c r="AA107" s="344"/>
      <c r="AB107" s="308"/>
    </row>
    <row r="108" spans="1:28" s="291" customFormat="1" ht="30.75" hidden="1" customHeight="1" thickBot="1">
      <c r="A108" s="2516"/>
      <c r="B108" s="2522"/>
      <c r="C108" s="2472"/>
      <c r="D108" s="2398"/>
      <c r="E108" s="2395"/>
      <c r="F108" s="1192"/>
      <c r="G108" s="141"/>
      <c r="H108" s="1193"/>
      <c r="I108" s="1193"/>
      <c r="J108" s="1193"/>
      <c r="K108" s="1193"/>
      <c r="L108" s="163"/>
      <c r="M108" s="163"/>
      <c r="N108" s="163"/>
      <c r="O108" s="163"/>
      <c r="P108" s="65"/>
      <c r="R108" s="66"/>
      <c r="S108" s="1192"/>
      <c r="T108" s="2256">
        <f t="shared" si="3"/>
        <v>0</v>
      </c>
      <c r="V108" s="344"/>
      <c r="W108" s="1192"/>
      <c r="X108" s="1192"/>
      <c r="Y108" s="308"/>
      <c r="AA108" s="344"/>
      <c r="AB108" s="308"/>
    </row>
    <row r="109" spans="1:28" ht="30.75" hidden="1" customHeight="1" thickBot="1">
      <c r="A109" s="2516"/>
      <c r="B109" s="2523"/>
      <c r="C109" s="2524"/>
      <c r="D109" s="2525"/>
      <c r="E109" s="2526"/>
      <c r="F109" s="1192"/>
      <c r="G109" s="399"/>
      <c r="H109" s="350"/>
      <c r="I109" s="350"/>
      <c r="J109" s="350"/>
      <c r="K109" s="350"/>
      <c r="L109" s="164"/>
      <c r="M109" s="164"/>
      <c r="N109" s="164"/>
      <c r="O109" s="164"/>
      <c r="P109" s="65"/>
      <c r="R109" s="116"/>
      <c r="S109" s="26"/>
      <c r="T109" s="2256">
        <f t="shared" si="3"/>
        <v>0</v>
      </c>
      <c r="V109" s="190"/>
      <c r="W109" s="26"/>
      <c r="X109" s="26"/>
      <c r="Y109" s="191"/>
      <c r="AA109" s="190"/>
      <c r="AB109" s="191"/>
    </row>
    <row r="110" spans="1:28" s="161" customFormat="1" ht="15.75" customHeight="1">
      <c r="A110" s="447"/>
      <c r="C110" s="448"/>
      <c r="G110" s="2268"/>
      <c r="H110" s="2269"/>
      <c r="I110" s="2269"/>
      <c r="J110" s="2269"/>
      <c r="K110" s="2269"/>
      <c r="L110" s="2269"/>
      <c r="M110" s="2269"/>
      <c r="N110" s="2269"/>
      <c r="O110" s="2269"/>
      <c r="P110" s="2270"/>
      <c r="R110" s="2271"/>
      <c r="S110" s="2269"/>
      <c r="T110" s="2272">
        <f t="shared" si="3"/>
        <v>0</v>
      </c>
      <c r="V110" s="348"/>
      <c r="W110" s="311"/>
      <c r="X110" s="311"/>
      <c r="Y110" s="349"/>
      <c r="AA110" s="348"/>
      <c r="AB110" s="349"/>
    </row>
    <row r="111" spans="1:28" ht="25.95" customHeight="1">
      <c r="A111" s="2515" t="s">
        <v>124</v>
      </c>
      <c r="C111" s="379"/>
      <c r="D111" s="26"/>
      <c r="E111" s="26"/>
      <c r="F111" s="67" t="s">
        <v>1264</v>
      </c>
      <c r="G111" s="874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273">
        <v>100000</v>
      </c>
      <c r="S111" s="26"/>
      <c r="T111" s="2273">
        <f t="shared" si="3"/>
        <v>100000</v>
      </c>
      <c r="V111" s="190"/>
      <c r="W111" s="26"/>
      <c r="X111" s="26"/>
      <c r="Y111" s="191"/>
      <c r="AA111" s="190"/>
      <c r="AB111" s="191"/>
    </row>
    <row r="112" spans="1:28" ht="25.95" customHeight="1">
      <c r="A112" s="2515"/>
      <c r="C112" s="379"/>
      <c r="D112" s="26"/>
      <c r="E112" s="26"/>
      <c r="F112" s="67" t="s">
        <v>1265</v>
      </c>
      <c r="G112" s="874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273">
        <v>80000</v>
      </c>
      <c r="S112" s="26"/>
      <c r="T112" s="2273">
        <f>R112-S112</f>
        <v>80000</v>
      </c>
      <c r="V112" s="190"/>
      <c r="W112" s="26"/>
      <c r="X112" s="26"/>
      <c r="Y112" s="191"/>
      <c r="AA112" s="190"/>
      <c r="AB112" s="191"/>
    </row>
    <row r="113" spans="1:55" ht="25.95" customHeight="1">
      <c r="A113" s="2515"/>
      <c r="C113" s="379"/>
      <c r="D113" s="26"/>
      <c r="E113" s="26"/>
      <c r="F113" s="67" t="s">
        <v>1266</v>
      </c>
      <c r="G113" s="874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273">
        <v>30000</v>
      </c>
      <c r="S113" s="26"/>
      <c r="T113" s="2273">
        <f t="shared" ref="T113:T114" si="5">R113-S113</f>
        <v>30000</v>
      </c>
      <c r="V113" s="833"/>
      <c r="W113" s="1246"/>
      <c r="X113" s="1246"/>
      <c r="Y113" s="834"/>
      <c r="AA113" s="833"/>
      <c r="AB113" s="834"/>
    </row>
    <row r="114" spans="1:55" s="592" customFormat="1" ht="25.95" customHeight="1">
      <c r="A114" s="2515"/>
      <c r="C114" s="2274"/>
      <c r="D114" s="2275"/>
      <c r="E114" s="2275"/>
      <c r="F114" s="2276" t="s">
        <v>1267</v>
      </c>
      <c r="G114" s="2277"/>
      <c r="H114" s="2275"/>
      <c r="I114" s="2275"/>
      <c r="J114" s="2275"/>
      <c r="K114" s="2275"/>
      <c r="L114" s="2275"/>
      <c r="M114" s="2275"/>
      <c r="N114" s="2275"/>
      <c r="O114" s="2275"/>
      <c r="P114" s="2275"/>
      <c r="Q114" s="2275"/>
      <c r="R114" s="2278">
        <v>30000</v>
      </c>
      <c r="S114" s="2275"/>
      <c r="T114" s="2278">
        <f t="shared" si="5"/>
        <v>30000</v>
      </c>
      <c r="V114" s="2262"/>
      <c r="W114" s="2261"/>
      <c r="X114" s="2261"/>
      <c r="Y114" s="2263"/>
      <c r="AA114" s="2262"/>
      <c r="AB114" s="2263"/>
    </row>
    <row r="115" spans="1:55" ht="32.549999999999997" customHeight="1">
      <c r="A115" s="2515"/>
      <c r="C115" s="379"/>
      <c r="D115" s="26"/>
      <c r="E115" s="26"/>
      <c r="F115" s="2257" t="s">
        <v>1268</v>
      </c>
      <c r="G115" s="874"/>
      <c r="H115" s="1193"/>
      <c r="I115" s="1193"/>
      <c r="J115" s="1193"/>
      <c r="K115" s="1193"/>
      <c r="L115" s="163"/>
      <c r="M115" s="163"/>
      <c r="N115" s="163"/>
      <c r="O115" s="163"/>
      <c r="P115" s="65"/>
      <c r="Q115" s="26"/>
      <c r="R115" s="2273">
        <v>300000</v>
      </c>
      <c r="S115" s="26"/>
      <c r="T115" s="2273">
        <f t="shared" si="3"/>
        <v>300000</v>
      </c>
      <c r="V115" s="341"/>
      <c r="W115" s="300"/>
      <c r="X115" s="300"/>
      <c r="Y115" s="305"/>
      <c r="AA115" s="341"/>
      <c r="AB115" s="305"/>
    </row>
    <row r="116" spans="1:55" ht="24" customHeight="1">
      <c r="A116" s="2515"/>
      <c r="B116" s="3285" t="s">
        <v>1269</v>
      </c>
      <c r="C116" s="2459" t="s">
        <v>1270</v>
      </c>
      <c r="D116" s="26"/>
      <c r="E116" s="26"/>
      <c r="F116" s="67" t="s">
        <v>1271</v>
      </c>
      <c r="G116" s="874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273">
        <v>80000</v>
      </c>
      <c r="S116" s="26"/>
      <c r="T116" s="2273">
        <f t="shared" si="3"/>
        <v>80000</v>
      </c>
      <c r="V116" s="190"/>
      <c r="W116" s="26"/>
      <c r="X116" s="26"/>
      <c r="Y116" s="191"/>
      <c r="AA116" s="190"/>
      <c r="AB116" s="191"/>
    </row>
    <row r="117" spans="1:55" ht="24" customHeight="1">
      <c r="A117" s="2515"/>
      <c r="B117" s="3286"/>
      <c r="C117" s="2459"/>
      <c r="D117" s="26"/>
      <c r="E117" s="26"/>
      <c r="F117" s="67" t="s">
        <v>1272</v>
      </c>
      <c r="G117" s="874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273">
        <v>12000</v>
      </c>
      <c r="S117" s="26"/>
      <c r="T117" s="2273">
        <f t="shared" si="3"/>
        <v>12000</v>
      </c>
      <c r="V117" s="190"/>
      <c r="W117" s="26"/>
      <c r="X117" s="26"/>
      <c r="Y117" s="191"/>
      <c r="AA117" s="190"/>
      <c r="AB117" s="191"/>
    </row>
    <row r="118" spans="1:55" ht="24" customHeight="1">
      <c r="A118" s="2515"/>
      <c r="B118" s="3286"/>
      <c r="C118" s="2459"/>
      <c r="D118" s="26"/>
      <c r="E118" s="26"/>
      <c r="F118" s="67" t="s">
        <v>1273</v>
      </c>
      <c r="G118" s="874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273">
        <v>130000</v>
      </c>
      <c r="S118" s="26"/>
      <c r="T118" s="2273">
        <f t="shared" si="3"/>
        <v>130000</v>
      </c>
      <c r="V118" s="190"/>
      <c r="W118" s="26"/>
      <c r="X118" s="26"/>
      <c r="Y118" s="191"/>
      <c r="AA118" s="190"/>
      <c r="AB118" s="191"/>
    </row>
    <row r="119" spans="1:55" ht="24" customHeight="1">
      <c r="A119" s="2515"/>
      <c r="B119" s="3286"/>
      <c r="C119" s="2459"/>
      <c r="D119" s="26"/>
      <c r="E119" s="26"/>
      <c r="F119" s="67" t="s">
        <v>1274</v>
      </c>
      <c r="G119" s="874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288">
        <v>390000</v>
      </c>
      <c r="S119" s="1192"/>
      <c r="T119" s="2273">
        <f t="shared" si="3"/>
        <v>390000</v>
      </c>
      <c r="V119" s="190"/>
      <c r="W119" s="26"/>
      <c r="X119" s="26"/>
      <c r="Y119" s="191"/>
      <c r="AA119" s="190"/>
      <c r="AB119" s="191"/>
    </row>
    <row r="120" spans="1:55" ht="24" customHeight="1">
      <c r="A120" s="2515"/>
      <c r="B120" s="3286"/>
      <c r="C120" s="2459"/>
      <c r="D120" s="26"/>
      <c r="E120" s="26"/>
      <c r="F120" s="67" t="s">
        <v>1275</v>
      </c>
      <c r="G120" s="874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273">
        <v>290000</v>
      </c>
      <c r="S120" s="26"/>
      <c r="T120" s="2273">
        <f t="shared" si="3"/>
        <v>290000</v>
      </c>
      <c r="V120" s="190"/>
      <c r="W120" s="26"/>
      <c r="X120" s="26"/>
      <c r="Y120" s="191"/>
      <c r="AA120" s="190"/>
      <c r="AB120" s="191"/>
    </row>
    <row r="121" spans="1:55" ht="24" customHeight="1">
      <c r="A121" s="2515"/>
      <c r="B121" s="3286"/>
      <c r="C121" s="2459"/>
      <c r="D121" s="26"/>
      <c r="E121" s="26"/>
      <c r="F121" s="67" t="s">
        <v>1276</v>
      </c>
      <c r="G121" s="874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273">
        <v>10000</v>
      </c>
      <c r="S121" s="26"/>
      <c r="T121" s="2273">
        <f t="shared" si="3"/>
        <v>10000</v>
      </c>
      <c r="V121" s="190"/>
      <c r="W121" s="26"/>
      <c r="X121" s="26"/>
      <c r="Y121" s="191"/>
      <c r="AA121" s="190"/>
      <c r="AB121" s="191"/>
    </row>
    <row r="122" spans="1:55" ht="24" customHeight="1" thickBot="1">
      <c r="A122" s="2515"/>
      <c r="C122" s="26"/>
      <c r="D122" s="26"/>
      <c r="E122" s="26"/>
      <c r="F122" s="67" t="s">
        <v>1277</v>
      </c>
      <c r="G122" s="874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273">
        <v>200000</v>
      </c>
      <c r="S122" s="83"/>
      <c r="T122" s="2273">
        <f t="shared" si="3"/>
        <v>200000</v>
      </c>
      <c r="V122" s="343"/>
      <c r="W122" s="93"/>
      <c r="X122" s="93"/>
      <c r="Y122" s="342"/>
      <c r="AA122" s="343"/>
      <c r="AB122" s="342"/>
    </row>
    <row r="123" spans="1:55" ht="6.75" customHeight="1">
      <c r="C123" s="26"/>
      <c r="D123" s="26"/>
      <c r="E123" s="26"/>
      <c r="F123" s="26"/>
      <c r="G123" s="874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</row>
    <row r="124" spans="1:55" s="842" customFormat="1" ht="15.75" customHeight="1">
      <c r="A124" s="2281"/>
      <c r="C124" s="2282"/>
      <c r="D124" s="2282"/>
      <c r="E124" s="2282"/>
      <c r="F124" s="2283" t="s">
        <v>3</v>
      </c>
      <c r="G124" s="2284"/>
      <c r="H124" s="2282"/>
      <c r="I124" s="2282"/>
      <c r="J124" s="2282"/>
      <c r="K124" s="2282"/>
      <c r="L124" s="2282"/>
      <c r="M124" s="2282"/>
      <c r="N124" s="2282"/>
      <c r="O124" s="2282"/>
      <c r="P124" s="2282"/>
      <c r="Q124" s="2282"/>
      <c r="R124" s="2285">
        <f t="shared" ref="R124:S124" si="6">SUM(R6:R123)</f>
        <v>3217000</v>
      </c>
      <c r="S124" s="2285">
        <f t="shared" si="6"/>
        <v>100000</v>
      </c>
      <c r="T124" s="2285">
        <f>SUM(T6:T123)</f>
        <v>3117000</v>
      </c>
    </row>
    <row r="125" spans="1:55" ht="15.75" customHeight="1">
      <c r="C125" s="26"/>
      <c r="D125" s="26"/>
      <c r="E125" s="26"/>
      <c r="F125" s="26"/>
      <c r="G125" s="874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</row>
    <row r="126" spans="1:55" ht="15.6">
      <c r="A126"/>
      <c r="B126" s="8" t="s">
        <v>125</v>
      </c>
      <c r="C126" s="26"/>
      <c r="D126" s="26"/>
      <c r="E126" s="2279" t="s">
        <v>126</v>
      </c>
      <c r="F126" s="26"/>
      <c r="G126" s="874"/>
      <c r="H126" s="26"/>
      <c r="I126" s="26"/>
      <c r="J126" s="26"/>
      <c r="K126" s="26"/>
      <c r="L126" s="26"/>
      <c r="M126" s="2280"/>
      <c r="N126" s="2280"/>
      <c r="O126" s="2280"/>
      <c r="P126" s="2280"/>
      <c r="Q126" s="2280"/>
      <c r="R126" s="2280"/>
      <c r="S126" s="2280"/>
      <c r="T126" s="2280"/>
      <c r="U126" s="58"/>
      <c r="V126" s="58"/>
      <c r="W126" s="58"/>
      <c r="X126" s="58"/>
      <c r="Y126" s="58"/>
      <c r="Z126" s="58"/>
      <c r="AA126" s="58"/>
      <c r="AB126" s="58"/>
      <c r="AC126" s="58"/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8"/>
      <c r="AP126" s="58"/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8"/>
      <c r="BB126" s="58"/>
      <c r="BC126" s="58"/>
    </row>
    <row r="127" spans="1:55" ht="13.8">
      <c r="A127"/>
      <c r="B127" s="7"/>
      <c r="C127" s="6"/>
      <c r="D127" s="6"/>
      <c r="E127" s="6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  <c r="AN127" s="58"/>
      <c r="AO127" s="58"/>
      <c r="AP127" s="58"/>
      <c r="AQ127" s="58"/>
      <c r="AR127" s="58"/>
      <c r="AS127" s="58"/>
      <c r="AT127" s="58"/>
      <c r="AU127" s="58"/>
      <c r="AV127" s="58"/>
      <c r="AW127" s="58"/>
      <c r="AX127" s="58"/>
      <c r="AY127" s="58"/>
      <c r="AZ127" s="58"/>
      <c r="BA127" s="58"/>
      <c r="BB127" s="58"/>
      <c r="BC127" s="58"/>
    </row>
    <row r="128" spans="1:55" ht="15.6">
      <c r="A128"/>
      <c r="B128" s="8" t="s">
        <v>127</v>
      </c>
      <c r="C128" s="24"/>
      <c r="D128" s="24"/>
      <c r="E128" s="453" t="s">
        <v>126</v>
      </c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  <c r="AN128" s="58"/>
      <c r="AO128" s="58"/>
      <c r="AP128" s="58"/>
      <c r="AQ128" s="58"/>
      <c r="AR128" s="58"/>
      <c r="AS128" s="58"/>
      <c r="AT128" s="58"/>
      <c r="AU128" s="58"/>
      <c r="AV128" s="58"/>
      <c r="AW128" s="58"/>
      <c r="AX128" s="58"/>
      <c r="AY128" s="58"/>
      <c r="AZ128" s="58"/>
      <c r="BA128" s="58"/>
      <c r="BB128" s="58"/>
      <c r="BC128" s="58"/>
    </row>
    <row r="129" spans="1:55" ht="15.6">
      <c r="A129"/>
      <c r="C129" s="9"/>
      <c r="D129" s="6"/>
      <c r="E129" s="6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8"/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8"/>
    </row>
    <row r="130" spans="1:55" ht="15.75" customHeight="1">
      <c r="F130" s="57"/>
    </row>
    <row r="131" spans="1:55" ht="15.75" customHeight="1"/>
    <row r="132" spans="1:55" ht="15.75" customHeight="1"/>
    <row r="133" spans="1:55" ht="15.75" customHeight="1">
      <c r="F133" s="57"/>
    </row>
    <row r="134" spans="1:55" ht="15.75" customHeight="1">
      <c r="F134" s="6"/>
    </row>
    <row r="135" spans="1:55" ht="15.75" customHeight="1"/>
    <row r="136" spans="1:55" ht="15.75" customHeight="1"/>
    <row r="137" spans="1:55" ht="15.75" customHeight="1"/>
    <row r="138" spans="1:55" ht="15.75" customHeight="1"/>
    <row r="139" spans="1:55" ht="15.75" customHeight="1"/>
    <row r="140" spans="1:55" ht="15.75" customHeight="1"/>
    <row r="141" spans="1:55" ht="15.75" customHeight="1"/>
    <row r="142" spans="1:55" ht="15.75" customHeight="1"/>
    <row r="143" spans="1:55" ht="15.75" customHeight="1"/>
    <row r="144" spans="1:55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</sheetData>
  <mergeCells count="107">
    <mergeCell ref="A111:A122"/>
    <mergeCell ref="B116:B121"/>
    <mergeCell ref="C116:C121"/>
    <mergeCell ref="A94:A109"/>
    <mergeCell ref="B94:B97"/>
    <mergeCell ref="C94:C97"/>
    <mergeCell ref="D94:D97"/>
    <mergeCell ref="E94:E97"/>
    <mergeCell ref="B98:B105"/>
    <mergeCell ref="C98:C105"/>
    <mergeCell ref="D98:D105"/>
    <mergeCell ref="E98:E105"/>
    <mergeCell ref="B106:B109"/>
    <mergeCell ref="C106:C109"/>
    <mergeCell ref="D106:D109"/>
    <mergeCell ref="E106:E109"/>
    <mergeCell ref="A81:A92"/>
    <mergeCell ref="B81:B84"/>
    <mergeCell ref="C81:C84"/>
    <mergeCell ref="D81:D84"/>
    <mergeCell ref="E81:E84"/>
    <mergeCell ref="B85:B88"/>
    <mergeCell ref="C85:C88"/>
    <mergeCell ref="D85:D88"/>
    <mergeCell ref="E85:E88"/>
    <mergeCell ref="B89:B92"/>
    <mergeCell ref="C89:C92"/>
    <mergeCell ref="D89:D92"/>
    <mergeCell ref="E89:E92"/>
    <mergeCell ref="A64:A79"/>
    <mergeCell ref="B64:B67"/>
    <mergeCell ref="C64:C67"/>
    <mergeCell ref="D64:D67"/>
    <mergeCell ref="E64:E67"/>
    <mergeCell ref="B68:B71"/>
    <mergeCell ref="C68:C71"/>
    <mergeCell ref="D68:D71"/>
    <mergeCell ref="E68:E71"/>
    <mergeCell ref="B72:B79"/>
    <mergeCell ref="C72:C75"/>
    <mergeCell ref="D72:D75"/>
    <mergeCell ref="E72:E75"/>
    <mergeCell ref="C76:C79"/>
    <mergeCell ref="D76:D79"/>
    <mergeCell ref="E76:E79"/>
    <mergeCell ref="B6:B13"/>
    <mergeCell ref="A35:A62"/>
    <mergeCell ref="B35:B42"/>
    <mergeCell ref="C35:C38"/>
    <mergeCell ref="D35:D38"/>
    <mergeCell ref="E35:E38"/>
    <mergeCell ref="C39:C42"/>
    <mergeCell ref="D39:D42"/>
    <mergeCell ref="E39:E42"/>
    <mergeCell ref="B43:B50"/>
    <mergeCell ref="C43:C46"/>
    <mergeCell ref="D43:D46"/>
    <mergeCell ref="E43:E46"/>
    <mergeCell ref="C47:C50"/>
    <mergeCell ref="D47:D50"/>
    <mergeCell ref="E47:E50"/>
    <mergeCell ref="B51:B58"/>
    <mergeCell ref="C51:C54"/>
    <mergeCell ref="D51:D54"/>
    <mergeCell ref="E51:E54"/>
    <mergeCell ref="C55:C58"/>
    <mergeCell ref="D55:D58"/>
    <mergeCell ref="E55:E58"/>
    <mergeCell ref="B59:B62"/>
    <mergeCell ref="AA4:AB4"/>
    <mergeCell ref="R4:R5"/>
    <mergeCell ref="S4:S5"/>
    <mergeCell ref="T4:T5"/>
    <mergeCell ref="C6:C9"/>
    <mergeCell ref="D6:D9"/>
    <mergeCell ref="E6:E9"/>
    <mergeCell ref="E10:E13"/>
    <mergeCell ref="A6:A33"/>
    <mergeCell ref="B22:B29"/>
    <mergeCell ref="C26:C29"/>
    <mergeCell ref="D26:D29"/>
    <mergeCell ref="E26:E29"/>
    <mergeCell ref="B30:B33"/>
    <mergeCell ref="C30:C33"/>
    <mergeCell ref="D30:D33"/>
    <mergeCell ref="E30:E33"/>
    <mergeCell ref="C14:C17"/>
    <mergeCell ref="D14:D17"/>
    <mergeCell ref="E14:E17"/>
    <mergeCell ref="B14:B21"/>
    <mergeCell ref="C18:C21"/>
    <mergeCell ref="D18:D21"/>
    <mergeCell ref="E18:E21"/>
    <mergeCell ref="D59:D62"/>
    <mergeCell ref="E59:E62"/>
    <mergeCell ref="R3:T3"/>
    <mergeCell ref="H3:K3"/>
    <mergeCell ref="L3:O3"/>
    <mergeCell ref="V4:Y4"/>
    <mergeCell ref="H4:K4"/>
    <mergeCell ref="L4:O4"/>
    <mergeCell ref="C10:C13"/>
    <mergeCell ref="D10:D13"/>
    <mergeCell ref="C22:C25"/>
    <mergeCell ref="D22:D25"/>
    <mergeCell ref="E22:E25"/>
    <mergeCell ref="C59:C62"/>
  </mergeCells>
  <conditionalFormatting sqref="H106:K109">
    <cfRule type="notContainsBlanks" dxfId="54" priority="9">
      <formula>LEN(TRIM(H106))&gt;0</formula>
    </cfRule>
  </conditionalFormatting>
  <conditionalFormatting sqref="L106:O109">
    <cfRule type="notContainsBlanks" dxfId="53" priority="8">
      <formula>LEN(TRIM(L106))&gt;0</formula>
    </cfRule>
  </conditionalFormatting>
  <conditionalFormatting sqref="P22">
    <cfRule type="colorScale" priority="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15">
    <cfRule type="colorScale" priority="4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115:K115">
    <cfRule type="notContainsBlanks" dxfId="52" priority="3">
      <formula>LEN(TRIM(H115))&gt;0</formula>
    </cfRule>
  </conditionalFormatting>
  <conditionalFormatting sqref="H55:K55">
    <cfRule type="notContainsBlanks" dxfId="51" priority="1">
      <formula>LEN(TRIM(H55))&gt;0</formula>
    </cfRule>
  </conditionalFormatting>
  <conditionalFormatting sqref="H3:K5">
    <cfRule type="notContainsBlanks" dxfId="50" priority="61">
      <formula>LEN(TRIM(H3))&gt;0</formula>
    </cfRule>
  </conditionalFormatting>
  <conditionalFormatting sqref="L3:O5">
    <cfRule type="notContainsBlanks" dxfId="49" priority="60">
      <formula>LEN(TRIM(L3))&gt;0</formula>
    </cfRule>
  </conditionalFormatting>
  <conditionalFormatting sqref="P94:P109 P2">
    <cfRule type="colorScale" priority="59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6">
    <cfRule type="colorScale" priority="58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7:P13">
    <cfRule type="colorScale" priority="57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P14:P21 P35:P62 P64:P79 P81:P92 P23:P33">
    <cfRule type="colorScale" priority="56">
      <colorScale>
        <cfvo type="num" val="0"/>
        <cfvo type="num" val="0.5"/>
        <cfvo type="num" val="1"/>
        <color rgb="FFFF0000"/>
        <color rgb="FFFFFF00"/>
        <color rgb="FF00B050"/>
      </colorScale>
    </cfRule>
  </conditionalFormatting>
  <conditionalFormatting sqref="H6:K9">
    <cfRule type="notContainsBlanks" dxfId="48" priority="55">
      <formula>LEN(TRIM(H6))&gt;0</formula>
    </cfRule>
  </conditionalFormatting>
  <conditionalFormatting sqref="L6:O9">
    <cfRule type="notContainsBlanks" dxfId="47" priority="54">
      <formula>LEN(TRIM(L6))&gt;0</formula>
    </cfRule>
  </conditionalFormatting>
  <conditionalFormatting sqref="H10:K13">
    <cfRule type="notContainsBlanks" dxfId="46" priority="53">
      <formula>LEN(TRIM(H10))&gt;0</formula>
    </cfRule>
  </conditionalFormatting>
  <conditionalFormatting sqref="L10:O13">
    <cfRule type="notContainsBlanks" dxfId="45" priority="52">
      <formula>LEN(TRIM(L10))&gt;0</formula>
    </cfRule>
  </conditionalFormatting>
  <conditionalFormatting sqref="H14:K17">
    <cfRule type="notContainsBlanks" dxfId="44" priority="51">
      <formula>LEN(TRIM(H14))&gt;0</formula>
    </cfRule>
  </conditionalFormatting>
  <conditionalFormatting sqref="L14:O17">
    <cfRule type="notContainsBlanks" dxfId="43" priority="50">
      <formula>LEN(TRIM(L14))&gt;0</formula>
    </cfRule>
  </conditionalFormatting>
  <conditionalFormatting sqref="H18:K21">
    <cfRule type="notContainsBlanks" dxfId="42" priority="49">
      <formula>LEN(TRIM(H18))&gt;0</formula>
    </cfRule>
  </conditionalFormatting>
  <conditionalFormatting sqref="L18:O21">
    <cfRule type="notContainsBlanks" dxfId="41" priority="48">
      <formula>LEN(TRIM(L18))&gt;0</formula>
    </cfRule>
  </conditionalFormatting>
  <conditionalFormatting sqref="H23:K25">
    <cfRule type="notContainsBlanks" dxfId="40" priority="47">
      <formula>LEN(TRIM(H23))&gt;0</formula>
    </cfRule>
  </conditionalFormatting>
  <conditionalFormatting sqref="L23:O25">
    <cfRule type="notContainsBlanks" dxfId="39" priority="46">
      <formula>LEN(TRIM(L23))&gt;0</formula>
    </cfRule>
  </conditionalFormatting>
  <conditionalFormatting sqref="H26:K29">
    <cfRule type="notContainsBlanks" dxfId="38" priority="45">
      <formula>LEN(TRIM(H26))&gt;0</formula>
    </cfRule>
  </conditionalFormatting>
  <conditionalFormatting sqref="L26:O29">
    <cfRule type="notContainsBlanks" dxfId="37" priority="44">
      <formula>LEN(TRIM(L26))&gt;0</formula>
    </cfRule>
  </conditionalFormatting>
  <conditionalFormatting sqref="H30:K33">
    <cfRule type="notContainsBlanks" dxfId="36" priority="43">
      <formula>LEN(TRIM(H30))&gt;0</formula>
    </cfRule>
  </conditionalFormatting>
  <conditionalFormatting sqref="L30:O33">
    <cfRule type="notContainsBlanks" dxfId="35" priority="42">
      <formula>LEN(TRIM(L30))&gt;0</formula>
    </cfRule>
  </conditionalFormatting>
  <conditionalFormatting sqref="H35:K38">
    <cfRule type="notContainsBlanks" dxfId="34" priority="41">
      <formula>LEN(TRIM(H35))&gt;0</formula>
    </cfRule>
  </conditionalFormatting>
  <conditionalFormatting sqref="L35:O38">
    <cfRule type="notContainsBlanks" dxfId="33" priority="40">
      <formula>LEN(TRIM(L35))&gt;0</formula>
    </cfRule>
  </conditionalFormatting>
  <conditionalFormatting sqref="H39:K42">
    <cfRule type="notContainsBlanks" dxfId="32" priority="39">
      <formula>LEN(TRIM(H39))&gt;0</formula>
    </cfRule>
  </conditionalFormatting>
  <conditionalFormatting sqref="L39:O42">
    <cfRule type="notContainsBlanks" dxfId="31" priority="38">
      <formula>LEN(TRIM(L39))&gt;0</formula>
    </cfRule>
  </conditionalFormatting>
  <conditionalFormatting sqref="H43:K46">
    <cfRule type="notContainsBlanks" dxfId="30" priority="37">
      <formula>LEN(TRIM(H43))&gt;0</formula>
    </cfRule>
  </conditionalFormatting>
  <conditionalFormatting sqref="L43:O46">
    <cfRule type="notContainsBlanks" dxfId="29" priority="36">
      <formula>LEN(TRIM(L43))&gt;0</formula>
    </cfRule>
  </conditionalFormatting>
  <conditionalFormatting sqref="H47:K50">
    <cfRule type="notContainsBlanks" dxfId="28" priority="35">
      <formula>LEN(TRIM(H47))&gt;0</formula>
    </cfRule>
  </conditionalFormatting>
  <conditionalFormatting sqref="L47:O50">
    <cfRule type="notContainsBlanks" dxfId="27" priority="34">
      <formula>LEN(TRIM(L47))&gt;0</formula>
    </cfRule>
  </conditionalFormatting>
  <conditionalFormatting sqref="H51:K54">
    <cfRule type="notContainsBlanks" dxfId="26" priority="33">
      <formula>LEN(TRIM(H51))&gt;0</formula>
    </cfRule>
  </conditionalFormatting>
  <conditionalFormatting sqref="L51:O54">
    <cfRule type="notContainsBlanks" dxfId="25" priority="32">
      <formula>LEN(TRIM(L51))&gt;0</formula>
    </cfRule>
  </conditionalFormatting>
  <conditionalFormatting sqref="H56:K58">
    <cfRule type="notContainsBlanks" dxfId="24" priority="31">
      <formula>LEN(TRIM(H56))&gt;0</formula>
    </cfRule>
  </conditionalFormatting>
  <conditionalFormatting sqref="L55:O58">
    <cfRule type="notContainsBlanks" dxfId="23" priority="30">
      <formula>LEN(TRIM(L55))&gt;0</formula>
    </cfRule>
  </conditionalFormatting>
  <conditionalFormatting sqref="H59:K62">
    <cfRule type="notContainsBlanks" dxfId="22" priority="29">
      <formula>LEN(TRIM(H59))&gt;0</formula>
    </cfRule>
  </conditionalFormatting>
  <conditionalFormatting sqref="L59:O62">
    <cfRule type="notContainsBlanks" dxfId="21" priority="28">
      <formula>LEN(TRIM(L59))&gt;0</formula>
    </cfRule>
  </conditionalFormatting>
  <conditionalFormatting sqref="H64:K67">
    <cfRule type="notContainsBlanks" dxfId="20" priority="27">
      <formula>LEN(TRIM(H64))&gt;0</formula>
    </cfRule>
  </conditionalFormatting>
  <conditionalFormatting sqref="L64:O67">
    <cfRule type="notContainsBlanks" dxfId="19" priority="26">
      <formula>LEN(TRIM(L64))&gt;0</formula>
    </cfRule>
  </conditionalFormatting>
  <conditionalFormatting sqref="H68:K71">
    <cfRule type="notContainsBlanks" dxfId="18" priority="25">
      <formula>LEN(TRIM(H68))&gt;0</formula>
    </cfRule>
  </conditionalFormatting>
  <conditionalFormatting sqref="L68:O71">
    <cfRule type="notContainsBlanks" dxfId="17" priority="24">
      <formula>LEN(TRIM(L68))&gt;0</formula>
    </cfRule>
  </conditionalFormatting>
  <conditionalFormatting sqref="H72:K75">
    <cfRule type="notContainsBlanks" dxfId="16" priority="23">
      <formula>LEN(TRIM(H72))&gt;0</formula>
    </cfRule>
  </conditionalFormatting>
  <conditionalFormatting sqref="L72:O75">
    <cfRule type="notContainsBlanks" dxfId="15" priority="22">
      <formula>LEN(TRIM(L72))&gt;0</formula>
    </cfRule>
  </conditionalFormatting>
  <conditionalFormatting sqref="H76:K79">
    <cfRule type="notContainsBlanks" dxfId="14" priority="21">
      <formula>LEN(TRIM(H76))&gt;0</formula>
    </cfRule>
  </conditionalFormatting>
  <conditionalFormatting sqref="L76:O79">
    <cfRule type="notContainsBlanks" dxfId="13" priority="20">
      <formula>LEN(TRIM(L76))&gt;0</formula>
    </cfRule>
  </conditionalFormatting>
  <conditionalFormatting sqref="H81:K84">
    <cfRule type="notContainsBlanks" dxfId="12" priority="19">
      <formula>LEN(TRIM(H81))&gt;0</formula>
    </cfRule>
  </conditionalFormatting>
  <conditionalFormatting sqref="L81:O84">
    <cfRule type="notContainsBlanks" dxfId="11" priority="18">
      <formula>LEN(TRIM(L81))&gt;0</formula>
    </cfRule>
  </conditionalFormatting>
  <conditionalFormatting sqref="H85:K88">
    <cfRule type="notContainsBlanks" dxfId="10" priority="17">
      <formula>LEN(TRIM(H85))&gt;0</formula>
    </cfRule>
  </conditionalFormatting>
  <conditionalFormatting sqref="L85:O88">
    <cfRule type="notContainsBlanks" dxfId="9" priority="16">
      <formula>LEN(TRIM(L85))&gt;0</formula>
    </cfRule>
  </conditionalFormatting>
  <conditionalFormatting sqref="H89:K92">
    <cfRule type="notContainsBlanks" dxfId="8" priority="15">
      <formula>LEN(TRIM(H89))&gt;0</formula>
    </cfRule>
  </conditionalFormatting>
  <conditionalFormatting sqref="L89:O92">
    <cfRule type="notContainsBlanks" dxfId="7" priority="14">
      <formula>LEN(TRIM(L89))&gt;0</formula>
    </cfRule>
  </conditionalFormatting>
  <conditionalFormatting sqref="H94:K97">
    <cfRule type="notContainsBlanks" dxfId="6" priority="13">
      <formula>LEN(TRIM(H94))&gt;0</formula>
    </cfRule>
  </conditionalFormatting>
  <conditionalFormatting sqref="L94:O97">
    <cfRule type="notContainsBlanks" dxfId="5" priority="12">
      <formula>LEN(TRIM(L94))&gt;0</formula>
    </cfRule>
  </conditionalFormatting>
  <conditionalFormatting sqref="H98:K105">
    <cfRule type="notContainsBlanks" dxfId="4" priority="11">
      <formula>LEN(TRIM(H98))&gt;0</formula>
    </cfRule>
  </conditionalFormatting>
  <conditionalFormatting sqref="L98:O105">
    <cfRule type="notContainsBlanks" dxfId="3" priority="10">
      <formula>LEN(TRIM(L98))&gt;0</formula>
    </cfRule>
  </conditionalFormatting>
  <conditionalFormatting sqref="H22:K22">
    <cfRule type="notContainsBlanks" dxfId="2" priority="6">
      <formula>LEN(TRIM(H22))&gt;0</formula>
    </cfRule>
  </conditionalFormatting>
  <conditionalFormatting sqref="L22:O22">
    <cfRule type="notContainsBlanks" dxfId="1" priority="5">
      <formula>LEN(TRIM(L22))&gt;0</formula>
    </cfRule>
  </conditionalFormatting>
  <conditionalFormatting sqref="L115:O115">
    <cfRule type="notContainsBlanks" dxfId="0" priority="2">
      <formula>LEN(TRIM(L115))&gt;0</formula>
    </cfRule>
  </conditionalFormatting>
  <printOptions gridLines="1"/>
  <pageMargins left="0.51181102362204722" right="0.31496062992125984" top="0.55118110236220474" bottom="0.35433070866141736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6</vt:i4>
      </vt:variant>
    </vt:vector>
  </HeadingPairs>
  <TitlesOfParts>
    <vt:vector size="22" baseType="lpstr">
      <vt:lpstr>Global Dashboard</vt:lpstr>
      <vt:lpstr>NBC NgRd</vt:lpstr>
      <vt:lpstr>Children</vt:lpstr>
      <vt:lpstr>Youth&amp;YAd</vt:lpstr>
      <vt:lpstr>Family Care</vt:lpstr>
      <vt:lpstr>Discipleship</vt:lpstr>
      <vt:lpstr>Worship</vt:lpstr>
      <vt:lpstr>Media</vt:lpstr>
      <vt:lpstr>NBC Kibera </vt:lpstr>
      <vt:lpstr>NBC ORongai</vt:lpstr>
      <vt:lpstr>NBC Westlands</vt:lpstr>
      <vt:lpstr>NBC Kikuyu</vt:lpstr>
      <vt:lpstr>NBC Kitengela</vt:lpstr>
      <vt:lpstr>GMO </vt:lpstr>
      <vt:lpstr>Administry</vt:lpstr>
      <vt:lpstr>Leadership</vt:lpstr>
      <vt:lpstr>Discipleship!Print_Area</vt:lpstr>
      <vt:lpstr>Leadership!Print_Area</vt:lpstr>
      <vt:lpstr>'Youth&amp;YAd'!Print_Area</vt:lpstr>
      <vt:lpstr>Discipleship!Print_Titles</vt:lpstr>
      <vt:lpstr>Leadership!Print_Titles</vt:lpstr>
      <vt:lpstr>'Youth&amp;YAd'!Print_Titles</vt:lpstr>
    </vt:vector>
  </TitlesOfParts>
  <Company>Nairobi Baptist Church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</dc:creator>
  <cp:lastModifiedBy>Alisha</cp:lastModifiedBy>
  <cp:lastPrinted>2017-09-14T12:25:03Z</cp:lastPrinted>
  <dcterms:created xsi:type="dcterms:W3CDTF">2001-06-08T14:37:57Z</dcterms:created>
  <dcterms:modified xsi:type="dcterms:W3CDTF">2022-06-23T14:25:16Z</dcterms:modified>
</cp:coreProperties>
</file>